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vflo\Desktop\分配邮件-JCY\2019-10\20191008-PK-KILO GLOBAL-RFQ FOR THE SUPPLY OF PUMPS-询价-孙琴\"/>
    </mc:Choice>
  </mc:AlternateContent>
  <bookViews>
    <workbookView xWindow="0" yWindow="0" windowWidth="21570" windowHeight="7965" activeTab="7"/>
  </bookViews>
  <sheets>
    <sheet name="Cover Sheet" sheetId="1" r:id="rId1"/>
    <sheet name="FWM1" sheetId="5" r:id="rId2"/>
    <sheet name="FWM2" sheetId="11" r:id="rId3"/>
    <sheet name="FWM3" sheetId="6" r:id="rId4"/>
    <sheet name="FWM4" sheetId="7" r:id="rId5"/>
    <sheet name="JP1" sheetId="8" r:id="rId6"/>
    <sheet name="JP2" sheetId="9" r:id="rId7"/>
    <sheet name="JP3" sheetId="10" r:id="rId8"/>
  </sheets>
  <externalReferences>
    <externalReference r:id="rId9"/>
    <externalReference r:id="rId10"/>
    <externalReference r:id="rId11"/>
    <externalReference r:id="rId12"/>
    <externalReference r:id="rId13"/>
    <externalReference r:id="rId14"/>
  </externalReferences>
  <definedNames>
    <definedName name="_DOCNO" localSheetId="2">#REF!</definedName>
    <definedName name="_DOCNO">#REF!</definedName>
    <definedName name="_Fill" localSheetId="2" hidden="1">#REF!</definedName>
    <definedName name="_Fill" hidden="1">#REF!</definedName>
    <definedName name="_Qh4" localSheetId="2">#REF!</definedName>
    <definedName name="_Qh4">#REF!</definedName>
    <definedName name="_Qh5" localSheetId="2">#REF!</definedName>
    <definedName name="_Qh5">#REF!</definedName>
    <definedName name="_Qh6" localSheetId="2">#REF!</definedName>
    <definedName name="_Qh6">#REF!</definedName>
    <definedName name="_Qh7" localSheetId="2">#REF!</definedName>
    <definedName name="_Qh7">#REF!</definedName>
    <definedName name="_th4" localSheetId="2">#REF!</definedName>
    <definedName name="_th4">#REF!</definedName>
    <definedName name="_th5" localSheetId="2">#REF!</definedName>
    <definedName name="_th5">#REF!</definedName>
    <definedName name="_th6" localSheetId="2">#REF!</definedName>
    <definedName name="_th6">#REF!</definedName>
    <definedName name="_th7" localSheetId="2">#REF!</definedName>
    <definedName name="_th7">#REF!</definedName>
    <definedName name="_th8" localSheetId="2">#REF!</definedName>
    <definedName name="_th8">#REF!</definedName>
    <definedName name="A" localSheetId="2">#REF!</definedName>
    <definedName name="A">#REF!</definedName>
    <definedName name="Al" localSheetId="2">#REF!</definedName>
    <definedName name="Al">#REF!</definedName>
    <definedName name="ApproveBy_1" localSheetId="2">#REF!</definedName>
    <definedName name="ApproveBy_1">#REF!</definedName>
    <definedName name="ApproveBy_2" localSheetId="2">#REF!</definedName>
    <definedName name="ApproveBy_2">#REF!</definedName>
    <definedName name="ApproveBy_3" localSheetId="2">#REF!</definedName>
    <definedName name="ApproveBy_3">#REF!</definedName>
    <definedName name="ApproveBy_4" localSheetId="2">#REF!</definedName>
    <definedName name="ApproveBy_4">#REF!</definedName>
    <definedName name="ApproveBy_5" localSheetId="2">#REF!</definedName>
    <definedName name="ApproveBy_5">#REF!</definedName>
    <definedName name="Av" localSheetId="2">#REF!</definedName>
    <definedName name="Av">#REF!</definedName>
    <definedName name="B" localSheetId="2">#REF!</definedName>
    <definedName name="B">#REF!</definedName>
    <definedName name="CheckBy_1" localSheetId="2">#REF!</definedName>
    <definedName name="CheckBy_1">#REF!</definedName>
    <definedName name="CheckBy_2" localSheetId="2">#REF!</definedName>
    <definedName name="CheckBy_2">#REF!</definedName>
    <definedName name="CheckBy_3" localSheetId="2">#REF!</definedName>
    <definedName name="CheckBy_3">#REF!</definedName>
    <definedName name="CheckBy_4" localSheetId="2">#REF!</definedName>
    <definedName name="CheckBy_4">#REF!</definedName>
    <definedName name="CheckBy_5" localSheetId="2">#REF!</definedName>
    <definedName name="CheckBy_5">#REF!</definedName>
    <definedName name="Codes_disciplines" localSheetId="2">#REF!</definedName>
    <definedName name="Codes_disciplines">#REF!</definedName>
    <definedName name="CreateBy_1" localSheetId="2">#REF!</definedName>
    <definedName name="CreateBy_1">#REF!</definedName>
    <definedName name="CreateBy_2" localSheetId="2">#REF!</definedName>
    <definedName name="CreateBy_2">#REF!</definedName>
    <definedName name="CreateBy_3" localSheetId="2">#REF!</definedName>
    <definedName name="CreateBy_3">#REF!</definedName>
    <definedName name="CreateBy_4" localSheetId="2">#REF!</definedName>
    <definedName name="CreateBy_4">#REF!</definedName>
    <definedName name="CreateBy_5" localSheetId="2">#REF!</definedName>
    <definedName name="CreateBy_5">#REF!</definedName>
    <definedName name="CreateBy_6" localSheetId="2">#REF!</definedName>
    <definedName name="CreateBy_6">#REF!</definedName>
    <definedName name="Csi" localSheetId="2">'FWM2'!$E$82</definedName>
    <definedName name="Csi" localSheetId="5">'JP1'!$E$86</definedName>
    <definedName name="Csi" localSheetId="6">[1]JP1!$E$86</definedName>
    <definedName name="Csi" localSheetId="7">[1]JP1!$E$86</definedName>
    <definedName name="Csi">'FWM1'!$E$82</definedName>
    <definedName name="Cus" localSheetId="2">'FWM2'!$H$82</definedName>
    <definedName name="Cus" localSheetId="5">'JP1'!$H$86</definedName>
    <definedName name="Cus" localSheetId="6">[1]JP1!$H$86</definedName>
    <definedName name="Cus" localSheetId="7">[1]JP1!$H$86</definedName>
    <definedName name="Cus">'FWM1'!$H$82</definedName>
    <definedName name="d_Title" localSheetId="2">#REF!</definedName>
    <definedName name="d_Title">#REF!</definedName>
    <definedName name="dem_area" localSheetId="2">#REF!</definedName>
    <definedName name="dem_area">#REF!</definedName>
    <definedName name="dff" localSheetId="2">#REF!</definedName>
    <definedName name="dff">#REF!</definedName>
    <definedName name="DHsi" localSheetId="2">'FWM2'!$E$73</definedName>
    <definedName name="DHsi" localSheetId="5">'JP1'!$E$77</definedName>
    <definedName name="DHsi" localSheetId="6">[1]JP1!$E$77</definedName>
    <definedName name="DHsi" localSheetId="7">[1]JP1!$E$77</definedName>
    <definedName name="DHsi">'FWM1'!$E$73</definedName>
    <definedName name="DHus" localSheetId="2">'FWM2'!$H$73</definedName>
    <definedName name="DHus" localSheetId="5">'JP1'!$H$77</definedName>
    <definedName name="DHus" localSheetId="6">[1]JP1!$H$77</definedName>
    <definedName name="DHus" localSheetId="7">[1]JP1!$H$77</definedName>
    <definedName name="DHus">'FWM1'!$H$73</definedName>
    <definedName name="Disciplines" localSheetId="2">#REF!</definedName>
    <definedName name="Disciplines">#REF!</definedName>
    <definedName name="Discp_Code" localSheetId="2">#REF!</definedName>
    <definedName name="Discp_Code">#REF!</definedName>
    <definedName name="Distribution" localSheetId="2">#REF!</definedName>
    <definedName name="Distribution">#REF!</definedName>
    <definedName name="Doc_types" localSheetId="2">#REF!</definedName>
    <definedName name="Doc_types">#REF!</definedName>
    <definedName name="Documents_types" localSheetId="2">#REF!</definedName>
    <definedName name="Documents_types">#REF!</definedName>
    <definedName name="Drw_subtype" localSheetId="2">#REF!</definedName>
    <definedName name="Drw_subtype">#REF!</definedName>
    <definedName name="Dsi" localSheetId="2">'FWM2'!$E$75</definedName>
    <definedName name="Dsi" localSheetId="5">'JP1'!$E$79</definedName>
    <definedName name="Dsi" localSheetId="6">[1]JP1!$E$79</definedName>
    <definedName name="Dsi" localSheetId="7">[1]JP1!$E$79</definedName>
    <definedName name="Dsi">'FWM1'!$E$75</definedName>
    <definedName name="DSRPMsi" localSheetId="2">'FWM2'!$O$84</definedName>
    <definedName name="DSRPMsi" localSheetId="5">'JP1'!$O$88</definedName>
    <definedName name="DSRPMsi" localSheetId="6">[1]JP1!$O$88</definedName>
    <definedName name="DSRPMsi" localSheetId="7">[1]JP1!$O$88</definedName>
    <definedName name="DSRPMsi">'FWM1'!$O$84</definedName>
    <definedName name="DSRPMus" localSheetId="2">'FWM2'!$S$84</definedName>
    <definedName name="DSRPMus" localSheetId="5">'JP1'!$S$88</definedName>
    <definedName name="DSRPMus" localSheetId="6">[1]JP1!$S$88</definedName>
    <definedName name="DSRPMus" localSheetId="7">[1]JP1!$S$88</definedName>
    <definedName name="DSRPMus">'FWM1'!$S$84</definedName>
    <definedName name="Dus" localSheetId="2">'FWM2'!$H$75</definedName>
    <definedName name="Dus" localSheetId="5">'JP1'!$H$79</definedName>
    <definedName name="Dus" localSheetId="6">[1]JP1!$H$79</definedName>
    <definedName name="Dus" localSheetId="7">[1]JP1!$H$79</definedName>
    <definedName name="Dus">'FWM1'!$H$75</definedName>
    <definedName name="ENTETE" localSheetId="2">#REF!</definedName>
    <definedName name="ENTETE">#REF!</definedName>
    <definedName name="FCsi" localSheetId="2">'FWM2'!$E$79</definedName>
    <definedName name="FCsi" localSheetId="5">'JP1'!$E$83</definedName>
    <definedName name="FCsi" localSheetId="6">[1]JP1!$E$83</definedName>
    <definedName name="FCsi" localSheetId="7">[1]JP1!$E$83</definedName>
    <definedName name="FCsi">'FWM1'!$E$79</definedName>
    <definedName name="FCus" localSheetId="2">'FWM2'!$H$79</definedName>
    <definedName name="FCus" localSheetId="5">'JP1'!$H$83</definedName>
    <definedName name="FCus" localSheetId="6">[1]JP1!$H$83</definedName>
    <definedName name="FCus" localSheetId="7">[1]JP1!$H$83</definedName>
    <definedName name="FCus">'FWM1'!$H$79</definedName>
    <definedName name="FOUL" localSheetId="2">#REF!</definedName>
    <definedName name="FOUL">#REF!</definedName>
    <definedName name="gLOBAL" localSheetId="2">#REF!</definedName>
    <definedName name="gLOBAL">#REF!</definedName>
    <definedName name="GPus" localSheetId="2">'FWM2'!$H$83</definedName>
    <definedName name="GPus" localSheetId="5">'JP1'!$H$87</definedName>
    <definedName name="GPus" localSheetId="6">[1]JP1!$H$87</definedName>
    <definedName name="GPus" localSheetId="7">[1]JP1!$H$87</definedName>
    <definedName name="GPus">'FWM1'!$H$83</definedName>
    <definedName name="h_1" localSheetId="2">#REF!</definedName>
    <definedName name="h_1">#REF!</definedName>
    <definedName name="h_2" localSheetId="2">#REF!</definedName>
    <definedName name="h_2">#REF!</definedName>
    <definedName name="h_3" localSheetId="2">#REF!</definedName>
    <definedName name="h_3">#REF!</definedName>
    <definedName name="h_4" localSheetId="2">#REF!</definedName>
    <definedName name="h_4">#REF!</definedName>
    <definedName name="h_5" localSheetId="2">#REF!</definedName>
    <definedName name="h_5">#REF!</definedName>
    <definedName name="h_6" localSheetId="2">#REF!</definedName>
    <definedName name="h_6">#REF!</definedName>
    <definedName name="h_7" localSheetId="2">#REF!</definedName>
    <definedName name="h_7">#REF!</definedName>
    <definedName name="h_8" localSheetId="2">#REF!</definedName>
    <definedName name="h_8">#REF!</definedName>
    <definedName name="H1si" localSheetId="2">'FWM2'!$O$75</definedName>
    <definedName name="H1si" localSheetId="5">'JP1'!$O$79</definedName>
    <definedName name="H1si" localSheetId="6">[1]JP1!$O$79</definedName>
    <definedName name="H1si" localSheetId="7">[1]JP1!$O$79</definedName>
    <definedName name="H1si">'FWM1'!$O$75</definedName>
    <definedName name="H1us" localSheetId="2">'FWM2'!$S$75</definedName>
    <definedName name="H1us" localSheetId="5">'JP1'!$S$79</definedName>
    <definedName name="H1us" localSheetId="6">[1]JP1!$S$79</definedName>
    <definedName name="H1us" localSheetId="7">[1]JP1!$S$79</definedName>
    <definedName name="H1us">'FWM1'!$S$75</definedName>
    <definedName name="H2si" localSheetId="2">'FWM2'!$O$76</definedName>
    <definedName name="H2si" localSheetId="5">'JP1'!$O$80</definedName>
    <definedName name="H2si" localSheetId="6">[1]JP1!$O$80</definedName>
    <definedName name="H2si" localSheetId="7">[1]JP1!$O$80</definedName>
    <definedName name="H2si">'FWM1'!$O$76</definedName>
    <definedName name="H2us" localSheetId="2">'FWM2'!$S$76</definedName>
    <definedName name="H2us" localSheetId="5">'JP1'!$S$80</definedName>
    <definedName name="H2us" localSheetId="6">[1]JP1!$S$80</definedName>
    <definedName name="H2us" localSheetId="7">[1]JP1!$S$80</definedName>
    <definedName name="H2us">'FWM1'!$S$76</definedName>
    <definedName name="H3si" localSheetId="2">'FWM2'!$O$77</definedName>
    <definedName name="H3si" localSheetId="5">'JP1'!$O$81</definedName>
    <definedName name="H3si" localSheetId="6">[1]JP1!$O$81</definedName>
    <definedName name="H3si" localSheetId="7">[1]JP1!$O$81</definedName>
    <definedName name="H3si">'FWM1'!$O$77</definedName>
    <definedName name="H3us" localSheetId="2">'FWM2'!$S$77</definedName>
    <definedName name="H3us" localSheetId="5">'JP1'!$S$81</definedName>
    <definedName name="H3us" localSheetId="6">[1]JP1!$S$81</definedName>
    <definedName name="H3us" localSheetId="7">[1]JP1!$S$81</definedName>
    <definedName name="H3us">'FWM1'!$S$77</definedName>
    <definedName name="hcal4" localSheetId="2">[2]calcul!#REF!</definedName>
    <definedName name="hcal4">[2]calcul!#REF!</definedName>
    <definedName name="HLA" localSheetId="2">#REF!</definedName>
    <definedName name="HLA">#REF!</definedName>
    <definedName name="HLL" localSheetId="2">#REF!</definedName>
    <definedName name="HLL">#REF!</definedName>
    <definedName name="HP2si" localSheetId="2">'FWM2'!$O$82</definedName>
    <definedName name="HP2si" localSheetId="5">'JP1'!$O$86</definedName>
    <definedName name="HP2si">'FWM1'!$O$82</definedName>
    <definedName name="HP2us" localSheetId="2">'FWM2'!$S$82</definedName>
    <definedName name="HP2us" localSheetId="5">'JP1'!$S$86</definedName>
    <definedName name="HP2us">'FWM1'!$S$82</definedName>
    <definedName name="HPsi" localSheetId="2">'FWM2'!$O$81</definedName>
    <definedName name="HPsi" localSheetId="5">'JP1'!$O$85</definedName>
    <definedName name="HPsi" localSheetId="6">[1]JP1!$O$85</definedName>
    <definedName name="HPsi" localSheetId="7">[1]JP1!$O$85</definedName>
    <definedName name="HPsi">'FWM1'!$O$81</definedName>
    <definedName name="HPus" localSheetId="2">'FWM2'!$S$81</definedName>
    <definedName name="HPus" localSheetId="5">'JP1'!$S$85</definedName>
    <definedName name="HPus" localSheetId="6">[1]JP1!$S$85</definedName>
    <definedName name="HPus" localSheetId="7">[1]JP1!$S$85</definedName>
    <definedName name="HPus">'FWM1'!$S$81</definedName>
    <definedName name="Hsi" localSheetId="2">'FWM2'!$E$72</definedName>
    <definedName name="Hsi" localSheetId="5">'JP1'!$E$76</definedName>
    <definedName name="Hsi" localSheetId="6">[1]JP1!$E$76</definedName>
    <definedName name="Hsi" localSheetId="7">[1]JP1!$E$76</definedName>
    <definedName name="Hsi">'FWM1'!$E$72</definedName>
    <definedName name="Hus" localSheetId="2">'FWM2'!$H$72</definedName>
    <definedName name="Hus" localSheetId="5">'JP1'!$H$76</definedName>
    <definedName name="Hus" localSheetId="6">[1]JP1!$H$76</definedName>
    <definedName name="Hus" localSheetId="7">[1]JP1!$H$76</definedName>
    <definedName name="Hus">'FWM1'!$H$72</definedName>
    <definedName name="iD" localSheetId="2">#REF!</definedName>
    <definedName name="iD">#REF!</definedName>
    <definedName name="ID_in_stand." localSheetId="2">#REF!</definedName>
    <definedName name="ID_in_stand.">#REF!</definedName>
    <definedName name="ID_out_gas_st." localSheetId="2">#REF!</definedName>
    <definedName name="ID_out_gas_st.">#REF!</definedName>
    <definedName name="ID_out_liq_st." localSheetId="2">#REF!</definedName>
    <definedName name="ID_out_liq_st.">#REF!</definedName>
    <definedName name="K" localSheetId="2">#REF!</definedName>
    <definedName name="K">#REF!</definedName>
    <definedName name="L2si" localSheetId="2">'FWM2'!$E$80</definedName>
    <definedName name="L2si" localSheetId="5">'JP1'!$E$84</definedName>
    <definedName name="L2si" localSheetId="6">[1]JP1!$E$84</definedName>
    <definedName name="L2si" localSheetId="7">[1]JP1!$E$84</definedName>
    <definedName name="L2si">'FWM1'!$E$80</definedName>
    <definedName name="L2us" localSheetId="2">'FWM2'!$H$80</definedName>
    <definedName name="L2us" localSheetId="5">'JP1'!$H$84</definedName>
    <definedName name="L2us" localSheetId="6">[1]JP1!$H$84</definedName>
    <definedName name="L2us" localSheetId="7">[1]JP1!$H$84</definedName>
    <definedName name="L2us">'FWM1'!$H$80</definedName>
    <definedName name="LastRevision" localSheetId="2">#REF!</definedName>
    <definedName name="LastRevision">#REF!</definedName>
    <definedName name="Length" localSheetId="2">#REF!</definedName>
    <definedName name="Length">#REF!</definedName>
    <definedName name="LLA" localSheetId="2">#REF!</definedName>
    <definedName name="LLA">#REF!</definedName>
    <definedName name="LLL" localSheetId="2">#REF!</definedName>
    <definedName name="LLL">#REF!</definedName>
    <definedName name="Lsi" localSheetId="2">'FWM2'!$E$74</definedName>
    <definedName name="Lsi" localSheetId="5">'JP1'!$E$78</definedName>
    <definedName name="Lsi" localSheetId="6">[1]JP1!$E$78</definedName>
    <definedName name="Lsi" localSheetId="7">[1]JP1!$E$78</definedName>
    <definedName name="Lsi">'FWM1'!$E$74</definedName>
    <definedName name="Lus" localSheetId="2">'FWM2'!$H$74</definedName>
    <definedName name="Lus" localSheetId="5">'JP1'!$H$78</definedName>
    <definedName name="Lus" localSheetId="6">[1]JP1!$H$78</definedName>
    <definedName name="Lus" localSheetId="7">[1]JP1!$H$78</definedName>
    <definedName name="Lus">'FWM1'!$H$74</definedName>
    <definedName name="m">'[3] Sheet 2'!$H$89</definedName>
    <definedName name="Max_roV2" localSheetId="2">[2]calcul!#REF!</definedName>
    <definedName name="Max_roV2">[2]calcul!#REF!</definedName>
    <definedName name="Ml" localSheetId="2">#REF!</definedName>
    <definedName name="Ml">#REF!</definedName>
    <definedName name="Mv" localSheetId="2">#REF!</definedName>
    <definedName name="Mv">#REF!</definedName>
    <definedName name="Mw" localSheetId="2">#REF!</definedName>
    <definedName name="Mw">#REF!</definedName>
    <definedName name="N8si" localSheetId="2">'FWM2'!$O$80</definedName>
    <definedName name="N8si" localSheetId="5">'JP1'!$O$84</definedName>
    <definedName name="N8si">'FWM1'!$O$80</definedName>
    <definedName name="N8us" localSheetId="2">'FWM2'!$S$80</definedName>
    <definedName name="N8us" localSheetId="5">'JP1'!$S$84</definedName>
    <definedName name="N8us">'FWM1'!$S$80</definedName>
    <definedName name="NLL" localSheetId="2">#REF!</definedName>
    <definedName name="NLL">#REF!</definedName>
    <definedName name="NOL" localSheetId="2">#REF!</definedName>
    <definedName name="NOL">#REF!</definedName>
    <definedName name="NPSH1si" localSheetId="2">'FWM2'!$O$86</definedName>
    <definedName name="NPSH1si" localSheetId="5">'JP1'!$O$90</definedName>
    <definedName name="NPSH1si">'FWM1'!$O$86</definedName>
    <definedName name="NPSH1us" localSheetId="2">'FWM2'!$S$86</definedName>
    <definedName name="NPSH1us" localSheetId="5">'JP1'!$S$90</definedName>
    <definedName name="NPSH1us">'FWM1'!$S$86</definedName>
    <definedName name="NPSH2si" localSheetId="2">'FWM2'!$O$87</definedName>
    <definedName name="NPSH2si" localSheetId="5">'JP1'!$O$91</definedName>
    <definedName name="NPSH2si">'FWM1'!$O$87</definedName>
    <definedName name="NPSH2us" localSheetId="2">'FWM2'!$S$87</definedName>
    <definedName name="NPSH2us" localSheetId="5">'JP1'!$S$91</definedName>
    <definedName name="NPSH2us">'FWM1'!$S$87</definedName>
    <definedName name="P" localSheetId="2">#REF!</definedName>
    <definedName name="P">#REF!</definedName>
    <definedName name="pays_list">[4]Config!$J$4:$J$6</definedName>
    <definedName name="_xlnm.Print_Area" localSheetId="0">'Cover Sheet'!$A$1:$G$58</definedName>
    <definedName name="_xlnm.Print_Area" localSheetId="1">'FWM1'!$A$1:$U$64</definedName>
    <definedName name="_xlnm.Print_Area" localSheetId="2">'FWM2'!$A$1:$U$64</definedName>
    <definedName name="_xlnm.Print_Area" localSheetId="3">'FWM3'!$A$1:$W$64</definedName>
    <definedName name="_xlnm.Print_Area" localSheetId="4">'FWM4'!$A$1:$Q$64</definedName>
    <definedName name="_xlnm.Print_Area" localSheetId="5">'JP1'!$A$1:$U$68</definedName>
    <definedName name="_xlnm.Print_Area" localSheetId="6">'JP2'!$A$1:$W$66</definedName>
    <definedName name="_xlnm.Print_Area" localSheetId="7">'JP3'!$A$1:$Q$64</definedName>
    <definedName name="_xlnm.Print_Area">'[5]sheet 1'!$A$1:$X$47</definedName>
    <definedName name="Print_Area_MI">'[5]sheet 1'!$J$2:$Q$24</definedName>
    <definedName name="Prsi" localSheetId="2">'FWM2'!$E$77</definedName>
    <definedName name="Prsi" localSheetId="5">'JP1'!$E$81</definedName>
    <definedName name="Prsi" localSheetId="6">[1]JP1!$E$81</definedName>
    <definedName name="Prsi" localSheetId="7">[1]JP1!$E$81</definedName>
    <definedName name="Prsi">'FWM1'!$E$77</definedName>
    <definedName name="Prus" localSheetId="2">'FWM2'!$H$77</definedName>
    <definedName name="Prus" localSheetId="5">'JP1'!$H$81</definedName>
    <definedName name="Prus" localSheetId="6">[1]JP1!$H$81</definedName>
    <definedName name="Prus" localSheetId="7">[1]JP1!$H$81</definedName>
    <definedName name="Prus">'FWM1'!$H$77</definedName>
    <definedName name="Psi" localSheetId="2">'FWM2'!$E$71</definedName>
    <definedName name="Psi" localSheetId="5">'JP1'!$E$75</definedName>
    <definedName name="Psi" localSheetId="6">[1]JP1!$E$75</definedName>
    <definedName name="Psi" localSheetId="7">[1]JP1!$E$75</definedName>
    <definedName name="Psi">'FWM1'!$E$71</definedName>
    <definedName name="Pus" localSheetId="2">'FWM2'!$H$71</definedName>
    <definedName name="Pus" localSheetId="5">'JP1'!$H$75</definedName>
    <definedName name="Pus" localSheetId="6">[1]JP1!$H$75</definedName>
    <definedName name="Pus" localSheetId="7">[1]JP1!$H$75</definedName>
    <definedName name="Pus">'FWM1'!$H$71</definedName>
    <definedName name="Ql" localSheetId="2">#REF!</definedName>
    <definedName name="Ql">#REF!</definedName>
    <definedName name="Qrl" localSheetId="2">#REF!</definedName>
    <definedName name="Qrl">#REF!</definedName>
    <definedName name="Qsi" localSheetId="2">'FWM2'!$E$70</definedName>
    <definedName name="Qsi" localSheetId="5">'JP1'!$E$74</definedName>
    <definedName name="Qsi" localSheetId="6">[1]JP1!$E$74</definedName>
    <definedName name="Qsi" localSheetId="7">[1]JP1!$E$74</definedName>
    <definedName name="Qsi">'FWM1'!$E$70</definedName>
    <definedName name="Qus" localSheetId="2">'FWM2'!$H$70</definedName>
    <definedName name="Qus" localSheetId="5">'JP1'!$H$74</definedName>
    <definedName name="Qus" localSheetId="6">[1]JP1!$H$74</definedName>
    <definedName name="Qus" localSheetId="7">[1]JP1!$H$74</definedName>
    <definedName name="Qus">'FWM1'!$H$70</definedName>
    <definedName name="Qv" localSheetId="2">#REF!</definedName>
    <definedName name="Qv">#REF!</definedName>
    <definedName name="RevisionDate_1" localSheetId="2">#REF!</definedName>
    <definedName name="RevisionDate_1">#REF!</definedName>
    <definedName name="RevisionDate_2" localSheetId="2">#REF!</definedName>
    <definedName name="RevisionDate_2">#REF!</definedName>
    <definedName name="RevisionDate_3" localSheetId="2">#REF!</definedName>
    <definedName name="RevisionDate_3">#REF!</definedName>
    <definedName name="RevisionDate_4" localSheetId="2">#REF!</definedName>
    <definedName name="RevisionDate_4">#REF!</definedName>
    <definedName name="RevisionDate_5" localSheetId="2">#REF!</definedName>
    <definedName name="RevisionDate_5">#REF!</definedName>
    <definedName name="RevisionDescription_1" localSheetId="2">#REF!</definedName>
    <definedName name="RevisionDescription_1">#REF!</definedName>
    <definedName name="RevisionDescription_2" localSheetId="2">#REF!</definedName>
    <definedName name="RevisionDescription_2">#REF!</definedName>
    <definedName name="RevisionDescription_3" localSheetId="2">#REF!</definedName>
    <definedName name="RevisionDescription_3">#REF!</definedName>
    <definedName name="RevisionDescription_4" localSheetId="2">#REF!</definedName>
    <definedName name="RevisionDescription_4">#REF!</definedName>
    <definedName name="RevisionDescription_5" localSheetId="2">#REF!</definedName>
    <definedName name="RevisionDescription_5">#REF!</definedName>
    <definedName name="RevisionNumber_1" localSheetId="2">#REF!</definedName>
    <definedName name="RevisionNumber_1">#REF!</definedName>
    <definedName name="RevisionNumber_2" localSheetId="2">#REF!</definedName>
    <definedName name="RevisionNumber_2">#REF!</definedName>
    <definedName name="RevisionNumber_3" localSheetId="2">#REF!</definedName>
    <definedName name="RevisionNumber_3">#REF!</definedName>
    <definedName name="RevisionNumber_4" localSheetId="2">#REF!</definedName>
    <definedName name="RevisionNumber_4">#REF!</definedName>
    <definedName name="RevisionNumber_5" localSheetId="2">#REF!</definedName>
    <definedName name="RevisionNumber_5">#REF!</definedName>
    <definedName name="Rl" localSheetId="2">#REF!</definedName>
    <definedName name="Rl">#REF!</definedName>
    <definedName name="Rol" localSheetId="2">#REF!</definedName>
    <definedName name="Rol">#REF!</definedName>
    <definedName name="Rov" localSheetId="2">#REF!</definedName>
    <definedName name="Rov">#REF!</definedName>
    <definedName name="Sectors" localSheetId="2">#REF!</definedName>
    <definedName name="Sectors">#REF!</definedName>
    <definedName name="Series" localSheetId="2">#REF!</definedName>
    <definedName name="Series">#REF!</definedName>
    <definedName name="Sheet1" localSheetId="2">#REF!</definedName>
    <definedName name="Sheet1">#REF!</definedName>
    <definedName name="SHsi" localSheetId="2">'FWM2'!$E$78</definedName>
    <definedName name="SHsi" localSheetId="5">'JP1'!$E$82</definedName>
    <definedName name="SHsi">'FWM1'!$E$78</definedName>
    <definedName name="SHus" localSheetId="2">'FWM2'!$H$78</definedName>
    <definedName name="SHus" localSheetId="5">'JP1'!$H$82</definedName>
    <definedName name="SHus">'FWM1'!$H$78</definedName>
    <definedName name="site_list">[4]Config!$J$9</definedName>
    <definedName name="Sites" localSheetId="2">#REF!</definedName>
    <definedName name="Sites">#REF!</definedName>
    <definedName name="SMR" localSheetId="2">#REF!</definedName>
    <definedName name="SMR">#REF!</definedName>
    <definedName name="SO1si" localSheetId="2">'FWM2'!$O$78</definedName>
    <definedName name="SO1si" localSheetId="5">'JP1'!$O$82</definedName>
    <definedName name="SO1si" localSheetId="6">[1]JP1!$O$82</definedName>
    <definedName name="SO1si" localSheetId="7">[1]JP1!$O$82</definedName>
    <definedName name="SO1si">'FWM1'!$O$78</definedName>
    <definedName name="SO1us" localSheetId="2">'FWM2'!$S$78</definedName>
    <definedName name="SO1us" localSheetId="5">'JP1'!$S$82</definedName>
    <definedName name="SO1us" localSheetId="6">[1]JP1!$S$82</definedName>
    <definedName name="SO1us" localSheetId="7">[1]JP1!$S$82</definedName>
    <definedName name="SO1us">'FWM1'!$S$78</definedName>
    <definedName name="SO2si" localSheetId="2">'FWM2'!$O$79</definedName>
    <definedName name="SO2si" localSheetId="5">'JP1'!$O$83</definedName>
    <definedName name="SO2si" localSheetId="6">[1]JP1!$O$83</definedName>
    <definedName name="SO2si" localSheetId="7">[1]JP1!$O$83</definedName>
    <definedName name="SO2si">'FWM1'!$O$79</definedName>
    <definedName name="SO2us" localSheetId="2">'FWM2'!$S$79</definedName>
    <definedName name="SO2us" localSheetId="5">'JP1'!$S$83</definedName>
    <definedName name="SO2us" localSheetId="6">[1]JP1!$S$83</definedName>
    <definedName name="SO2us" localSheetId="7">[1]JP1!$S$83</definedName>
    <definedName name="SO2us">'FWM1'!$S$79</definedName>
    <definedName name="SSRPMsi" localSheetId="2">'FWM2'!$O$83</definedName>
    <definedName name="SSRPMsi" localSheetId="5">'JP1'!$O$87</definedName>
    <definedName name="SSRPMsi" localSheetId="6">[1]JP1!$O$87</definedName>
    <definedName name="SSRPMsi" localSheetId="7">[1]JP1!$O$87</definedName>
    <definedName name="SSRPMsi">'FWM1'!$O$83</definedName>
    <definedName name="SSRPMus" localSheetId="2">'FWM2'!$S$83</definedName>
    <definedName name="SSRPMus" localSheetId="5">'JP1'!$S$87</definedName>
    <definedName name="SSRPMus" localSheetId="6">[1]JP1!$S$87</definedName>
    <definedName name="SSRPMus" localSheetId="7">[1]JP1!$S$87</definedName>
    <definedName name="SSRPMus">'FWM1'!$S$83</definedName>
    <definedName name="SUBSTATION_NO" localSheetId="2">#REF!</definedName>
    <definedName name="SUBSTATION_NO">#REF!</definedName>
    <definedName name="Syst_Units" localSheetId="2">#REF!</definedName>
    <definedName name="Syst_Units">#REF!</definedName>
    <definedName name="T" localSheetId="2">#REF!</definedName>
    <definedName name="T">#REF!</definedName>
    <definedName name="th4_req" localSheetId="2">#REF!</definedName>
    <definedName name="th4_req">#REF!</definedName>
    <definedName name="th5_req" localSheetId="2">#REF!</definedName>
    <definedName name="th5_req">#REF!</definedName>
    <definedName name="th6_req" localSheetId="2">#REF!</definedName>
    <definedName name="th6_req">#REF!</definedName>
    <definedName name="th7_req" localSheetId="2">#REF!</definedName>
    <definedName name="th7_req">#REF!</definedName>
    <definedName name="thdif4" localSheetId="2">#REF!</definedName>
    <definedName name="thdif4">#REF!</definedName>
    <definedName name="thdif5" localSheetId="2">#REF!</definedName>
    <definedName name="thdif5">#REF!</definedName>
    <definedName name="thdif6" localSheetId="2">#REF!</definedName>
    <definedName name="thdif6">#REF!</definedName>
    <definedName name="thdif7" localSheetId="2">#REF!</definedName>
    <definedName name="thdif7">#REF!</definedName>
    <definedName name="TitleBlock.DocumentName" localSheetId="2">#REF!</definedName>
    <definedName name="TitleBlock.DocumentName">#REF!</definedName>
    <definedName name="tsi" localSheetId="2">'FWM2'!$E$69</definedName>
    <definedName name="tsi" localSheetId="5">'JP1'!$E$73</definedName>
    <definedName name="tsi" localSheetId="6">[1]JP1!$E$73</definedName>
    <definedName name="tsi" localSheetId="7">[1]JP1!$E$73</definedName>
    <definedName name="tsi">'FWM1'!$E$69</definedName>
    <definedName name="ttLength" localSheetId="2">#REF!</definedName>
    <definedName name="ttLength">#REF!</definedName>
    <definedName name="Tus" localSheetId="2">'FWM2'!$H$69</definedName>
    <definedName name="Tus" localSheetId="5">'JP1'!$H$73</definedName>
    <definedName name="Tus" localSheetId="6">[1]JP1!$H$73</definedName>
    <definedName name="Tus" localSheetId="7">[1]JP1!$H$73</definedName>
    <definedName name="Tus">'FWM1'!$H$69</definedName>
    <definedName name="V4_req" localSheetId="2">#REF!</definedName>
    <definedName name="V4_req">#REF!</definedName>
    <definedName name="V5_req" localSheetId="2">#REF!</definedName>
    <definedName name="V5_req">#REF!</definedName>
    <definedName name="V6_req" localSheetId="2">#REF!</definedName>
    <definedName name="V6_req">#REF!</definedName>
    <definedName name="V7_req" localSheetId="2">#REF!</definedName>
    <definedName name="V7_req">#REF!</definedName>
    <definedName name="Vc" localSheetId="2">#REF!</definedName>
    <definedName name="Vc">#REF!</definedName>
    <definedName name="Vg" localSheetId="2">#REF!</definedName>
    <definedName name="Vg">#REF!</definedName>
    <definedName name="Vg_divided_by_Vc" localSheetId="2">#REF!</definedName>
    <definedName name="Vg_divided_by_Vc">#REF!</definedName>
    <definedName name="Vlno" localSheetId="2">#REF!</definedName>
    <definedName name="Vlno">#REF!</definedName>
    <definedName name="Vsi" localSheetId="2">'FWM2'!$E$76</definedName>
    <definedName name="Vsi" localSheetId="5">'JP1'!$E$80</definedName>
    <definedName name="Vsi" localSheetId="6">[1]JP1!$E$80</definedName>
    <definedName name="Vsi" localSheetId="7">[1]JP1!$E$80</definedName>
    <definedName name="Vsi">'FWM1'!$E$76</definedName>
    <definedName name="Vus" localSheetId="2">'FWM2'!$H$76</definedName>
    <definedName name="Vus" localSheetId="5">'JP1'!$H$80</definedName>
    <definedName name="Vus" localSheetId="6">[1]JP1!$H$80</definedName>
    <definedName name="Vus" localSheetId="7">[1]JP1!$H$80</definedName>
    <definedName name="Vus">'FWM1'!$H$76</definedName>
    <definedName name="Wsi" localSheetId="2">'FWM2'!$E$81</definedName>
    <definedName name="Wsi" localSheetId="5">'JP1'!$E$85</definedName>
    <definedName name="Wsi" localSheetId="6">[1]JP1!$E$85</definedName>
    <definedName name="Wsi" localSheetId="7">[1]JP1!$E$85</definedName>
    <definedName name="Wsi">'FWM1'!$E$81</definedName>
    <definedName name="Wus" localSheetId="2">'FWM2'!$H$81</definedName>
    <definedName name="Wus" localSheetId="5">'JP1'!$H$85</definedName>
    <definedName name="Wus" localSheetId="6">[1]JP1!$H$85</definedName>
    <definedName name="Wus" localSheetId="7">[1]JP1!$H$85</definedName>
    <definedName name="Wus">'FWM1'!$H$81</definedName>
    <definedName name="Z_8F27E09C_9DB7_4387_AE6E_D0A3C11D3CBF_.wvu.PrintArea" localSheetId="1" hidden="1">'FWM1'!$A$1:$T$63</definedName>
    <definedName name="Z_8F27E09C_9DB7_4387_AE6E_D0A3C11D3CBF_.wvu.PrintArea" localSheetId="2" hidden="1">'FWM2'!$A$1:$T$63</definedName>
    <definedName name="Z_8F27E09C_9DB7_4387_AE6E_D0A3C11D3CBF_.wvu.PrintArea" localSheetId="3" hidden="1">'FWM3'!$A$1:$V$64</definedName>
    <definedName name="Z_8F27E09C_9DB7_4387_AE6E_D0A3C11D3CBF_.wvu.PrintArea" localSheetId="4" hidden="1">'FWM4'!$A$1:$P$64</definedName>
    <definedName name="Z_8F27E09C_9DB7_4387_AE6E_D0A3C11D3CBF_.wvu.PrintArea" localSheetId="5" hidden="1">'JP1'!$A$1:$T$67</definedName>
    <definedName name="Z_8F27E09C_9DB7_4387_AE6E_D0A3C11D3CBF_.wvu.PrintArea" localSheetId="6" hidden="1">'JP2'!$A$1:$V$66</definedName>
    <definedName name="Z_8F27E09C_9DB7_4387_AE6E_D0A3C11D3CBF_.wvu.PrintArea" localSheetId="7" hidden="1">'JP3'!$A$1:$P$64</definedName>
    <definedName name="Z_F5CC2E85_4FCC_4131_ACF0_081DD8B95409_.wvu.PrintArea" localSheetId="1" hidden="1">'FWM1'!$A$1:$T$63</definedName>
    <definedName name="Z_F5CC2E85_4FCC_4131_ACF0_081DD8B95409_.wvu.PrintArea" localSheetId="2" hidden="1">'FWM2'!$A$1:$T$63</definedName>
    <definedName name="Z_F5CC2E85_4FCC_4131_ACF0_081DD8B95409_.wvu.PrintArea" localSheetId="3" hidden="1">'FWM3'!$A$1:$V$64</definedName>
    <definedName name="Z_F5CC2E85_4FCC_4131_ACF0_081DD8B95409_.wvu.PrintArea" localSheetId="4" hidden="1">'FWM4'!$A$1:$P$64</definedName>
    <definedName name="Z_F5CC2E85_4FCC_4131_ACF0_081DD8B95409_.wvu.PrintArea" localSheetId="5" hidden="1">'JP1'!$A$1:$T$67</definedName>
    <definedName name="Z_F5CC2E85_4FCC_4131_ACF0_081DD8B95409_.wvu.PrintArea" localSheetId="6" hidden="1">'JP2'!$A$1:$V$66</definedName>
    <definedName name="Z_F5CC2E85_4FCC_4131_ACF0_081DD8B95409_.wvu.PrintArea" localSheetId="7" hidden="1">'JP3'!$A$1:$P$64</definedName>
    <definedName name="Zone_impres_MI" localSheetId="2">#REF!</definedName>
    <definedName name="Zone_impres_MI">#REF!</definedName>
  </definedNames>
  <calcPr calcId="162913"/>
</workbook>
</file>

<file path=xl/calcChain.xml><?xml version="1.0" encoding="utf-8"?>
<calcChain xmlns="http://schemas.openxmlformats.org/spreadsheetml/2006/main">
  <c r="O62" i="11" l="1"/>
  <c r="F56" i="11"/>
  <c r="S82" i="11" l="1"/>
  <c r="O82" i="11"/>
  <c r="S80" i="11"/>
  <c r="O80" i="11"/>
  <c r="S77" i="11"/>
  <c r="O77" i="11"/>
  <c r="S76" i="11"/>
  <c r="O76" i="11"/>
  <c r="S75" i="11"/>
  <c r="O75" i="11"/>
  <c r="H21" i="11" s="1"/>
  <c r="H25" i="11" s="1"/>
  <c r="T47" i="11"/>
  <c r="T44" i="11"/>
  <c r="T43" i="11"/>
  <c r="I41" i="11"/>
  <c r="I40" i="11"/>
  <c r="I39" i="11"/>
  <c r="I38" i="11"/>
  <c r="T37" i="11"/>
  <c r="K37" i="11"/>
  <c r="I37" i="11"/>
  <c r="T36" i="11"/>
  <c r="K36" i="11"/>
  <c r="T33" i="11"/>
  <c r="I30" i="11"/>
  <c r="T29" i="11"/>
  <c r="I29" i="11"/>
  <c r="I27" i="11"/>
  <c r="T26" i="11"/>
  <c r="I26" i="11"/>
  <c r="H26" i="11"/>
  <c r="T25" i="11"/>
  <c r="I25" i="11"/>
  <c r="T24" i="11"/>
  <c r="I24" i="11"/>
  <c r="T23" i="11"/>
  <c r="I23" i="11"/>
  <c r="T22" i="11"/>
  <c r="I22" i="11"/>
  <c r="T21" i="11"/>
  <c r="S21" i="11"/>
  <c r="S25" i="11" s="1"/>
  <c r="I21" i="11"/>
  <c r="T16" i="11"/>
  <c r="T15" i="11"/>
  <c r="T14" i="11"/>
  <c r="I14" i="11"/>
  <c r="E14" i="11"/>
  <c r="T13" i="11"/>
  <c r="I13" i="11"/>
  <c r="E13" i="11"/>
  <c r="T12" i="11"/>
  <c r="I12" i="11"/>
  <c r="T11" i="11"/>
  <c r="K11" i="11"/>
  <c r="T10" i="11"/>
  <c r="T9" i="11"/>
  <c r="I9" i="11"/>
  <c r="T8" i="11"/>
  <c r="L3" i="11"/>
  <c r="A2" i="11"/>
  <c r="A3" i="11" s="1"/>
  <c r="A4" i="11" s="1"/>
  <c r="A5" i="11" s="1"/>
  <c r="A6" i="11" s="1"/>
  <c r="A7" i="11" s="1"/>
  <c r="A8" i="11" s="1"/>
  <c r="A9" i="11" s="1"/>
  <c r="A10" i="11" s="1"/>
  <c r="A11" i="11" s="1"/>
  <c r="A12" i="11" s="1"/>
  <c r="A13" i="11" s="1"/>
  <c r="A14" i="11" s="1"/>
  <c r="A15" i="11" s="1"/>
  <c r="A16" i="11" s="1"/>
  <c r="A17" i="11" s="1"/>
  <c r="A18" i="11" s="1"/>
  <c r="A19" i="11" s="1"/>
  <c r="A20" i="11" s="1"/>
  <c r="A21" i="11" s="1"/>
  <c r="A23" i="11" s="1"/>
  <c r="A24" i="11" s="1"/>
  <c r="A25" i="11" s="1"/>
  <c r="A26" i="11" s="1"/>
  <c r="A27" i="11" s="1"/>
  <c r="A28" i="11" s="1"/>
  <c r="A29" i="11" s="1"/>
  <c r="A30" i="11" s="1"/>
  <c r="A31" i="11" s="1"/>
  <c r="A32" i="11" s="1"/>
  <c r="A33" i="11" s="1"/>
  <c r="A34" i="11" s="1"/>
  <c r="A35" i="11" s="1"/>
  <c r="A36" i="11" s="1"/>
  <c r="A37" i="11" s="1"/>
  <c r="A38" i="11" s="1"/>
  <c r="A39" i="11" s="1"/>
  <c r="A40" i="11" s="1"/>
  <c r="A41" i="11" s="1"/>
  <c r="A42" i="11" s="1"/>
  <c r="A43" i="11" s="1"/>
  <c r="A44" i="11" s="1"/>
  <c r="A45" i="11" s="1"/>
  <c r="A46" i="11" s="1"/>
  <c r="A47" i="11" s="1"/>
  <c r="A48" i="11" s="1"/>
  <c r="A49" i="11" s="1"/>
  <c r="A50" i="11" s="1"/>
  <c r="A51" i="11" s="1"/>
  <c r="A52" i="11" s="1"/>
  <c r="A53" i="11" s="1"/>
  <c r="A54" i="11" s="1"/>
  <c r="A55" i="11" s="1"/>
  <c r="A56" i="11" s="1"/>
  <c r="A57" i="11" s="1"/>
  <c r="A58" i="11" s="1"/>
  <c r="A59" i="11" s="1"/>
  <c r="A60" i="11" s="1"/>
  <c r="A61" i="11" s="1"/>
  <c r="A62" i="11" s="1"/>
  <c r="A63" i="11" s="1"/>
  <c r="J2" i="10"/>
  <c r="L2" i="9"/>
  <c r="J2" i="7"/>
  <c r="L2" i="6"/>
  <c r="H27" i="11" l="1"/>
  <c r="S26" i="11"/>
  <c r="S87" i="11" l="1"/>
  <c r="S86" i="11"/>
  <c r="S84" i="11"/>
  <c r="S83" i="11"/>
  <c r="O87" i="11"/>
  <c r="O86" i="11"/>
  <c r="O84" i="11"/>
  <c r="O83" i="11"/>
  <c r="O81" i="11"/>
  <c r="S29" i="11" s="1"/>
  <c r="S33" i="11" s="1"/>
  <c r="O79" i="11"/>
  <c r="S44" i="11" s="1"/>
  <c r="O78" i="11"/>
  <c r="S43" i="11" s="1"/>
  <c r="S79" i="11"/>
  <c r="S78" i="11"/>
  <c r="S81" i="11"/>
  <c r="M63" i="10"/>
  <c r="E63" i="10"/>
  <c r="U53" i="10"/>
  <c r="U52" i="10"/>
  <c r="U48" i="10"/>
  <c r="U47" i="10"/>
  <c r="G47" i="10"/>
  <c r="U45" i="10"/>
  <c r="G45" i="10"/>
  <c r="S44" i="10"/>
  <c r="G43" i="10"/>
  <c r="S42" i="10"/>
  <c r="G42" i="10"/>
  <c r="G21" i="10"/>
  <c r="H20" i="10"/>
  <c r="H21" i="10" s="1"/>
  <c r="G9" i="10"/>
  <c r="G8" i="10"/>
  <c r="G7" i="10"/>
  <c r="E5" i="10"/>
  <c r="E4" i="10"/>
  <c r="J3" i="10"/>
  <c r="G2" i="10"/>
  <c r="M62" i="10" s="1"/>
  <c r="C2" i="10"/>
  <c r="A2" i="10"/>
  <c r="A3" i="10" s="1"/>
  <c r="A4" i="10" s="1"/>
  <c r="A5" i="10" s="1"/>
  <c r="A6" i="10" s="1"/>
  <c r="A7" i="10" s="1"/>
  <c r="A8" i="10" s="1"/>
  <c r="A9" i="10" s="1"/>
  <c r="A10" i="10" s="1"/>
  <c r="A11" i="10" s="1"/>
  <c r="A12" i="10" s="1"/>
  <c r="A13" i="10" s="1"/>
  <c r="A14" i="10" s="1"/>
  <c r="A15" i="10" s="1"/>
  <c r="A16" i="10" s="1"/>
  <c r="A17" i="10" s="1"/>
  <c r="A18" i="10" s="1"/>
  <c r="A19" i="10" s="1"/>
  <c r="A20" i="10" s="1"/>
  <c r="A21" i="10" s="1"/>
  <c r="A22" i="10" s="1"/>
  <c r="A23" i="10" s="1"/>
  <c r="A24" i="10" s="1"/>
  <c r="A25" i="10" s="1"/>
  <c r="A26" i="10" s="1"/>
  <c r="A27" i="10" s="1"/>
  <c r="A28" i="10" s="1"/>
  <c r="A29" i="10" s="1"/>
  <c r="A30" i="10" s="1"/>
  <c r="A31" i="10" s="1"/>
  <c r="A32" i="10" s="1"/>
  <c r="A33" i="10" s="1"/>
  <c r="A34" i="10" s="1"/>
  <c r="A35" i="10" s="1"/>
  <c r="A36" i="10" s="1"/>
  <c r="A37" i="10" s="1"/>
  <c r="A38" i="10" s="1"/>
  <c r="A39" i="10" s="1"/>
  <c r="A40" i="10" s="1"/>
  <c r="A41" i="10" s="1"/>
  <c r="A42" i="10" s="1"/>
  <c r="A43" i="10" s="1"/>
  <c r="A44" i="10" s="1"/>
  <c r="A45" i="10" s="1"/>
  <c r="A46" i="10" s="1"/>
  <c r="A47" i="10" s="1"/>
  <c r="A48" i="10" s="1"/>
  <c r="A49" i="10" s="1"/>
  <c r="A50" i="10" s="1"/>
  <c r="A51" i="10" s="1"/>
  <c r="A52" i="10" s="1"/>
  <c r="A53" i="10" s="1"/>
  <c r="A54" i="10" s="1"/>
  <c r="A55" i="10" s="1"/>
  <c r="A56" i="10" s="1"/>
  <c r="A57" i="10" s="1"/>
  <c r="A58" i="10" s="1"/>
  <c r="A59" i="10" s="1"/>
  <c r="A60" i="10" s="1"/>
  <c r="A61" i="10" s="1"/>
  <c r="A62" i="10" s="1"/>
  <c r="A63" i="10" s="1"/>
  <c r="Q65" i="9"/>
  <c r="E65" i="9"/>
  <c r="J36" i="9"/>
  <c r="C34" i="9"/>
  <c r="H32" i="9"/>
  <c r="C32" i="9"/>
  <c r="G31" i="9"/>
  <c r="G30" i="9"/>
  <c r="G29" i="9"/>
  <c r="I21" i="9"/>
  <c r="G21" i="9"/>
  <c r="I20" i="9"/>
  <c r="G20" i="9"/>
  <c r="G18" i="9"/>
  <c r="G17" i="9"/>
  <c r="AF16" i="9"/>
  <c r="AD16" i="9"/>
  <c r="AB16" i="9"/>
  <c r="G16" i="9"/>
  <c r="AF15" i="9"/>
  <c r="AD15" i="9"/>
  <c r="AB15" i="9"/>
  <c r="I15" i="9"/>
  <c r="G15" i="9"/>
  <c r="AF14" i="9"/>
  <c r="AD14" i="9"/>
  <c r="AB14" i="9"/>
  <c r="I14" i="9"/>
  <c r="AF13" i="9"/>
  <c r="AD13" i="9"/>
  <c r="AB13" i="9"/>
  <c r="I13" i="9"/>
  <c r="G13" i="9"/>
  <c r="AF12" i="9"/>
  <c r="AD12" i="9"/>
  <c r="AB12" i="9"/>
  <c r="I12" i="9"/>
  <c r="H12" i="9"/>
  <c r="G12" i="9"/>
  <c r="AF11" i="9"/>
  <c r="AD11" i="9"/>
  <c r="AB11" i="9"/>
  <c r="G11" i="9"/>
  <c r="AF10" i="9"/>
  <c r="AD10" i="9"/>
  <c r="AB10" i="9"/>
  <c r="K10" i="9"/>
  <c r="H10" i="9"/>
  <c r="E5" i="9"/>
  <c r="E4" i="9"/>
  <c r="L3" i="9"/>
  <c r="G2" i="9"/>
  <c r="Q64" i="9" s="1"/>
  <c r="C2" i="9"/>
  <c r="A2" i="9"/>
  <c r="A3" i="9" s="1"/>
  <c r="A4" i="9" s="1"/>
  <c r="A5" i="9" s="1"/>
  <c r="A6" i="9" s="1"/>
  <c r="A7" i="9" s="1"/>
  <c r="A8" i="9" s="1"/>
  <c r="A9" i="9" s="1"/>
  <c r="A10" i="9" s="1"/>
  <c r="A11" i="9" s="1"/>
  <c r="A12" i="9" s="1"/>
  <c r="A13" i="9" s="1"/>
  <c r="A14" i="9" s="1"/>
  <c r="A15" i="9" s="1"/>
  <c r="A16" i="9" s="1"/>
  <c r="A17" i="9" s="1"/>
  <c r="A18" i="9" s="1"/>
  <c r="A19" i="9" s="1"/>
  <c r="A20" i="9" s="1"/>
  <c r="A21" i="9" s="1"/>
  <c r="A22" i="9" s="1"/>
  <c r="A23" i="9" s="1"/>
  <c r="A24" i="9" s="1"/>
  <c r="A25" i="9" s="1"/>
  <c r="A26" i="9" s="1"/>
  <c r="A27" i="9" s="1"/>
  <c r="A28" i="9" s="1"/>
  <c r="A29" i="9" s="1"/>
  <c r="A30" i="9" s="1"/>
  <c r="A31" i="9" s="1"/>
  <c r="A32" i="9" s="1"/>
  <c r="A33" i="9" s="1"/>
  <c r="A34" i="9" s="1"/>
  <c r="A35" i="9" s="1"/>
  <c r="A36" i="9" s="1"/>
  <c r="A37" i="9" s="1"/>
  <c r="A38" i="9" s="1"/>
  <c r="A39" i="9" s="1"/>
  <c r="A40" i="9" s="1"/>
  <c r="A41" i="9" s="1"/>
  <c r="A42" i="9" s="1"/>
  <c r="A43" i="9" s="1"/>
  <c r="A44" i="9" s="1"/>
  <c r="A45" i="9" s="1"/>
  <c r="A46" i="9" s="1"/>
  <c r="A47" i="9" s="1"/>
  <c r="A48" i="9" s="1"/>
  <c r="A49" i="9" s="1"/>
  <c r="A50" i="9" s="1"/>
  <c r="A51" i="9" s="1"/>
  <c r="A52" i="9" s="1"/>
  <c r="A53" i="9" s="1"/>
  <c r="A54" i="9" s="1"/>
  <c r="A55" i="9" s="1"/>
  <c r="A56" i="9" s="1"/>
  <c r="A57" i="9" s="1"/>
  <c r="A58" i="9" s="1"/>
  <c r="A59" i="9" s="1"/>
  <c r="A60" i="9" s="1"/>
  <c r="A61" i="9" s="1"/>
  <c r="A62" i="9" s="1"/>
  <c r="A63" i="9" s="1"/>
  <c r="A64" i="9" s="1"/>
  <c r="A65" i="9" s="1"/>
  <c r="S86" i="8"/>
  <c r="O86" i="8"/>
  <c r="S84" i="8"/>
  <c r="O84" i="8"/>
  <c r="S81" i="8"/>
  <c r="O81" i="8"/>
  <c r="H26" i="8" s="1"/>
  <c r="S80" i="8"/>
  <c r="O80" i="8"/>
  <c r="S21" i="8" s="1"/>
  <c r="S25" i="8" s="1"/>
  <c r="S79" i="8"/>
  <c r="O79" i="8"/>
  <c r="H21" i="8" s="1"/>
  <c r="H25" i="8" s="1"/>
  <c r="E67" i="8"/>
  <c r="O66" i="8"/>
  <c r="F60" i="8"/>
  <c r="T51" i="8"/>
  <c r="T44" i="8"/>
  <c r="T43" i="8"/>
  <c r="I41" i="8"/>
  <c r="I40" i="8"/>
  <c r="I39" i="8"/>
  <c r="I38" i="8"/>
  <c r="T37" i="8"/>
  <c r="K37" i="8"/>
  <c r="I37" i="8"/>
  <c r="T36" i="8"/>
  <c r="K36" i="8"/>
  <c r="T33" i="8"/>
  <c r="I30" i="8"/>
  <c r="T29" i="8"/>
  <c r="I29" i="8"/>
  <c r="I27" i="8"/>
  <c r="T26" i="8"/>
  <c r="I26" i="8"/>
  <c r="T25" i="8"/>
  <c r="I25" i="8"/>
  <c r="T24" i="8"/>
  <c r="I24" i="8"/>
  <c r="T23" i="8"/>
  <c r="I23" i="8"/>
  <c r="T22" i="8"/>
  <c r="I22" i="8"/>
  <c r="T21" i="8"/>
  <c r="I21" i="8"/>
  <c r="T16" i="8"/>
  <c r="T15" i="8"/>
  <c r="T14" i="8"/>
  <c r="I14" i="8"/>
  <c r="E14" i="8"/>
  <c r="T13" i="8"/>
  <c r="I13" i="8"/>
  <c r="E13" i="8"/>
  <c r="T12" i="8"/>
  <c r="I12" i="8"/>
  <c r="T11" i="8"/>
  <c r="K11" i="8"/>
  <c r="T10" i="8"/>
  <c r="T9" i="8"/>
  <c r="I9" i="8"/>
  <c r="T8" i="8"/>
  <c r="L3" i="8"/>
  <c r="A2" i="8"/>
  <c r="A3" i="8" s="1"/>
  <c r="A4" i="8" s="1"/>
  <c r="A5" i="8" s="1"/>
  <c r="A6" i="8" s="1"/>
  <c r="A7" i="8" s="1"/>
  <c r="A8" i="8" s="1"/>
  <c r="A9" i="8" s="1"/>
  <c r="A10" i="8" s="1"/>
  <c r="A11" i="8" s="1"/>
  <c r="A12" i="8" s="1"/>
  <c r="A13" i="8" s="1"/>
  <c r="A14" i="8" s="1"/>
  <c r="A15" i="8" s="1"/>
  <c r="A16" i="8" s="1"/>
  <c r="A17" i="8" s="1"/>
  <c r="A18" i="8" s="1"/>
  <c r="A19" i="8" s="1"/>
  <c r="A20" i="8" s="1"/>
  <c r="A21" i="8" s="1"/>
  <c r="A23" i="8" s="1"/>
  <c r="A24" i="8" s="1"/>
  <c r="A25" i="8" s="1"/>
  <c r="A26" i="8" s="1"/>
  <c r="A27" i="8" s="1"/>
  <c r="A28" i="8" s="1"/>
  <c r="A29" i="8" s="1"/>
  <c r="A30" i="8" s="1"/>
  <c r="A31" i="8" s="1"/>
  <c r="A32" i="8" s="1"/>
  <c r="A33" i="8" s="1"/>
  <c r="A34" i="8" s="1"/>
  <c r="A35" i="8" s="1"/>
  <c r="A36" i="8" s="1"/>
  <c r="A37" i="8" s="1"/>
  <c r="A38" i="8" s="1"/>
  <c r="A39" i="8" s="1"/>
  <c r="A40" i="8" s="1"/>
  <c r="A41" i="8" s="1"/>
  <c r="A42" i="8" s="1"/>
  <c r="A43" i="8" s="1"/>
  <c r="A44" i="8" s="1"/>
  <c r="A45" i="8" s="1"/>
  <c r="A46" i="8" s="1"/>
  <c r="A47" i="8" s="1"/>
  <c r="A48" i="8" s="1"/>
  <c r="A49" i="8" s="1"/>
  <c r="A50" i="8" s="1"/>
  <c r="A51" i="8" s="1"/>
  <c r="A52" i="8" s="1"/>
  <c r="A53" i="8" s="1"/>
  <c r="A54" i="8" s="1"/>
  <c r="A55" i="8" s="1"/>
  <c r="A56" i="8" s="1"/>
  <c r="A57" i="8" s="1"/>
  <c r="A58" i="8" s="1"/>
  <c r="A59" i="8" s="1"/>
  <c r="A60" i="8" s="1"/>
  <c r="A61" i="8" s="1"/>
  <c r="A62" i="8" s="1"/>
  <c r="A63" i="8" s="1"/>
  <c r="A64" i="8" s="1"/>
  <c r="A65" i="8" s="1"/>
  <c r="A66" i="8" s="1"/>
  <c r="A67" i="8" s="1"/>
  <c r="M63" i="7"/>
  <c r="E63" i="7"/>
  <c r="E62" i="7"/>
  <c r="U53" i="7"/>
  <c r="U52" i="7"/>
  <c r="U48" i="7"/>
  <c r="U47" i="7"/>
  <c r="G47" i="7"/>
  <c r="U45" i="7"/>
  <c r="G45" i="7"/>
  <c r="S44" i="7"/>
  <c r="G43" i="7"/>
  <c r="S42" i="7"/>
  <c r="G42" i="7"/>
  <c r="G21" i="7"/>
  <c r="H20" i="7"/>
  <c r="H21" i="7" s="1"/>
  <c r="G9" i="7"/>
  <c r="G8" i="7"/>
  <c r="G7" i="7"/>
  <c r="E5" i="7"/>
  <c r="E4" i="7"/>
  <c r="G2" i="7"/>
  <c r="M62" i="7" s="1"/>
  <c r="C2" i="7"/>
  <c r="A2" i="7"/>
  <c r="A3" i="7" s="1"/>
  <c r="A4" i="7" s="1"/>
  <c r="A5" i="7" s="1"/>
  <c r="A6" i="7" s="1"/>
  <c r="A7" i="7" s="1"/>
  <c r="A8" i="7" s="1"/>
  <c r="A9" i="7" s="1"/>
  <c r="A10" i="7" s="1"/>
  <c r="A11" i="7" s="1"/>
  <c r="A12" i="7" s="1"/>
  <c r="A13" i="7" s="1"/>
  <c r="A14" i="7" s="1"/>
  <c r="A15" i="7" s="1"/>
  <c r="A16" i="7" s="1"/>
  <c r="A17" i="7" s="1"/>
  <c r="A18" i="7" s="1"/>
  <c r="A19" i="7" s="1"/>
  <c r="A20" i="7" s="1"/>
  <c r="A21" i="7" s="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 r="A52" i="7" s="1"/>
  <c r="A53" i="7" s="1"/>
  <c r="A54" i="7" s="1"/>
  <c r="A55" i="7" s="1"/>
  <c r="A56" i="7" s="1"/>
  <c r="A57" i="7" s="1"/>
  <c r="A58" i="7" s="1"/>
  <c r="A59" i="7" s="1"/>
  <c r="A60" i="7" s="1"/>
  <c r="A61" i="7" s="1"/>
  <c r="A62" i="7" s="1"/>
  <c r="A63" i="7" s="1"/>
  <c r="Q63" i="6"/>
  <c r="E63" i="6"/>
  <c r="E62" i="6"/>
  <c r="J34" i="6"/>
  <c r="A33" i="6"/>
  <c r="A34" i="6" s="1"/>
  <c r="A35" i="6" s="1"/>
  <c r="A36" i="6" s="1"/>
  <c r="A37" i="6" s="1"/>
  <c r="A38" i="6" s="1"/>
  <c r="A39" i="6" s="1"/>
  <c r="A40" i="6" s="1"/>
  <c r="A41" i="6" s="1"/>
  <c r="A42" i="6" s="1"/>
  <c r="A43" i="6" s="1"/>
  <c r="A44" i="6" s="1"/>
  <c r="A45" i="6" s="1"/>
  <c r="A46" i="6" s="1"/>
  <c r="A47" i="6" s="1"/>
  <c r="A48" i="6" s="1"/>
  <c r="A49" i="6" s="1"/>
  <c r="A50" i="6" s="1"/>
  <c r="A51" i="6" s="1"/>
  <c r="A52" i="6" s="1"/>
  <c r="A53" i="6" s="1"/>
  <c r="A54" i="6" s="1"/>
  <c r="A55" i="6" s="1"/>
  <c r="A56" i="6" s="1"/>
  <c r="A57" i="6" s="1"/>
  <c r="A58" i="6" s="1"/>
  <c r="A59" i="6" s="1"/>
  <c r="A60" i="6" s="1"/>
  <c r="A61" i="6" s="1"/>
  <c r="A62" i="6" s="1"/>
  <c r="A63" i="6" s="1"/>
  <c r="H32" i="6"/>
  <c r="C32" i="6"/>
  <c r="G31" i="6"/>
  <c r="G30" i="6"/>
  <c r="G29" i="6"/>
  <c r="I21" i="6"/>
  <c r="G21" i="6"/>
  <c r="I20" i="6"/>
  <c r="G20" i="6"/>
  <c r="G18" i="6"/>
  <c r="G17" i="6"/>
  <c r="AF16" i="6"/>
  <c r="AD16" i="6"/>
  <c r="AB16" i="6"/>
  <c r="G16" i="6"/>
  <c r="AF15" i="6"/>
  <c r="AD15" i="6"/>
  <c r="AB15" i="6"/>
  <c r="I15" i="6"/>
  <c r="G15" i="6"/>
  <c r="AF14" i="6"/>
  <c r="AD14" i="6"/>
  <c r="AB14" i="6"/>
  <c r="I14" i="6"/>
  <c r="AF13" i="6"/>
  <c r="AD13" i="6"/>
  <c r="AB13" i="6"/>
  <c r="I13" i="6"/>
  <c r="G13" i="6"/>
  <c r="AF12" i="6"/>
  <c r="AD12" i="6"/>
  <c r="AB12" i="6"/>
  <c r="I12" i="6"/>
  <c r="H12" i="6"/>
  <c r="G12" i="6"/>
  <c r="AF11" i="6"/>
  <c r="AD11" i="6"/>
  <c r="AB11" i="6"/>
  <c r="G11" i="6"/>
  <c r="AF10" i="6"/>
  <c r="AD10" i="6"/>
  <c r="AB10" i="6"/>
  <c r="K10" i="6"/>
  <c r="H10" i="6"/>
  <c r="E5" i="6"/>
  <c r="E4" i="6"/>
  <c r="G2" i="6"/>
  <c r="Q62" i="6" s="1"/>
  <c r="C2" i="6"/>
  <c r="A2" i="6"/>
  <c r="A3" i="6" s="1"/>
  <c r="A4" i="6" s="1"/>
  <c r="A5" i="6" s="1"/>
  <c r="A6" i="6" s="1"/>
  <c r="A7" i="6" s="1"/>
  <c r="A8" i="6" s="1"/>
  <c r="A9" i="6" s="1"/>
  <c r="A10" i="6" s="1"/>
  <c r="A11" i="6" s="1"/>
  <c r="A12" i="6" s="1"/>
  <c r="A13" i="6" s="1"/>
  <c r="A14" i="6" s="1"/>
  <c r="A15" i="6" s="1"/>
  <c r="A16" i="6" s="1"/>
  <c r="A17" i="6" s="1"/>
  <c r="A18" i="6" s="1"/>
  <c r="A19" i="6" s="1"/>
  <c r="A20" i="6" s="1"/>
  <c r="A21" i="6" s="1"/>
  <c r="A22" i="6" s="1"/>
  <c r="A23" i="6" s="1"/>
  <c r="A24" i="6" s="1"/>
  <c r="A25" i="6" s="1"/>
  <c r="A26" i="6" s="1"/>
  <c r="A27" i="6" s="1"/>
  <c r="A28" i="6" s="1"/>
  <c r="A29" i="6" s="1"/>
  <c r="A30" i="6" s="1"/>
  <c r="A31" i="6" s="1"/>
  <c r="A32" i="6" s="1"/>
  <c r="S82" i="5"/>
  <c r="O82" i="5"/>
  <c r="S80" i="5"/>
  <c r="O80" i="5"/>
  <c r="S77" i="5"/>
  <c r="O77" i="5"/>
  <c r="S76" i="5"/>
  <c r="O76" i="5"/>
  <c r="S21" i="5" s="1"/>
  <c r="S25" i="5" s="1"/>
  <c r="S75" i="5"/>
  <c r="O75" i="5"/>
  <c r="H21" i="5" s="1"/>
  <c r="H25" i="5" s="1"/>
  <c r="O62" i="5"/>
  <c r="F56" i="5"/>
  <c r="T47" i="5"/>
  <c r="T44" i="5"/>
  <c r="T43" i="5"/>
  <c r="I41" i="5"/>
  <c r="I40" i="5"/>
  <c r="I39" i="5"/>
  <c r="I38" i="5"/>
  <c r="T37" i="5"/>
  <c r="K37" i="5"/>
  <c r="I37" i="5"/>
  <c r="T36" i="5"/>
  <c r="K36" i="5"/>
  <c r="T33" i="5"/>
  <c r="I30" i="5"/>
  <c r="T29" i="5"/>
  <c r="I29" i="5"/>
  <c r="I27" i="5"/>
  <c r="T26" i="5"/>
  <c r="I26" i="5"/>
  <c r="H26" i="5"/>
  <c r="T25" i="5"/>
  <c r="I25" i="5"/>
  <c r="T24" i="5"/>
  <c r="I24" i="5"/>
  <c r="T23" i="5"/>
  <c r="I23" i="5"/>
  <c r="T22" i="5"/>
  <c r="I22" i="5"/>
  <c r="T21" i="5"/>
  <c r="I21" i="5"/>
  <c r="T16" i="5"/>
  <c r="T15" i="5"/>
  <c r="T14" i="5"/>
  <c r="I14" i="5"/>
  <c r="E14" i="5"/>
  <c r="T13" i="5"/>
  <c r="I13" i="5"/>
  <c r="E13" i="5"/>
  <c r="T12" i="5"/>
  <c r="I12" i="5"/>
  <c r="T11" i="5"/>
  <c r="K11" i="5"/>
  <c r="T10" i="5"/>
  <c r="T9" i="5"/>
  <c r="I9" i="5"/>
  <c r="T8" i="5"/>
  <c r="L3" i="5"/>
  <c r="L3" i="6" s="1"/>
  <c r="J3" i="7" s="1"/>
  <c r="A2" i="5"/>
  <c r="A3" i="5" s="1"/>
  <c r="A4" i="5" s="1"/>
  <c r="A5" i="5" s="1"/>
  <c r="A6" i="5" s="1"/>
  <c r="A7" i="5" s="1"/>
  <c r="A8" i="5" s="1"/>
  <c r="A9" i="5" s="1"/>
  <c r="A10" i="5" s="1"/>
  <c r="A11" i="5" s="1"/>
  <c r="A12" i="5" s="1"/>
  <c r="A13" i="5" s="1"/>
  <c r="A14" i="5" s="1"/>
  <c r="A15" i="5" s="1"/>
  <c r="A16" i="5" s="1"/>
  <c r="A17" i="5" s="1"/>
  <c r="A18" i="5" s="1"/>
  <c r="A19" i="5" s="1"/>
  <c r="A20" i="5" s="1"/>
  <c r="A21"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55" i="5" s="1"/>
  <c r="A56" i="5" s="1"/>
  <c r="A57" i="5" s="1"/>
  <c r="A58" i="5" s="1"/>
  <c r="A59" i="5" s="1"/>
  <c r="A60" i="5" s="1"/>
  <c r="A61" i="5" s="1"/>
  <c r="A62" i="5" s="1"/>
  <c r="A63" i="5" s="1"/>
  <c r="S26" i="5" l="1"/>
  <c r="H27" i="5"/>
  <c r="S26" i="8"/>
  <c r="H27" i="8"/>
  <c r="S81" i="5"/>
  <c r="O90" i="8" l="1"/>
  <c r="O87" i="8"/>
  <c r="S90" i="8"/>
  <c r="S88" i="8"/>
  <c r="O91" i="8"/>
  <c r="O88" i="8"/>
  <c r="S87" i="8"/>
  <c r="S91" i="8"/>
  <c r="O85" i="8"/>
  <c r="S29" i="8" s="1"/>
  <c r="S33" i="8" s="1"/>
  <c r="O83" i="8"/>
  <c r="S44" i="8" s="1"/>
  <c r="S83" i="8"/>
  <c r="S82" i="8"/>
  <c r="S85" i="8"/>
  <c r="O82" i="8"/>
  <c r="S43" i="8" s="1"/>
  <c r="S87" i="5"/>
  <c r="S84" i="5"/>
  <c r="O87" i="5"/>
  <c r="S83" i="5"/>
  <c r="S86" i="5"/>
  <c r="O83" i="5"/>
  <c r="O86" i="5"/>
  <c r="O84" i="5"/>
  <c r="S78" i="5"/>
  <c r="S79" i="5"/>
  <c r="O81" i="5"/>
  <c r="S29" i="5" s="1"/>
  <c r="S33" i="5" s="1"/>
  <c r="O79" i="5"/>
  <c r="S44" i="5" s="1"/>
  <c r="O78" i="5"/>
  <c r="S43" i="5" s="1"/>
</calcChain>
</file>

<file path=xl/sharedStrings.xml><?xml version="1.0" encoding="utf-8"?>
<sst xmlns="http://schemas.openxmlformats.org/spreadsheetml/2006/main" count="1942" uniqueCount="515">
  <si>
    <t>IFR</t>
  </si>
  <si>
    <t>Revision</t>
  </si>
  <si>
    <t>Status</t>
  </si>
  <si>
    <t>Date</t>
  </si>
  <si>
    <t>Revision memo</t>
  </si>
  <si>
    <t>Issued by</t>
  </si>
  <si>
    <t>Checked by</t>
  </si>
  <si>
    <t>Approved by</t>
  </si>
  <si>
    <t>System/Subsystem: NA</t>
  </si>
  <si>
    <t>Contractor Document Number:</t>
  </si>
  <si>
    <t xml:space="preserve">                                       </t>
  </si>
  <si>
    <t xml:space="preserve">                         Data/requisition sheet for</t>
  </si>
  <si>
    <t xml:space="preserve"> </t>
  </si>
  <si>
    <t>The following lists are required for choice fields, do not delete</t>
  </si>
  <si>
    <t>FIREWATER MAIN PUMPS</t>
  </si>
  <si>
    <t>PBA - 905A/B</t>
  </si>
  <si>
    <t>Issue Status ?</t>
  </si>
  <si>
    <t>Single / Parallel Operation</t>
  </si>
  <si>
    <t xml:space="preserve">Applicable units of measurement : </t>
  </si>
  <si>
    <t>SI units</t>
  </si>
  <si>
    <t>Issued for Budget Proposals</t>
  </si>
  <si>
    <t>?</t>
  </si>
  <si>
    <t>Customer's reference</t>
  </si>
  <si>
    <t>:</t>
  </si>
  <si>
    <t>Pump manufacturer</t>
  </si>
  <si>
    <t>VTA</t>
  </si>
  <si>
    <t>Issued for Design</t>
  </si>
  <si>
    <t>Single</t>
  </si>
  <si>
    <t>Location</t>
  </si>
  <si>
    <t>Lagos, Nigeria</t>
  </si>
  <si>
    <t>Pump type/size</t>
  </si>
  <si>
    <t>Issued for Combined Proposal</t>
  </si>
  <si>
    <t>Parallel</t>
  </si>
  <si>
    <t>Number required</t>
  </si>
  <si>
    <t>TWO (2)</t>
  </si>
  <si>
    <t>Manufacturers ref. #</t>
  </si>
  <si>
    <t>OPERATING DATA</t>
  </si>
  <si>
    <t>Continuous / Intermittent</t>
  </si>
  <si>
    <t>Pumped Liquid</t>
  </si>
  <si>
    <t>Water</t>
  </si>
  <si>
    <t>Pumping temperature ( Normal )</t>
  </si>
  <si>
    <t>Liquid Type 1</t>
  </si>
  <si>
    <r>
      <t>H</t>
    </r>
    <r>
      <rPr>
        <vertAlign val="subscript"/>
        <sz val="10"/>
        <rFont val="MS Sans Serif"/>
        <family val="2"/>
      </rPr>
      <t>2</t>
    </r>
    <r>
      <rPr>
        <sz val="12"/>
        <rFont val="MS Sans Serif"/>
        <family val="2"/>
      </rPr>
      <t>S content</t>
    </r>
  </si>
  <si>
    <t>Pumping temperature ( Minimum )</t>
  </si>
  <si>
    <t>Continuous</t>
  </si>
  <si>
    <t>Liquid Type</t>
  </si>
  <si>
    <t>Non-abrasive</t>
  </si>
  <si>
    <t>Non-corrosive</t>
  </si>
  <si>
    <t>Pumping temperature ( Maximum )</t>
  </si>
  <si>
    <t>Abrasive</t>
  </si>
  <si>
    <t>Intermittent</t>
  </si>
  <si>
    <t>Non-hazardous</t>
  </si>
  <si>
    <t>No dissolved gas</t>
  </si>
  <si>
    <t>Normal process Flow</t>
  </si>
  <si>
    <t>Viscosity at normal pumping temperature</t>
  </si>
  <si>
    <t>Remote Starting</t>
  </si>
  <si>
    <t>Rated process Flow (VTC)</t>
  </si>
  <si>
    <t>Vapour pressure at normal pumping temperature</t>
  </si>
  <si>
    <t>dissolved</t>
  </si>
  <si>
    <t>Minimum process flow (VTC)</t>
  </si>
  <si>
    <t>Pressure in suction vessel</t>
  </si>
  <si>
    <t>Yes</t>
  </si>
  <si>
    <t>Pressure in discharge vessel</t>
  </si>
  <si>
    <t>No</t>
  </si>
  <si>
    <t>Highest possible pressure in suction vessel</t>
  </si>
  <si>
    <t>Hazardous Category</t>
  </si>
  <si>
    <t>Remote starting</t>
  </si>
  <si>
    <t>Specific process conditions during start/stop/transients :</t>
  </si>
  <si>
    <t>Hazardous?</t>
  </si>
  <si>
    <t>Service Category</t>
  </si>
  <si>
    <t>Service category</t>
  </si>
  <si>
    <t>Essential</t>
  </si>
  <si>
    <t>Category 1</t>
  </si>
  <si>
    <t>Direction of rotation(VTC)</t>
  </si>
  <si>
    <t>Clockwise ( facing pump drive end )</t>
  </si>
  <si>
    <t>Category 2</t>
  </si>
  <si>
    <t>Vital</t>
  </si>
  <si>
    <t>PUMPING DATA (HOLD)</t>
  </si>
  <si>
    <t>Category 3</t>
  </si>
  <si>
    <t>Head in suction vessel</t>
  </si>
  <si>
    <t>Head in discharge vessel</t>
  </si>
  <si>
    <t>Non-essential</t>
  </si>
  <si>
    <t>Height of liquid in suction vessel
above pump centre line (minus if below)</t>
  </si>
  <si>
    <t>Max.</t>
  </si>
  <si>
    <t>Max. height of liquid level in discharge vessel above pump centre line (minus if below)</t>
  </si>
  <si>
    <t>Min.</t>
  </si>
  <si>
    <t>Total head loss in suction line between suction vessel and pump</t>
  </si>
  <si>
    <t>Total head loss in discharge line
between pump and discharge vessel plus loading arm operating head</t>
  </si>
  <si>
    <t>Total minimum suction head</t>
  </si>
  <si>
    <t>Total maximum discharge head</t>
  </si>
  <si>
    <t>Rotation</t>
  </si>
  <si>
    <t>Speed</t>
  </si>
  <si>
    <t>Head of vapour pressure</t>
  </si>
  <si>
    <t>Differential head at Rated flow</t>
  </si>
  <si>
    <t>Minimum available NPSH</t>
  </si>
  <si>
    <t>Estimated efficiency</t>
  </si>
  <si>
    <t xml:space="preserve"> %</t>
  </si>
  <si>
    <t>Variable speed</t>
  </si>
  <si>
    <t>SITE CONDITIONS</t>
  </si>
  <si>
    <t xml:space="preserve">PUMP DRIVER </t>
  </si>
  <si>
    <t>Anti-clockwise ( facing pump drive end )</t>
  </si>
  <si>
    <t>Fixed speed</t>
  </si>
  <si>
    <t>Ambient temperature ( minimum )</t>
  </si>
  <si>
    <t>Pump power at estimated efficiency</t>
  </si>
  <si>
    <t>Ambient temperature ( maximum )</t>
  </si>
  <si>
    <t>Type</t>
  </si>
  <si>
    <t>Combustion Engine</t>
  </si>
  <si>
    <t>Winterisation / Tropicalisation</t>
  </si>
  <si>
    <t>Transmission</t>
  </si>
  <si>
    <t>Winterisation / Tropicalisation required</t>
  </si>
  <si>
    <t>Tropicalisation</t>
  </si>
  <si>
    <t>Fixed / Variable Speed</t>
  </si>
  <si>
    <t>Area classification</t>
  </si>
  <si>
    <t>Direct drive</t>
  </si>
  <si>
    <t>Winterisation</t>
  </si>
  <si>
    <t>Local Authority requirements :</t>
  </si>
  <si>
    <t>Estimated installed power ( +10%)</t>
  </si>
  <si>
    <t>Gearbox drive</t>
  </si>
  <si>
    <t>Not required</t>
  </si>
  <si>
    <t>Fluid coupling</t>
  </si>
  <si>
    <t>COOLING WATER</t>
  </si>
  <si>
    <t>STEAM HEATING</t>
  </si>
  <si>
    <t>Chlorine content</t>
  </si>
  <si>
    <t>NA</t>
  </si>
  <si>
    <t>PPM</t>
  </si>
  <si>
    <t>Driver type</t>
  </si>
  <si>
    <t>Steam Heating</t>
  </si>
  <si>
    <t>Maximum inlet temperature</t>
  </si>
  <si>
    <t>Maximum allowable outlet temperature</t>
  </si>
  <si>
    <t>ELECTRICAL SUPPLIES</t>
  </si>
  <si>
    <t>Electric Motor</t>
  </si>
  <si>
    <t>Available</t>
  </si>
  <si>
    <t>Supply pressure</t>
  </si>
  <si>
    <t>Electrical frequency</t>
  </si>
  <si>
    <t>Hz</t>
  </si>
  <si>
    <t>Steam Turbine</t>
  </si>
  <si>
    <t>Not available</t>
  </si>
  <si>
    <t>Return pressure</t>
  </si>
  <si>
    <t>Voltage</t>
  </si>
  <si>
    <t>N/A</t>
  </si>
  <si>
    <t>Heaters</t>
  </si>
  <si>
    <t>Volts</t>
  </si>
  <si>
    <t>Gas Turbine</t>
  </si>
  <si>
    <t>Fouling coefficient</t>
  </si>
  <si>
    <t>Phase</t>
  </si>
  <si>
    <t>Frequency</t>
  </si>
  <si>
    <t>REMARKS</t>
  </si>
  <si>
    <t>1) Max. estimated shut off discharge pressure based on Max. suction head and 10 % head rise</t>
  </si>
  <si>
    <t>Instrumentation</t>
  </si>
  <si>
    <t>2) Max. estimated shut off discharge pressure based on Max. suction head and 20 % head rise</t>
  </si>
  <si>
    <t>3) The Pump Power was determined using the Normal Flow Rate.</t>
  </si>
  <si>
    <t>A = Integral Field only</t>
  </si>
  <si>
    <t>B = Integral Field + install materials</t>
  </si>
  <si>
    <t>Liquid Type 2</t>
  </si>
  <si>
    <t>Dissolved gas?</t>
  </si>
  <si>
    <t>Dissolved gases</t>
  </si>
  <si>
    <t>VTA - Vendor to Advise</t>
  </si>
  <si>
    <t>Selection of pump type shall be in accordance with NFPA 20</t>
  </si>
  <si>
    <t>Prepared by :           Date :</t>
  </si>
  <si>
    <t>Equipment :</t>
  </si>
  <si>
    <t>Rev.</t>
  </si>
  <si>
    <t>E</t>
  </si>
  <si>
    <t>Details</t>
  </si>
  <si>
    <t>IDC</t>
  </si>
  <si>
    <t>IFD</t>
  </si>
  <si>
    <t>Checked by :            Date:</t>
  </si>
  <si>
    <t>Plant :</t>
  </si>
  <si>
    <t>EGBEMA WEST &amp; UGADA FIELDS</t>
  </si>
  <si>
    <t>Approved by :          Date:</t>
  </si>
  <si>
    <t>Consignee :</t>
  </si>
  <si>
    <t>Signed</t>
  </si>
  <si>
    <t>Engineering by :</t>
  </si>
  <si>
    <t xml:space="preserve">    Equipment No.</t>
  </si>
  <si>
    <t>Principal :</t>
  </si>
  <si>
    <t>NPDC</t>
  </si>
  <si>
    <t xml:space="preserve">    Requisition No.</t>
  </si>
  <si>
    <t xml:space="preserve">  Sheet No. 2  </t>
  </si>
  <si>
    <t>Units</t>
  </si>
  <si>
    <t>SI</t>
  </si>
  <si>
    <t>USC</t>
  </si>
  <si>
    <t>Select units?</t>
  </si>
  <si>
    <t>temperature</t>
  </si>
  <si>
    <t>deg C</t>
  </si>
  <si>
    <t xml:space="preserve"> °F</t>
  </si>
  <si>
    <t>flow</t>
  </si>
  <si>
    <t>m3/h</t>
  </si>
  <si>
    <t>GPM</t>
  </si>
  <si>
    <t>US customary units</t>
  </si>
  <si>
    <t>power</t>
  </si>
  <si>
    <t>kW</t>
  </si>
  <si>
    <t>BHP</t>
  </si>
  <si>
    <t>head</t>
  </si>
  <si>
    <t>m liq.abs.</t>
  </si>
  <si>
    <t>FT liq.abs.</t>
  </si>
  <si>
    <t>diff head</t>
  </si>
  <si>
    <t>m liq.</t>
  </si>
  <si>
    <t>FT liq.</t>
  </si>
  <si>
    <t>height</t>
  </si>
  <si>
    <t>m</t>
  </si>
  <si>
    <t>FT</t>
  </si>
  <si>
    <t>Formulae</t>
  </si>
  <si>
    <t>US units</t>
  </si>
  <si>
    <t>density</t>
  </si>
  <si>
    <r>
      <t>kg/m</t>
    </r>
    <r>
      <rPr>
        <vertAlign val="superscript"/>
        <sz val="10"/>
        <rFont val="MS Sans Serif"/>
        <family val="2"/>
      </rPr>
      <t>3</t>
    </r>
  </si>
  <si>
    <t>SG</t>
  </si>
  <si>
    <t>Suct head</t>
  </si>
  <si>
    <t>viscosity</t>
  </si>
  <si>
    <r>
      <t>mm</t>
    </r>
    <r>
      <rPr>
        <vertAlign val="superscript"/>
        <sz val="10"/>
        <rFont val="MS Sans Serif"/>
        <family val="2"/>
      </rPr>
      <t>2</t>
    </r>
    <r>
      <rPr>
        <sz val="12"/>
        <rFont val="MS Sans Serif"/>
        <family val="2"/>
      </rPr>
      <t>/s</t>
    </r>
  </si>
  <si>
    <t>Cp</t>
  </si>
  <si>
    <t>Disch head</t>
  </si>
  <si>
    <t>pressure</t>
  </si>
  <si>
    <t>bara</t>
  </si>
  <si>
    <t>PSIA</t>
  </si>
  <si>
    <t>Vapour head</t>
  </si>
  <si>
    <t>specific heat</t>
  </si>
  <si>
    <t>KJ/kg.deg K</t>
  </si>
  <si>
    <t>BTU/LB°F</t>
  </si>
  <si>
    <t>Shutoff pressure 10%</t>
  </si>
  <si>
    <r>
      <t>W/m</t>
    </r>
    <r>
      <rPr>
        <vertAlign val="superscript"/>
        <sz val="10"/>
        <color indexed="8"/>
        <rFont val="MS Sans Serif"/>
        <family val="2"/>
      </rPr>
      <t>2</t>
    </r>
    <r>
      <rPr>
        <sz val="12"/>
        <color indexed="8"/>
        <rFont val="MS Sans Serif"/>
        <family val="2"/>
      </rPr>
      <t>.K</t>
    </r>
  </si>
  <si>
    <t>BTU/FT2.°F</t>
  </si>
  <si>
    <t>Shutoff pressure 20%</t>
  </si>
  <si>
    <t>length</t>
  </si>
  <si>
    <t>mm</t>
  </si>
  <si>
    <t>IN</t>
  </si>
  <si>
    <t>Note 8</t>
  </si>
  <si>
    <t>weight</t>
  </si>
  <si>
    <t>Kg</t>
  </si>
  <si>
    <t>LBS</t>
  </si>
  <si>
    <t>Power</t>
  </si>
  <si>
    <t>Concentration</t>
  </si>
  <si>
    <t>mg/kg</t>
  </si>
  <si>
    <t>Power2</t>
  </si>
  <si>
    <t>Gauge pressure</t>
  </si>
  <si>
    <t>PSIG</t>
  </si>
  <si>
    <t>RPM SS</t>
  </si>
  <si>
    <t>RPM DS</t>
  </si>
  <si>
    <t>NPSH rated</t>
  </si>
  <si>
    <t>NPSH 120%</t>
  </si>
  <si>
    <t>Procurement procedure</t>
  </si>
  <si>
    <t>Customer's ref</t>
  </si>
  <si>
    <t>Fully PI compliant</t>
  </si>
  <si>
    <t>Apply PI agreement</t>
  </si>
  <si>
    <t>Manufacturer's ref.</t>
  </si>
  <si>
    <t>Modified PI product</t>
  </si>
  <si>
    <t>Do not apply PI</t>
  </si>
  <si>
    <t>GENERAL INFORMATION</t>
  </si>
  <si>
    <t>REQUISITION</t>
  </si>
  <si>
    <t>Engineered Solution</t>
  </si>
  <si>
    <t>Compliance with Procurement Initiative Manual</t>
  </si>
  <si>
    <t>Specification dated</t>
  </si>
  <si>
    <t>Basic Type</t>
  </si>
  <si>
    <t>Configuration code</t>
  </si>
  <si>
    <t>DESIGN OPERATING CONDITIONS (VTA)</t>
  </si>
  <si>
    <t>REQUISITION (VTC)</t>
  </si>
  <si>
    <r>
      <t xml:space="preserve">Pump speed </t>
    </r>
    <r>
      <rPr>
        <sz val="10"/>
        <rFont val="MS Sans Serif"/>
        <family val="2"/>
      </rPr>
      <t>(single/double suction impeller)</t>
    </r>
  </si>
  <si>
    <t>rpm</t>
  </si>
  <si>
    <t>/</t>
  </si>
  <si>
    <t>OH</t>
  </si>
  <si>
    <t>Overhung</t>
  </si>
  <si>
    <t>Min. continuous flow (stable / thermal)</t>
  </si>
  <si>
    <t>by vendor</t>
  </si>
  <si>
    <t>BB</t>
  </si>
  <si>
    <t>Between Bearings</t>
  </si>
  <si>
    <t>Rated Capacity</t>
  </si>
  <si>
    <t>VS</t>
  </si>
  <si>
    <t>Vertically Suspended</t>
  </si>
  <si>
    <t>Differential head at Normal capacity</t>
  </si>
  <si>
    <t>Efficiency at normal capacity</t>
  </si>
  <si>
    <t>%</t>
  </si>
  <si>
    <t>Power absorbed at normal capacity</t>
  </si>
  <si>
    <r>
      <t xml:space="preserve">Capacity at BEP </t>
    </r>
    <r>
      <rPr>
        <sz val="10"/>
        <rFont val="MS Sans Serif"/>
        <family val="2"/>
      </rPr>
      <t>(actual impeller size)</t>
    </r>
  </si>
  <si>
    <t>Power absorbed at 120 % BEP</t>
  </si>
  <si>
    <t>Volute / Diffuser</t>
  </si>
  <si>
    <t>Recommended driver power</t>
  </si>
  <si>
    <t>Viscous correction factors</t>
  </si>
  <si>
    <t>CQ/CH/CE</t>
  </si>
  <si>
    <t>DEP 31.29.02.11</t>
  </si>
  <si>
    <r>
      <t xml:space="preserve">NPSH required </t>
    </r>
    <r>
      <rPr>
        <sz val="10"/>
        <rFont val="MS Sans Serif"/>
        <family val="2"/>
      </rPr>
      <t>from Minimum to Rated capacity</t>
    </r>
  </si>
  <si>
    <t>Single volute</t>
  </si>
  <si>
    <r>
      <t xml:space="preserve">NPSH required </t>
    </r>
    <r>
      <rPr>
        <sz val="10"/>
        <rFont val="MS Sans Serif"/>
        <family val="2"/>
      </rPr>
      <t>from Rated to 120% Rated capacity</t>
    </r>
  </si>
  <si>
    <t>Double volute</t>
  </si>
  <si>
    <t>PUMP DESIGN(VTC)</t>
  </si>
  <si>
    <t>Diffuser type</t>
  </si>
  <si>
    <t>Pump model / frame / size :</t>
  </si>
  <si>
    <t xml:space="preserve"> = Basic Type ( Rotor )</t>
  </si>
  <si>
    <t>First Stage Suction</t>
  </si>
  <si>
    <t xml:space="preserve"> = ISO 13709 configuration code</t>
  </si>
  <si>
    <t>OH1</t>
  </si>
  <si>
    <t xml:space="preserve"> = Single / Double volute / Diffuser</t>
  </si>
  <si>
    <t>Single suction</t>
  </si>
  <si>
    <t xml:space="preserve"> = Single / Double suction (first stage)</t>
  </si>
  <si>
    <t>Double suction</t>
  </si>
  <si>
    <t>Number of stages</t>
  </si>
  <si>
    <t>Minimum</t>
  </si>
  <si>
    <t>Max. / Actual / Min. impeller diameter</t>
  </si>
  <si>
    <t>Max. allowable casing working pressure</t>
  </si>
  <si>
    <t>NFPA 20</t>
  </si>
  <si>
    <t>Max. allowable jacket / C.W. piping pressure</t>
  </si>
  <si>
    <t>MATERIALS OF CONSTRUCTION</t>
  </si>
  <si>
    <t xml:space="preserve">Service Group / Material Group: </t>
  </si>
  <si>
    <t>WATER</t>
  </si>
  <si>
    <t>S1</t>
  </si>
  <si>
    <t>Casing</t>
  </si>
  <si>
    <t>Cast Iron</t>
  </si>
  <si>
    <t>Cabon Steel</t>
  </si>
  <si>
    <t>Inner casing or volutes</t>
  </si>
  <si>
    <t>Casing studs</t>
  </si>
  <si>
    <t>Carbon Steel</t>
  </si>
  <si>
    <t>AISI 4140 Steel</t>
  </si>
  <si>
    <t>Min. wall thickness</t>
  </si>
  <si>
    <t>-</t>
  </si>
  <si>
    <t>Cover</t>
  </si>
  <si>
    <t>Casing gaskets</t>
  </si>
  <si>
    <t>AUS spiral wound</t>
  </si>
  <si>
    <t>AUS Spiral wound (6)</t>
  </si>
  <si>
    <t>Wet bolting</t>
  </si>
  <si>
    <t>Bearing bracket</t>
  </si>
  <si>
    <t>Bearing</t>
  </si>
  <si>
    <t>Impeller</t>
  </si>
  <si>
    <t>Bearing Housing</t>
  </si>
  <si>
    <t>CS</t>
  </si>
  <si>
    <t>Impeller wear ring hardness</t>
  </si>
  <si>
    <t>Casing wear ring hardness</t>
  </si>
  <si>
    <t xml:space="preserve">Impeller wear rings </t>
  </si>
  <si>
    <t>Wear ring coating</t>
  </si>
  <si>
    <t>Diffuser</t>
  </si>
  <si>
    <t>Shaft</t>
  </si>
  <si>
    <t>Interstage shaft sleeve</t>
  </si>
  <si>
    <t>Shaft Seal</t>
  </si>
  <si>
    <t>AUS or 12% CHR</t>
  </si>
  <si>
    <t>Interstage bushing</t>
  </si>
  <si>
    <t>Seal Gland</t>
  </si>
  <si>
    <t>316 AUS (5)</t>
  </si>
  <si>
    <t>Balance drum</t>
  </si>
  <si>
    <t>Balance ring</t>
  </si>
  <si>
    <t>Throat bushing</t>
  </si>
  <si>
    <t>Drain Plug</t>
  </si>
  <si>
    <t>PRESSURE CONTAINING PARTS</t>
  </si>
  <si>
    <t>Coupling</t>
  </si>
  <si>
    <t>Pump casing manufacturer</t>
  </si>
  <si>
    <t>Coupling Guard</t>
  </si>
  <si>
    <t>Pump covers manufacturer</t>
  </si>
  <si>
    <t>Flanges</t>
  </si>
  <si>
    <t>Column / bowl Shaft bushings</t>
  </si>
  <si>
    <t>filled Carbon</t>
  </si>
  <si>
    <t>Dischage Head/ Suction can</t>
  </si>
  <si>
    <t>Equipment No.</t>
  </si>
  <si>
    <t>Requisition No.</t>
  </si>
  <si>
    <t xml:space="preserve">  Sheet No. 3   </t>
  </si>
  <si>
    <t>Lubrication</t>
  </si>
  <si>
    <t>Oil Bath</t>
  </si>
  <si>
    <t>Oil Bath - splash</t>
  </si>
  <si>
    <t>Oil Mist</t>
  </si>
  <si>
    <t>Oil Bath - ring</t>
  </si>
  <si>
    <t>WEIGHTS (VTA)</t>
  </si>
  <si>
    <t>Force Feed Oil</t>
  </si>
  <si>
    <t>Oil Mist - Purge</t>
  </si>
  <si>
    <t>Pump</t>
  </si>
  <si>
    <t>Oil Mist - Pure</t>
  </si>
  <si>
    <t>Driver</t>
  </si>
  <si>
    <t>Gearbox</t>
  </si>
  <si>
    <t>BEARINGS and LUBRICATION</t>
  </si>
  <si>
    <t>Type of Lubrication :</t>
  </si>
  <si>
    <t>Radial Bearings Type :</t>
  </si>
  <si>
    <t>HI</t>
  </si>
  <si>
    <t>Bearing type</t>
  </si>
  <si>
    <t>Thrust Bearing Type :</t>
  </si>
  <si>
    <t xml:space="preserve">Applicable lubrication </t>
  </si>
  <si>
    <t>Rolling element</t>
  </si>
  <si>
    <t>LO heating</t>
  </si>
  <si>
    <t>Constant Level Oiler : make / type / model</t>
  </si>
  <si>
    <t>Hydro-dynamic</t>
  </si>
  <si>
    <t xml:space="preserve">Lube oil heating : </t>
  </si>
  <si>
    <t>COOLING</t>
  </si>
  <si>
    <t>Cooling medium</t>
  </si>
  <si>
    <t>Steam</t>
  </si>
  <si>
    <t>Medium</t>
  </si>
  <si>
    <t>Air cooling preferred</t>
  </si>
  <si>
    <t>Electric</t>
  </si>
  <si>
    <t>Temp.(deg.C) / max. inlet pressure (bara)</t>
  </si>
  <si>
    <t>Air cooling</t>
  </si>
  <si>
    <t>Cooling water piping material / API plan</t>
  </si>
  <si>
    <t>Water cooling</t>
  </si>
  <si>
    <t>Baseplate</t>
  </si>
  <si>
    <t>Cooling water flow to bearing housing(s)</t>
  </si>
  <si>
    <t>PIPING</t>
  </si>
  <si>
    <t>Flange positions</t>
  </si>
  <si>
    <t>Combined</t>
  </si>
  <si>
    <t>Suction :</t>
  </si>
  <si>
    <t>size (mm)/ ANSI flange class</t>
  </si>
  <si>
    <t>150#</t>
  </si>
  <si>
    <t>Separate</t>
  </si>
  <si>
    <t>position facing driven end</t>
  </si>
  <si>
    <t>Vendor standard</t>
  </si>
  <si>
    <t>End</t>
  </si>
  <si>
    <t xml:space="preserve">Discharge : </t>
  </si>
  <si>
    <t>size(mm) / ANSI flange class</t>
  </si>
  <si>
    <t>Top</t>
  </si>
  <si>
    <t>Not in scope</t>
  </si>
  <si>
    <t>Right side</t>
  </si>
  <si>
    <t>ACCESSORIES</t>
  </si>
  <si>
    <t>Left side</t>
  </si>
  <si>
    <t>Foundation bolts</t>
  </si>
  <si>
    <t>Base plate :</t>
  </si>
  <si>
    <t>Foundation bolts :</t>
  </si>
  <si>
    <t>Required</t>
  </si>
  <si>
    <t>Coupling - make / type :</t>
  </si>
  <si>
    <t>ISO</t>
  </si>
  <si>
    <t>Coupling guard - non-sparking :</t>
  </si>
  <si>
    <t>Vibration equipment connections</t>
  </si>
  <si>
    <t>API 610</t>
  </si>
  <si>
    <t>Vibration connections</t>
  </si>
  <si>
    <t>INSPECTION and TESTS</t>
  </si>
  <si>
    <t>Inspection class</t>
  </si>
  <si>
    <t>Threaded connections</t>
  </si>
  <si>
    <t>Hydrostatic test</t>
  </si>
  <si>
    <t>Certified</t>
  </si>
  <si>
    <t>Coupling guard</t>
  </si>
  <si>
    <t>Flat surfaces</t>
  </si>
  <si>
    <t>Performance test</t>
  </si>
  <si>
    <r>
      <t xml:space="preserve">NPSHR test </t>
    </r>
    <r>
      <rPr>
        <sz val="10"/>
        <rFont val="MS Sans Serif"/>
        <family val="2"/>
      </rPr>
      <t>( if required by API 610)</t>
    </r>
  </si>
  <si>
    <r>
      <t xml:space="preserve">Complete unit test </t>
    </r>
    <r>
      <rPr>
        <sz val="10"/>
        <rFont val="MS Sans Serif"/>
        <family val="2"/>
      </rPr>
      <t>( if req'd by API 610)</t>
    </r>
  </si>
  <si>
    <t>Auxiliary equipment test</t>
  </si>
  <si>
    <t>Disassembly after test ( PI default is 'not required' )</t>
  </si>
  <si>
    <t>Hydrotest</t>
  </si>
  <si>
    <t>Class I</t>
  </si>
  <si>
    <t>Pump  speed during performance test</t>
  </si>
  <si>
    <t>Site speed</t>
  </si>
  <si>
    <t>Class II</t>
  </si>
  <si>
    <t>Water test Capacity : ( required for VCC Pumps only )</t>
  </si>
  <si>
    <t>Water test Head  : ( required for VCC Pumps only )</t>
  </si>
  <si>
    <t>Observed</t>
  </si>
  <si>
    <t>Perftest</t>
  </si>
  <si>
    <t>Water test Efficiency : ( required for VCC Pumps only )</t>
  </si>
  <si>
    <t>Water test Power : ( required for VCC Pumps only )</t>
  </si>
  <si>
    <t>Test bed / contract driver installed</t>
  </si>
  <si>
    <t>Contract driver</t>
  </si>
  <si>
    <t>Testing</t>
  </si>
  <si>
    <t>Hydrostatic test pressure : casing / jackets / piping</t>
  </si>
  <si>
    <t xml:space="preserve">Special tests </t>
  </si>
  <si>
    <t>VENDOR's DATA</t>
  </si>
  <si>
    <t>Scope of supply</t>
  </si>
  <si>
    <t>Disassembly after test</t>
  </si>
  <si>
    <r>
      <t>General Arrangement drawing</t>
    </r>
    <r>
      <rPr>
        <sz val="12"/>
        <rFont val="MS Sans Serif"/>
        <family val="2"/>
      </rPr>
      <t xml:space="preserve"> reference</t>
    </r>
  </si>
  <si>
    <t>Test driver</t>
  </si>
  <si>
    <t>Cross sectional drawing reference</t>
  </si>
  <si>
    <t>Interconnecting Piping Layout/Schematics reference</t>
  </si>
  <si>
    <t>Test bed driver</t>
  </si>
  <si>
    <r>
      <t xml:space="preserve">Performance curve </t>
    </r>
    <r>
      <rPr>
        <sz val="12"/>
        <rFont val="MS Sans Serif"/>
        <family val="2"/>
      </rPr>
      <t>reference</t>
    </r>
  </si>
  <si>
    <r>
      <t xml:space="preserve">Report on torsional analysis
</t>
    </r>
    <r>
      <rPr>
        <sz val="10"/>
        <rFont val="MS Sans Serif"/>
        <family val="2"/>
      </rPr>
      <t xml:space="preserve">( if analysis is required as per ISO 13709) </t>
    </r>
  </si>
  <si>
    <t xml:space="preserve">Sheet No.4 </t>
  </si>
  <si>
    <t>Sheet No.4 continued on sheet No 5,6,7 &amp; 8.</t>
  </si>
  <si>
    <t>JOCKEY PUMPS</t>
  </si>
  <si>
    <t>PBA - 904</t>
  </si>
  <si>
    <t>Issued for Firm Proposals</t>
  </si>
  <si>
    <t>ONE (1)</t>
  </si>
  <si>
    <t>Pumping temperature ( Normal ) (HOLD)</t>
  </si>
  <si>
    <t>Pumping temperature ( Minimum ) (HOLD)</t>
  </si>
  <si>
    <t>Pumping temperature ( Maximum ) (HOLD)</t>
  </si>
  <si>
    <t>Direction of rotation</t>
  </si>
  <si>
    <t>PUMPING DATA</t>
  </si>
  <si>
    <t>PUMP DRIVER</t>
  </si>
  <si>
    <t>Motors</t>
  </si>
  <si>
    <t>C = Field only to Principal's standards</t>
  </si>
  <si>
    <t>D = Field only to Vendor's standards</t>
  </si>
  <si>
    <t>Corrosive</t>
  </si>
  <si>
    <t>E = Full scope to Principal's standards</t>
  </si>
  <si>
    <t>F = Full scope to Vendor's standards</t>
  </si>
  <si>
    <t>NA   - Not Applicable</t>
  </si>
  <si>
    <t>VTC - Vendor to Confirm</t>
  </si>
  <si>
    <t>Selection of pump type shall be in accordance with API 610</t>
  </si>
  <si>
    <t>EGBEMA WEST  &amp; UGADA FIELDS</t>
  </si>
  <si>
    <t>JIECL</t>
  </si>
  <si>
    <t xml:space="preserve">  Sheet No. 5  </t>
  </si>
  <si>
    <t>DESIGN OPERATING CONDITIONS</t>
  </si>
  <si>
    <t>PUMP DESIGN</t>
  </si>
  <si>
    <t>MECHANICAL SEAL &amp; SEALING SYSTEM</t>
  </si>
  <si>
    <t>S5</t>
  </si>
  <si>
    <t xml:space="preserve">  Sheet No.6   </t>
  </si>
  <si>
    <t>WEIGHTS</t>
  </si>
  <si>
    <t xml:space="preserve">  Sheet No. 7</t>
  </si>
  <si>
    <t>Discipline:  MEC</t>
  </si>
  <si>
    <t>FIREWATER PUMPS PACKAGE</t>
  </si>
  <si>
    <t>DATA SHEET</t>
  </si>
  <si>
    <t>A1</t>
  </si>
  <si>
    <t>Issued for Review</t>
  </si>
  <si>
    <t>ASS              29/11/2017</t>
  </si>
  <si>
    <t>AO              29/11/2017</t>
  </si>
  <si>
    <t>29/11/2017</t>
  </si>
  <si>
    <t>B1</t>
  </si>
  <si>
    <t>IFA</t>
  </si>
  <si>
    <t xml:space="preserve">EGBEMA FIELDS     
</t>
  </si>
  <si>
    <t>C1</t>
  </si>
  <si>
    <t>AFC</t>
  </si>
  <si>
    <t>Issued for Construction</t>
  </si>
  <si>
    <t>FIREWATER SPARE PUMP</t>
  </si>
  <si>
    <t>PBA - 905C</t>
  </si>
  <si>
    <t>R01</t>
  </si>
  <si>
    <t>AIP</t>
  </si>
  <si>
    <t>EA</t>
  </si>
  <si>
    <t>SOO</t>
  </si>
  <si>
    <t>A01</t>
  </si>
  <si>
    <t>Revision: R01</t>
  </si>
  <si>
    <t>Status: IFR</t>
  </si>
  <si>
    <t>Rev. Date: 14/August/2019</t>
  </si>
  <si>
    <t>Page:  1 / 3</t>
  </si>
  <si>
    <t>DETAILED ENGINEERING DESIGN, PROCUREMENT, CONSTRUCTION, INSTALLATION AND COMMISSIONING (EPCIC) OF A 100,000 BARREL CAPACITY CRUDE OIL BUFFER STORAGE TANK FACILITY FOR EGBEMA, EGBEMA-WEST AND UGADA FIELDS IN OML 20</t>
  </si>
  <si>
    <t>Document Type:  DTS</t>
  </si>
  <si>
    <t>FIREWATER PUMP PACKAGE DATASHEET</t>
  </si>
  <si>
    <t>ESW                 17/08/2019</t>
  </si>
  <si>
    <t>A.O                     24/08/2019</t>
  </si>
  <si>
    <t>KGIS</t>
  </si>
  <si>
    <t xml:space="preserve"> 17/08/2019</t>
  </si>
  <si>
    <t>ASS                   14/08/2019</t>
  </si>
  <si>
    <t xml:space="preserve">ASS                   14/08/2019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</si>
</sst>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409]d\-mmm\-yyyy;@"/>
    <numFmt numFmtId="177" formatCode="dd/mmm/yyyy"/>
    <numFmt numFmtId="178" formatCode="0.0"/>
    <numFmt numFmtId="179" formatCode="0.0000"/>
    <numFmt numFmtId="180" formatCode="0.00000"/>
    <numFmt numFmtId="181" formatCode="0.000"/>
    <numFmt numFmtId="182" formatCode="d\-mmm\-yyyy"/>
  </numFmts>
  <fonts count="45" x14ac:knownFonts="1">
    <font>
      <sz val="11"/>
      <color theme="1"/>
      <name val="宋体"/>
      <family val="2"/>
      <scheme val="minor"/>
    </font>
    <font>
      <b/>
      <sz val="14"/>
      <color theme="1"/>
      <name val="Arial"/>
      <family val="2"/>
    </font>
    <font>
      <b/>
      <sz val="8"/>
      <color theme="1"/>
      <name val="Arial"/>
      <family val="2"/>
    </font>
    <font>
      <sz val="11"/>
      <color theme="1"/>
      <name val="宋体"/>
      <family val="2"/>
      <scheme val="minor"/>
    </font>
    <font>
      <sz val="8"/>
      <color theme="1"/>
      <name val="Arial"/>
      <family val="2"/>
    </font>
    <font>
      <b/>
      <sz val="12"/>
      <color theme="1"/>
      <name val="Arial"/>
      <family val="2"/>
    </font>
    <font>
      <sz val="10"/>
      <color rgb="FF000000"/>
      <name val="Arial"/>
      <family val="2"/>
    </font>
    <font>
      <sz val="8"/>
      <color rgb="FF000000"/>
      <name val="Arial"/>
      <family val="2"/>
    </font>
    <font>
      <b/>
      <sz val="28"/>
      <color theme="1"/>
      <name val="Arial"/>
      <family val="2"/>
    </font>
    <font>
      <sz val="9"/>
      <color theme="1"/>
      <name val="Arial"/>
      <family val="2"/>
    </font>
    <font>
      <sz val="9"/>
      <color theme="1"/>
      <name val="宋体"/>
      <family val="2"/>
      <scheme val="minor"/>
    </font>
    <font>
      <sz val="10"/>
      <name val="MS Sans Serif"/>
      <family val="2"/>
    </font>
    <font>
      <sz val="8"/>
      <name val="MS Sans Serif"/>
      <family val="2"/>
    </font>
    <font>
      <sz val="9"/>
      <name val="MS Sans Serif"/>
      <family val="2"/>
    </font>
    <font>
      <b/>
      <sz val="9.5"/>
      <name val="MS Sans Serif"/>
      <family val="2"/>
    </font>
    <font>
      <b/>
      <sz val="10"/>
      <name val="MS Sans Serif"/>
      <family val="2"/>
    </font>
    <font>
      <b/>
      <sz val="10"/>
      <name val="MS Sans Serif"/>
      <family val="2"/>
    </font>
    <font>
      <b/>
      <sz val="12"/>
      <name val="MS Sans Serif"/>
      <family val="2"/>
    </font>
    <font>
      <b/>
      <sz val="16"/>
      <color indexed="39"/>
      <name val="MS Sans Serif"/>
      <family val="2"/>
    </font>
    <font>
      <sz val="12"/>
      <name val="MS Sans Serif"/>
      <family val="2"/>
    </font>
    <font>
      <b/>
      <sz val="9"/>
      <name val="MS Sans Serif"/>
      <family val="2"/>
    </font>
    <font>
      <sz val="10"/>
      <name val="MS Sans Serif"/>
      <family val="2"/>
    </font>
    <font>
      <sz val="12"/>
      <color indexed="8"/>
      <name val="MS Sans Serif"/>
      <family val="2"/>
    </font>
    <font>
      <sz val="10"/>
      <color indexed="8"/>
      <name val="MS Sans Serif"/>
      <family val="2"/>
    </font>
    <font>
      <vertAlign val="subscript"/>
      <sz val="10"/>
      <name val="MS Sans Serif"/>
      <family val="2"/>
    </font>
    <font>
      <sz val="12"/>
      <color indexed="12"/>
      <name val="MS Sans Serif"/>
      <family val="2"/>
    </font>
    <font>
      <sz val="12"/>
      <color theme="0"/>
      <name val="MS Sans Serif"/>
      <family val="2"/>
    </font>
    <font>
      <sz val="8.5"/>
      <name val="MS Sans Serif"/>
      <family val="2"/>
    </font>
    <font>
      <sz val="10"/>
      <color indexed="10"/>
      <name val="MS Sans Serif"/>
      <family val="2"/>
    </font>
    <font>
      <b/>
      <sz val="10"/>
      <color indexed="8"/>
      <name val="MS Sans Serif"/>
      <family val="2"/>
    </font>
    <font>
      <b/>
      <sz val="16"/>
      <name val="MS Sans Serif"/>
      <family val="2"/>
    </font>
    <font>
      <b/>
      <sz val="12"/>
      <color indexed="12"/>
      <name val="MS Sans Serif"/>
      <family val="2"/>
    </font>
    <font>
      <vertAlign val="superscript"/>
      <sz val="10"/>
      <name val="MS Sans Serif"/>
      <family val="2"/>
    </font>
    <font>
      <vertAlign val="superscript"/>
      <sz val="10"/>
      <color indexed="8"/>
      <name val="MS Sans Serif"/>
      <family val="2"/>
    </font>
    <font>
      <sz val="10"/>
      <color indexed="14"/>
      <name val="MS Sans Serif"/>
      <family val="2"/>
    </font>
    <font>
      <b/>
      <sz val="12"/>
      <color indexed="8"/>
      <name val="MS Sans Serif"/>
      <family val="2"/>
    </font>
    <font>
      <sz val="12"/>
      <name val="Arial"/>
      <family val="2"/>
    </font>
    <font>
      <u/>
      <sz val="12"/>
      <name val="MS Sans Serif"/>
      <family val="2"/>
    </font>
    <font>
      <sz val="12"/>
      <color indexed="14"/>
      <name val="MS Sans Serif"/>
      <family val="2"/>
    </font>
    <font>
      <b/>
      <sz val="12"/>
      <color indexed="9"/>
      <name val="MS Sans Serif"/>
      <family val="2"/>
    </font>
    <font>
      <sz val="12"/>
      <color indexed="10"/>
      <name val="MS Sans Serif"/>
      <family val="2"/>
    </font>
    <font>
      <b/>
      <sz val="10"/>
      <color theme="1"/>
      <name val="Arial"/>
      <family val="2"/>
    </font>
    <font>
      <b/>
      <sz val="9"/>
      <color theme="1"/>
      <name val="Arial"/>
      <family val="2"/>
    </font>
    <font>
      <b/>
      <sz val="11"/>
      <color theme="1"/>
      <name val="Arial"/>
      <family val="2"/>
    </font>
    <font>
      <sz val="9"/>
      <name val="宋体"/>
      <family val="3"/>
      <charset val="134"/>
      <scheme val="minor"/>
    </font>
  </fonts>
  <fills count="6">
    <fill>
      <patternFill patternType="none"/>
    </fill>
    <fill>
      <patternFill patternType="gray125"/>
    </fill>
    <fill>
      <patternFill patternType="gray0625"/>
    </fill>
    <fill>
      <patternFill patternType="gray0625">
        <bgColor indexed="9"/>
      </patternFill>
    </fill>
    <fill>
      <patternFill patternType="solid">
        <fgColor indexed="13"/>
        <bgColor indexed="64"/>
      </patternFill>
    </fill>
    <fill>
      <patternFill patternType="solid">
        <fgColor theme="2"/>
        <bgColor indexed="64"/>
      </patternFill>
    </fill>
  </fills>
  <borders count="91">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thin">
        <color indexed="64"/>
      </bottom>
      <diagonal/>
    </border>
    <border>
      <left/>
      <right/>
      <top style="medium">
        <color indexed="64"/>
      </top>
      <bottom style="thin">
        <color indexed="8"/>
      </bottom>
      <diagonal/>
    </border>
    <border>
      <left/>
      <right style="medium">
        <color indexed="64"/>
      </right>
      <top style="medium">
        <color indexed="64"/>
      </top>
      <bottom style="thin">
        <color indexed="8"/>
      </bottom>
      <diagonal/>
    </border>
    <border>
      <left/>
      <right/>
      <top/>
      <bottom style="thin">
        <color indexed="8"/>
      </bottom>
      <diagonal/>
    </border>
    <border>
      <left/>
      <right/>
      <top style="thin">
        <color indexed="8"/>
      </top>
      <bottom style="thin">
        <color indexed="8"/>
      </bottom>
      <diagonal/>
    </border>
    <border>
      <left/>
      <right style="medium">
        <color indexed="64"/>
      </right>
      <top style="thin">
        <color indexed="8"/>
      </top>
      <bottom style="thin">
        <color indexed="8"/>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8"/>
      </right>
      <top style="thin">
        <color indexed="8"/>
      </top>
      <bottom style="thin">
        <color indexed="8"/>
      </bottom>
      <diagonal/>
    </border>
    <border>
      <left style="medium">
        <color indexed="8"/>
      </left>
      <right/>
      <top/>
      <bottom style="thin">
        <color indexed="8"/>
      </bottom>
      <diagonal/>
    </border>
    <border>
      <left/>
      <right/>
      <top style="thin">
        <color indexed="64"/>
      </top>
      <bottom style="thin">
        <color indexed="8"/>
      </bottom>
      <diagonal/>
    </border>
    <border>
      <left style="medium">
        <color indexed="64"/>
      </left>
      <right/>
      <top style="thin">
        <color indexed="8"/>
      </top>
      <bottom/>
      <diagonal/>
    </border>
    <border>
      <left/>
      <right/>
      <top style="thin">
        <color indexed="8"/>
      </top>
      <bottom/>
      <diagonal/>
    </border>
    <border>
      <left/>
      <right style="medium">
        <color indexed="8"/>
      </right>
      <top style="thin">
        <color indexed="8"/>
      </top>
      <bottom/>
      <diagonal/>
    </border>
    <border>
      <left style="medium">
        <color indexed="64"/>
      </left>
      <right/>
      <top style="thin">
        <color indexed="8"/>
      </top>
      <bottom style="thin">
        <color indexed="64"/>
      </bottom>
      <diagonal/>
    </border>
    <border>
      <left/>
      <right/>
      <top style="thin">
        <color indexed="8"/>
      </top>
      <bottom style="thin">
        <color indexed="64"/>
      </bottom>
      <diagonal/>
    </border>
    <border>
      <left/>
      <right style="medium">
        <color indexed="64"/>
      </right>
      <top style="thin">
        <color indexed="8"/>
      </top>
      <bottom/>
      <diagonal/>
    </border>
    <border>
      <left style="medium">
        <color indexed="64"/>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thin">
        <color indexed="64"/>
      </top>
      <bottom/>
      <diagonal/>
    </border>
    <border>
      <left/>
      <right style="medium">
        <color indexed="64"/>
      </right>
      <top/>
      <bottom style="thin">
        <color indexed="8"/>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top/>
      <bottom style="medium">
        <color indexed="64"/>
      </bottom>
      <diagonal/>
    </border>
    <border>
      <left/>
      <right style="medium">
        <color indexed="8"/>
      </right>
      <top style="medium">
        <color indexed="64"/>
      </top>
      <bottom style="thin">
        <color indexed="64"/>
      </bottom>
      <diagonal/>
    </border>
    <border>
      <left style="medium">
        <color indexed="8"/>
      </left>
      <right/>
      <top style="medium">
        <color indexed="64"/>
      </top>
      <bottom style="thin">
        <color indexed="8"/>
      </bottom>
      <diagonal/>
    </border>
    <border>
      <left style="medium">
        <color indexed="64"/>
      </left>
      <right/>
      <top style="thin">
        <color indexed="8"/>
      </top>
      <bottom style="medium">
        <color indexed="64"/>
      </bottom>
      <diagonal/>
    </border>
    <border>
      <left/>
      <right/>
      <top style="thin">
        <color indexed="8"/>
      </top>
      <bottom style="medium">
        <color indexed="64"/>
      </bottom>
      <diagonal/>
    </border>
    <border>
      <left/>
      <right style="medium">
        <color indexed="64"/>
      </right>
      <top style="thin">
        <color indexed="8"/>
      </top>
      <bottom style="medium">
        <color indexed="64"/>
      </bottom>
      <diagonal/>
    </border>
    <border>
      <left style="medium">
        <color indexed="64"/>
      </left>
      <right/>
      <top/>
      <bottom style="thin">
        <color indexed="8"/>
      </bottom>
      <diagonal/>
    </border>
    <border>
      <left/>
      <right style="medium">
        <color indexed="8"/>
      </right>
      <top/>
      <bottom style="thin">
        <color indexed="8"/>
      </bottom>
      <diagonal/>
    </border>
    <border>
      <left/>
      <right style="medium">
        <color indexed="64"/>
      </right>
      <top style="thin">
        <color indexed="8"/>
      </top>
      <bottom style="thin">
        <color indexed="64"/>
      </bottom>
      <diagonal/>
    </border>
    <border>
      <left style="medium">
        <color indexed="8"/>
      </left>
      <right/>
      <top style="thin">
        <color indexed="64"/>
      </top>
      <bottom style="thin">
        <color indexed="64"/>
      </bottom>
      <diagonal/>
    </border>
    <border>
      <left/>
      <right style="medium">
        <color indexed="64"/>
      </right>
      <top style="thin">
        <color indexed="64"/>
      </top>
      <bottom style="thin">
        <color indexed="8"/>
      </bottom>
      <diagonal/>
    </border>
    <border>
      <left style="medium">
        <color indexed="64"/>
      </left>
      <right/>
      <top style="thin">
        <color indexed="8"/>
      </top>
      <bottom style="thin">
        <color indexed="8"/>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8"/>
      </right>
      <top style="thin">
        <color indexed="8"/>
      </top>
      <bottom style="thin">
        <color indexed="64"/>
      </bottom>
      <diagonal/>
    </border>
    <border>
      <left style="medium">
        <color indexed="8"/>
      </left>
      <right/>
      <top style="thin">
        <color indexed="64"/>
      </top>
      <bottom/>
      <diagonal/>
    </border>
    <border>
      <left style="thin">
        <color indexed="64"/>
      </left>
      <right/>
      <top style="medium">
        <color indexed="64"/>
      </top>
      <bottom style="medium">
        <color indexed="64"/>
      </bottom>
      <diagonal/>
    </border>
  </borders>
  <cellStyleXfs count="5">
    <xf numFmtId="0" fontId="0" fillId="0" borderId="0"/>
    <xf numFmtId="0" fontId="11" fillId="0" borderId="0"/>
    <xf numFmtId="0" fontId="21" fillId="0" borderId="0"/>
    <xf numFmtId="0" fontId="21" fillId="0" borderId="0"/>
    <xf numFmtId="0" fontId="21" fillId="0" borderId="0"/>
  </cellStyleXfs>
  <cellXfs count="977">
    <xf numFmtId="0" fontId="0" fillId="0" borderId="0" xfId="0"/>
    <xf numFmtId="0" fontId="3" fillId="0" borderId="0" xfId="0" applyFont="1"/>
    <xf numFmtId="0" fontId="3" fillId="0" borderId="0" xfId="0" applyFont="1" applyBorder="1"/>
    <xf numFmtId="0" fontId="3" fillId="0" borderId="11" xfId="0" applyFont="1" applyBorder="1"/>
    <xf numFmtId="0" fontId="3" fillId="0" borderId="10" xfId="0" applyFont="1" applyBorder="1"/>
    <xf numFmtId="176" fontId="3" fillId="0" borderId="0" xfId="0" applyNumberFormat="1" applyFont="1" applyBorder="1"/>
    <xf numFmtId="0" fontId="4" fillId="0" borderId="11" xfId="0" applyFont="1" applyBorder="1" applyAlignment="1">
      <alignment horizontal="center" wrapText="1"/>
    </xf>
    <xf numFmtId="0" fontId="4" fillId="0" borderId="0" xfId="0" applyFont="1" applyBorder="1" applyAlignment="1">
      <alignment horizontal="center" wrapText="1"/>
    </xf>
    <xf numFmtId="176" fontId="4" fillId="0" borderId="0" xfId="0" applyNumberFormat="1" applyFont="1" applyBorder="1" applyAlignment="1">
      <alignment horizontal="center" wrapText="1"/>
    </xf>
    <xf numFmtId="0" fontId="4" fillId="0" borderId="0" xfId="0" applyFont="1" applyBorder="1" applyAlignment="1">
      <alignment horizontal="center"/>
    </xf>
    <xf numFmtId="0" fontId="2" fillId="0" borderId="11" xfId="0" applyFont="1" applyBorder="1" applyAlignment="1">
      <alignment horizontal="center" wrapText="1"/>
    </xf>
    <xf numFmtId="0" fontId="2" fillId="0" borderId="0" xfId="0" applyFont="1" applyBorder="1" applyAlignment="1">
      <alignment horizontal="center" wrapText="1"/>
    </xf>
    <xf numFmtId="0" fontId="2" fillId="0" borderId="10" xfId="0" applyFont="1" applyBorder="1" applyAlignment="1">
      <alignment horizontal="center" wrapText="1"/>
    </xf>
    <xf numFmtId="0" fontId="6" fillId="0" borderId="11" xfId="0" applyFont="1" applyBorder="1" applyAlignment="1">
      <alignment wrapText="1"/>
    </xf>
    <xf numFmtId="0" fontId="6" fillId="0" borderId="0" xfId="0" applyFont="1" applyBorder="1" applyAlignment="1">
      <alignment wrapText="1"/>
    </xf>
    <xf numFmtId="0" fontId="6" fillId="0" borderId="10" xfId="0" applyFont="1" applyBorder="1" applyAlignment="1">
      <alignment wrapText="1"/>
    </xf>
    <xf numFmtId="0" fontId="3" fillId="0" borderId="0" xfId="0" applyFont="1" applyBorder="1" applyAlignment="1">
      <alignment wrapText="1"/>
    </xf>
    <xf numFmtId="0" fontId="7" fillId="0" borderId="11" xfId="0" applyFont="1" applyBorder="1" applyAlignment="1">
      <alignment horizontal="left" wrapText="1"/>
    </xf>
    <xf numFmtId="0" fontId="4" fillId="0" borderId="0" xfId="0" applyFont="1" applyBorder="1" applyAlignment="1">
      <alignment horizontal="left" wrapText="1"/>
    </xf>
    <xf numFmtId="0" fontId="4" fillId="0" borderId="10" xfId="0" applyFont="1" applyBorder="1" applyAlignment="1">
      <alignment horizontal="left" wrapText="1"/>
    </xf>
    <xf numFmtId="0" fontId="9" fillId="0" borderId="1" xfId="0" applyFont="1" applyBorder="1"/>
    <xf numFmtId="0" fontId="9" fillId="0" borderId="6" xfId="0" applyFont="1" applyBorder="1"/>
    <xf numFmtId="0" fontId="9" fillId="0" borderId="9" xfId="0" applyFont="1" applyBorder="1"/>
    <xf numFmtId="0" fontId="12" fillId="0" borderId="16" xfId="1" applyFont="1" applyBorder="1" applyAlignment="1">
      <alignment horizontal="center" vertical="center"/>
    </xf>
    <xf numFmtId="0" fontId="13" fillId="2" borderId="16" xfId="1" quotePrefix="1" applyFont="1" applyFill="1" applyBorder="1" applyAlignment="1">
      <alignment horizontal="left"/>
    </xf>
    <xf numFmtId="0" fontId="14" fillId="2" borderId="17" xfId="1" applyFont="1" applyFill="1" applyBorder="1" applyAlignment="1">
      <alignment horizontal="left"/>
    </xf>
    <xf numFmtId="0" fontId="13" fillId="2" borderId="17" xfId="1" applyFont="1" applyFill="1" applyBorder="1" applyAlignment="1">
      <alignment horizontal="left"/>
    </xf>
    <xf numFmtId="0" fontId="13" fillId="2" borderId="17" xfId="1" applyFont="1" applyFill="1" applyBorder="1"/>
    <xf numFmtId="0" fontId="13" fillId="2" borderId="18" xfId="1" applyFont="1" applyFill="1" applyBorder="1"/>
    <xf numFmtId="0" fontId="11" fillId="0" borderId="0" xfId="1"/>
    <xf numFmtId="0" fontId="15" fillId="0" borderId="0" xfId="1" applyFont="1"/>
    <xf numFmtId="0" fontId="12" fillId="0" borderId="20" xfId="1" applyFont="1" applyBorder="1" applyAlignment="1">
      <alignment horizontal="center" vertical="center"/>
    </xf>
    <xf numFmtId="0" fontId="16" fillId="2" borderId="20" xfId="1" applyFont="1" applyFill="1" applyBorder="1" applyAlignment="1">
      <alignment horizontal="left" vertical="center"/>
    </xf>
    <xf numFmtId="0" fontId="17" fillId="2" borderId="0" xfId="1" applyFont="1" applyFill="1" applyBorder="1" applyAlignment="1" applyProtection="1">
      <alignment horizontal="left" vertical="center"/>
    </xf>
    <xf numFmtId="0" fontId="16" fillId="2" borderId="0" xfId="1" applyFont="1" applyFill="1" applyBorder="1" applyAlignment="1">
      <alignment horizontal="left" vertical="center"/>
    </xf>
    <xf numFmtId="0" fontId="18" fillId="3" borderId="0" xfId="1" quotePrefix="1" applyFont="1" applyFill="1" applyBorder="1" applyAlignment="1" applyProtection="1">
      <alignment horizontal="left" vertical="center"/>
      <protection locked="0"/>
    </xf>
    <xf numFmtId="1" fontId="17" fillId="2" borderId="0" xfId="1" quotePrefix="1" applyNumberFormat="1" applyFont="1" applyFill="1" applyBorder="1" applyAlignment="1">
      <alignment horizontal="left" vertical="center"/>
    </xf>
    <xf numFmtId="1" fontId="17" fillId="2" borderId="23" xfId="1" quotePrefix="1" applyNumberFormat="1" applyFont="1" applyFill="1" applyBorder="1" applyAlignment="1">
      <alignment horizontal="center" vertical="center"/>
    </xf>
    <xf numFmtId="0" fontId="15" fillId="0" borderId="25" xfId="1" applyFont="1" applyBorder="1"/>
    <xf numFmtId="0" fontId="13" fillId="0" borderId="26" xfId="1" applyFont="1" applyFill="1" applyBorder="1"/>
    <xf numFmtId="0" fontId="19" fillId="0" borderId="27" xfId="1" applyFont="1" applyFill="1" applyBorder="1"/>
    <xf numFmtId="0" fontId="13" fillId="0" borderId="27" xfId="1" applyFont="1" applyFill="1" applyBorder="1"/>
    <xf numFmtId="0" fontId="11" fillId="0" borderId="27" xfId="1" applyBorder="1"/>
    <xf numFmtId="0" fontId="13" fillId="2" borderId="21" xfId="1" applyFont="1" applyFill="1" applyBorder="1"/>
    <xf numFmtId="0" fontId="13" fillId="2" borderId="21" xfId="1" applyFont="1" applyFill="1" applyBorder="1" applyAlignment="1">
      <alignment horizontal="left"/>
    </xf>
    <xf numFmtId="0" fontId="20" fillId="2" borderId="22" xfId="1" applyFont="1" applyFill="1" applyBorder="1" applyAlignment="1">
      <alignment horizontal="center" vertical="top"/>
    </xf>
    <xf numFmtId="0" fontId="21" fillId="0" borderId="24" xfId="1" applyFont="1" applyBorder="1"/>
    <xf numFmtId="0" fontId="15" fillId="0" borderId="19" xfId="1" applyFont="1" applyBorder="1"/>
    <xf numFmtId="0" fontId="13" fillId="0" borderId="30" xfId="1" applyFont="1" applyFill="1" applyBorder="1"/>
    <xf numFmtId="0" fontId="19" fillId="0" borderId="12" xfId="1" applyFont="1" applyFill="1" applyBorder="1" applyAlignment="1" applyProtection="1">
      <alignment horizontal="left" vertical="center"/>
    </xf>
    <xf numFmtId="0" fontId="19" fillId="0" borderId="12" xfId="1" applyFont="1" applyFill="1" applyBorder="1" applyAlignment="1" applyProtection="1">
      <alignment horizontal="center" vertical="center"/>
    </xf>
    <xf numFmtId="0" fontId="19" fillId="0" borderId="33" xfId="1" applyFont="1" applyFill="1" applyBorder="1" applyAlignment="1">
      <alignment vertical="center"/>
    </xf>
    <xf numFmtId="0" fontId="19" fillId="0" borderId="33" xfId="1" applyFont="1" applyFill="1" applyBorder="1" applyAlignment="1" applyProtection="1">
      <alignment horizontal="center" vertical="center"/>
    </xf>
    <xf numFmtId="0" fontId="11" fillId="0" borderId="36" xfId="1" applyBorder="1" applyProtection="1">
      <protection locked="0"/>
    </xf>
    <xf numFmtId="0" fontId="11" fillId="0" borderId="19" xfId="1" applyBorder="1"/>
    <xf numFmtId="0" fontId="11" fillId="0" borderId="0" xfId="1" applyFill="1" applyBorder="1"/>
    <xf numFmtId="0" fontId="13" fillId="0" borderId="30" xfId="1" applyFont="1" applyBorder="1"/>
    <xf numFmtId="0" fontId="19" fillId="0" borderId="12" xfId="1" applyFont="1" applyBorder="1" applyAlignment="1" applyProtection="1">
      <alignment vertical="center"/>
    </xf>
    <xf numFmtId="0" fontId="19" fillId="0" borderId="33" xfId="1" applyFont="1" applyBorder="1" applyAlignment="1">
      <alignment vertical="center"/>
    </xf>
    <xf numFmtId="0" fontId="11" fillId="0" borderId="37" xfId="1" applyBorder="1" applyProtection="1">
      <protection locked="0"/>
    </xf>
    <xf numFmtId="0" fontId="11" fillId="0" borderId="29" xfId="1" applyBorder="1"/>
    <xf numFmtId="0" fontId="19" fillId="0" borderId="2" xfId="1" applyFont="1" applyBorder="1"/>
    <xf numFmtId="1" fontId="22" fillId="0" borderId="33" xfId="1" applyNumberFormat="1" applyFont="1" applyBorder="1" applyAlignment="1" applyProtection="1">
      <alignment vertical="center"/>
      <protection locked="0"/>
    </xf>
    <xf numFmtId="0" fontId="23" fillId="0" borderId="36" xfId="1" applyFont="1" applyFill="1" applyBorder="1" applyAlignment="1" applyProtection="1">
      <alignment horizontal="center" vertical="center"/>
    </xf>
    <xf numFmtId="0" fontId="15" fillId="0" borderId="25" xfId="1" quotePrefix="1" applyFont="1" applyBorder="1" applyAlignment="1" applyProtection="1">
      <alignment horizontal="left"/>
      <protection hidden="1"/>
    </xf>
    <xf numFmtId="0" fontId="19" fillId="0" borderId="12" xfId="1" quotePrefix="1" applyFont="1" applyBorder="1" applyAlignment="1" applyProtection="1">
      <alignment horizontal="left" vertical="center"/>
    </xf>
    <xf numFmtId="0" fontId="15" fillId="0" borderId="25" xfId="1" applyFont="1" applyBorder="1" applyProtection="1">
      <protection hidden="1"/>
    </xf>
    <xf numFmtId="0" fontId="13" fillId="0" borderId="38" xfId="1" applyFont="1" applyBorder="1"/>
    <xf numFmtId="0" fontId="19" fillId="0" borderId="8" xfId="1" applyFont="1" applyFill="1" applyBorder="1" applyAlignment="1" applyProtection="1">
      <alignment horizontal="center" vertical="center"/>
    </xf>
    <xf numFmtId="0" fontId="19" fillId="0" borderId="34" xfId="1" applyFont="1" applyBorder="1" applyAlignment="1">
      <alignment horizontal="center"/>
    </xf>
    <xf numFmtId="0" fontId="11" fillId="0" borderId="19" xfId="1" applyBorder="1" applyProtection="1">
      <protection hidden="1"/>
    </xf>
    <xf numFmtId="2" fontId="19" fillId="0" borderId="33" xfId="1" applyNumberFormat="1" applyFont="1" applyBorder="1" applyAlignment="1" applyProtection="1">
      <alignment vertical="center"/>
      <protection locked="0"/>
    </xf>
    <xf numFmtId="0" fontId="11" fillId="0" borderId="29" xfId="1" applyBorder="1" applyProtection="1">
      <protection hidden="1"/>
    </xf>
    <xf numFmtId="179" fontId="19" fillId="0" borderId="33" xfId="1" applyNumberFormat="1" applyFont="1" applyBorder="1" applyAlignment="1" applyProtection="1">
      <alignment vertical="center"/>
      <protection locked="0"/>
    </xf>
    <xf numFmtId="0" fontId="11" fillId="0" borderId="17" xfId="1" applyBorder="1"/>
    <xf numFmtId="180" fontId="19" fillId="0" borderId="33" xfId="1" applyNumberFormat="1" applyFont="1" applyBorder="1" applyAlignment="1" applyProtection="1">
      <alignment vertical="center"/>
      <protection locked="0"/>
    </xf>
    <xf numFmtId="0" fontId="11" fillId="0" borderId="0" xfId="1" applyBorder="1"/>
    <xf numFmtId="181" fontId="19" fillId="0" borderId="33" xfId="1" applyNumberFormat="1" applyFont="1" applyBorder="1" applyAlignment="1" applyProtection="1">
      <alignment vertical="center"/>
      <protection locked="0"/>
    </xf>
    <xf numFmtId="0" fontId="11" fillId="0" borderId="24" xfId="1" applyBorder="1"/>
    <xf numFmtId="0" fontId="19" fillId="0" borderId="12" xfId="1" applyFont="1" applyBorder="1" applyAlignment="1" applyProtection="1">
      <alignment horizontal="left" vertical="center"/>
    </xf>
    <xf numFmtId="0" fontId="19" fillId="0" borderId="35" xfId="1" applyFont="1" applyBorder="1" applyAlignment="1" applyProtection="1">
      <alignment horizontal="center" vertical="center"/>
    </xf>
    <xf numFmtId="0" fontId="19" fillId="0" borderId="2" xfId="1" applyFont="1" applyFill="1" applyBorder="1" applyAlignment="1" applyProtection="1">
      <alignment vertical="center"/>
    </xf>
    <xf numFmtId="0" fontId="19" fillId="0" borderId="2" xfId="1" applyFont="1" applyFill="1" applyBorder="1" applyAlignment="1" applyProtection="1">
      <alignment horizontal="center" vertical="center"/>
    </xf>
    <xf numFmtId="0" fontId="19" fillId="0" borderId="39" xfId="1" applyFont="1" applyBorder="1" applyAlignment="1">
      <alignment horizontal="center"/>
    </xf>
    <xf numFmtId="0" fontId="13" fillId="0" borderId="40" xfId="1" applyFont="1" applyBorder="1"/>
    <xf numFmtId="0" fontId="19" fillId="0" borderId="33" xfId="1" applyFont="1" applyBorder="1" applyAlignment="1" applyProtection="1">
      <alignment horizontal="left" vertical="center"/>
    </xf>
    <xf numFmtId="0" fontId="19" fillId="0" borderId="41" xfId="1" applyFont="1" applyFill="1" applyBorder="1" applyAlignment="1" applyProtection="1">
      <alignment horizontal="center" vertical="center"/>
    </xf>
    <xf numFmtId="0" fontId="19" fillId="0" borderId="35" xfId="1" applyFont="1" applyBorder="1" applyAlignment="1">
      <alignment horizontal="left" vertical="center"/>
    </xf>
    <xf numFmtId="0" fontId="19" fillId="0" borderId="42" xfId="1" applyFont="1" applyBorder="1" applyAlignment="1">
      <alignment vertical="center"/>
    </xf>
    <xf numFmtId="0" fontId="13" fillId="0" borderId="45" xfId="1" applyFont="1" applyBorder="1"/>
    <xf numFmtId="0" fontId="19" fillId="0" borderId="46" xfId="1" applyFont="1" applyBorder="1"/>
    <xf numFmtId="0" fontId="19" fillId="0" borderId="46" xfId="1" applyFont="1" applyFill="1" applyBorder="1" applyAlignment="1" applyProtection="1">
      <alignment horizontal="center" vertical="center"/>
    </xf>
    <xf numFmtId="0" fontId="11" fillId="0" borderId="47" xfId="1" applyBorder="1"/>
    <xf numFmtId="0" fontId="19" fillId="0" borderId="20" xfId="1" applyFont="1" applyBorder="1" applyAlignment="1">
      <alignment vertical="center"/>
    </xf>
    <xf numFmtId="0" fontId="13" fillId="0" borderId="48" xfId="1" applyFont="1" applyBorder="1"/>
    <xf numFmtId="0" fontId="19" fillId="0" borderId="49" xfId="1" applyFont="1" applyBorder="1" applyAlignment="1">
      <alignment horizontal="left"/>
    </xf>
    <xf numFmtId="0" fontId="19" fillId="0" borderId="48" xfId="1" applyFont="1" applyBorder="1" applyAlignment="1">
      <alignment vertical="center"/>
    </xf>
    <xf numFmtId="178" fontId="22" fillId="0" borderId="12" xfId="1" applyNumberFormat="1" applyFont="1" applyFill="1" applyBorder="1" applyAlignment="1" applyProtection="1">
      <alignment horizontal="right" vertical="center"/>
    </xf>
    <xf numFmtId="0" fontId="19" fillId="0" borderId="12" xfId="1" applyFont="1" applyBorder="1" applyAlignment="1">
      <alignment vertical="center"/>
    </xf>
    <xf numFmtId="178" fontId="19" fillId="0" borderId="33" xfId="1" applyNumberFormat="1" applyFont="1" applyBorder="1" applyAlignment="1" applyProtection="1">
      <alignment vertical="center"/>
      <protection locked="0"/>
    </xf>
    <xf numFmtId="0" fontId="19" fillId="0" borderId="2" xfId="1" applyFont="1" applyBorder="1" applyAlignment="1" applyProtection="1">
      <alignment horizontal="left" vertical="center" wrapText="1"/>
    </xf>
    <xf numFmtId="181" fontId="19" fillId="4" borderId="33" xfId="1" applyNumberFormat="1" applyFont="1" applyFill="1" applyBorder="1" applyAlignment="1" applyProtection="1">
      <alignment vertical="center"/>
      <protection locked="0"/>
    </xf>
    <xf numFmtId="178" fontId="22" fillId="0" borderId="33" xfId="1" applyNumberFormat="1" applyFont="1" applyFill="1" applyBorder="1" applyAlignment="1" applyProtection="1">
      <alignment horizontal="right" vertical="center"/>
    </xf>
    <xf numFmtId="181" fontId="22" fillId="0" borderId="33" xfId="1" applyNumberFormat="1" applyFont="1" applyFill="1" applyBorder="1" applyAlignment="1" applyProtection="1">
      <alignment horizontal="right" vertical="center"/>
    </xf>
    <xf numFmtId="0" fontId="19" fillId="0" borderId="0" xfId="1" applyFont="1" applyBorder="1" applyAlignment="1">
      <alignment vertical="center"/>
    </xf>
    <xf numFmtId="0" fontId="19" fillId="0" borderId="0" xfId="1" applyFont="1" applyFill="1" applyBorder="1" applyAlignment="1" applyProtection="1">
      <alignment horizontal="center" vertical="center"/>
    </xf>
    <xf numFmtId="178" fontId="19" fillId="0" borderId="0" xfId="1" applyNumberFormat="1" applyFont="1" applyBorder="1" applyAlignment="1" applyProtection="1">
      <alignment vertical="center"/>
      <protection locked="0"/>
    </xf>
    <xf numFmtId="0" fontId="22" fillId="0" borderId="23" xfId="1" applyFont="1" applyBorder="1" applyAlignment="1" applyProtection="1">
      <alignment horizontal="center" vertical="center"/>
    </xf>
    <xf numFmtId="0" fontId="11" fillId="0" borderId="0" xfId="1" applyFill="1"/>
    <xf numFmtId="0" fontId="17" fillId="2" borderId="26" xfId="1" quotePrefix="1" applyFont="1" applyFill="1" applyBorder="1" applyAlignment="1" applyProtection="1">
      <alignment horizontal="center" vertical="center"/>
    </xf>
    <xf numFmtId="0" fontId="11" fillId="0" borderId="54" xfId="1" applyBorder="1"/>
    <xf numFmtId="0" fontId="19" fillId="0" borderId="51" xfId="1" applyFont="1" applyFill="1" applyBorder="1" applyAlignment="1" applyProtection="1">
      <alignment horizontal="center" vertical="center"/>
    </xf>
    <xf numFmtId="0" fontId="19" fillId="0" borderId="51" xfId="1" applyFont="1" applyBorder="1" applyProtection="1">
      <protection locked="0"/>
    </xf>
    <xf numFmtId="0" fontId="19" fillId="0" borderId="30" xfId="1" applyFont="1" applyBorder="1" applyAlignment="1">
      <alignment horizontal="center" vertical="center"/>
    </xf>
    <xf numFmtId="178" fontId="19" fillId="0" borderId="12" xfId="1" applyNumberFormat="1" applyFont="1" applyBorder="1" applyAlignment="1" applyProtection="1">
      <alignment horizontal="right" vertical="center"/>
    </xf>
    <xf numFmtId="0" fontId="25" fillId="0" borderId="33" xfId="1" applyFont="1" applyBorder="1" applyAlignment="1" applyProtection="1">
      <alignment vertical="center"/>
      <protection locked="0"/>
    </xf>
    <xf numFmtId="0" fontId="19" fillId="0" borderId="30" xfId="1" applyFont="1" applyBorder="1" applyAlignment="1">
      <alignment vertical="center"/>
    </xf>
    <xf numFmtId="0" fontId="22" fillId="0" borderId="33" xfId="1" applyFont="1" applyBorder="1" applyAlignment="1" applyProtection="1">
      <alignment horizontal="center" vertical="center"/>
    </xf>
    <xf numFmtId="0" fontId="12" fillId="0" borderId="30" xfId="1" applyFont="1" applyBorder="1" applyAlignment="1">
      <alignment horizontal="center" vertical="center"/>
    </xf>
    <xf numFmtId="0" fontId="19" fillId="0" borderId="2" xfId="1" applyFont="1" applyBorder="1" applyAlignment="1">
      <alignment horizontal="center"/>
    </xf>
    <xf numFmtId="0" fontId="19" fillId="0" borderId="55" xfId="1" applyFont="1" applyBorder="1" applyAlignment="1">
      <alignment vertical="center"/>
    </xf>
    <xf numFmtId="0" fontId="19" fillId="0" borderId="38" xfId="1" applyFont="1" applyBorder="1" applyAlignment="1">
      <alignment vertical="center"/>
    </xf>
    <xf numFmtId="0" fontId="19" fillId="0" borderId="0" xfId="1" quotePrefix="1" applyFont="1" applyBorder="1" applyAlignment="1" applyProtection="1">
      <alignment horizontal="left" vertical="center"/>
    </xf>
    <xf numFmtId="0" fontId="19" fillId="0" borderId="0" xfId="1" applyFont="1" applyBorder="1" applyAlignment="1" applyProtection="1">
      <alignment horizontal="center" vertical="center"/>
    </xf>
    <xf numFmtId="1" fontId="17" fillId="0" borderId="0" xfId="1" applyNumberFormat="1" applyFont="1" applyBorder="1" applyAlignment="1" applyProtection="1">
      <alignment horizontal="center" vertical="center"/>
    </xf>
    <xf numFmtId="178" fontId="19" fillId="4" borderId="0" xfId="1" applyNumberFormat="1" applyFont="1" applyFill="1" applyBorder="1" applyAlignment="1" applyProtection="1">
      <alignment horizontal="center" vertical="center"/>
    </xf>
    <xf numFmtId="0" fontId="11" fillId="0" borderId="48" xfId="1" applyBorder="1"/>
    <xf numFmtId="0" fontId="19" fillId="0" borderId="21" xfId="1" applyFont="1" applyBorder="1" applyAlignment="1">
      <alignment vertical="center"/>
    </xf>
    <xf numFmtId="0" fontId="19" fillId="2" borderId="26" xfId="1" applyFont="1" applyFill="1" applyBorder="1" applyAlignment="1" applyProtection="1">
      <alignment horizontal="left" vertical="center"/>
    </xf>
    <xf numFmtId="0" fontId="19" fillId="0" borderId="37" xfId="1" applyFont="1" applyBorder="1" applyAlignment="1" applyProtection="1">
      <alignment vertical="center"/>
      <protection locked="0"/>
    </xf>
    <xf numFmtId="0" fontId="13" fillId="0" borderId="20" xfId="1" applyFont="1" applyBorder="1"/>
    <xf numFmtId="1" fontId="26" fillId="0" borderId="0" xfId="1" applyNumberFormat="1" applyFont="1" applyFill="1" applyBorder="1" applyAlignment="1" applyProtection="1">
      <alignment horizontal="right" vertical="center"/>
      <protection locked="0"/>
    </xf>
    <xf numFmtId="0" fontId="23" fillId="0" borderId="56" xfId="1" applyFont="1" applyBorder="1" applyAlignment="1" applyProtection="1">
      <alignment horizontal="center" vertical="center"/>
    </xf>
    <xf numFmtId="0" fontId="19" fillId="0" borderId="54" xfId="1" applyFont="1" applyBorder="1" applyAlignment="1">
      <alignment vertical="center"/>
    </xf>
    <xf numFmtId="0" fontId="19" fillId="0" borderId="51" xfId="1" applyFont="1" applyBorder="1" applyAlignment="1" applyProtection="1">
      <alignment horizontal="center" vertical="center"/>
    </xf>
    <xf numFmtId="1" fontId="19" fillId="0" borderId="51" xfId="1" applyNumberFormat="1" applyFont="1" applyBorder="1" applyAlignment="1" applyProtection="1">
      <alignment horizontal="center" vertical="center"/>
      <protection locked="0"/>
    </xf>
    <xf numFmtId="0" fontId="19" fillId="0" borderId="56" xfId="1" applyFont="1" applyBorder="1" applyAlignment="1" applyProtection="1">
      <alignment horizontal="center" vertical="center"/>
    </xf>
    <xf numFmtId="0" fontId="13" fillId="0" borderId="55" xfId="1" applyFont="1" applyBorder="1"/>
    <xf numFmtId="1" fontId="22" fillId="0" borderId="2" xfId="1" applyNumberFormat="1" applyFont="1" applyFill="1" applyBorder="1" applyAlignment="1" applyProtection="1">
      <alignment horizontal="right" vertical="center"/>
      <protection locked="0"/>
    </xf>
    <xf numFmtId="1" fontId="19" fillId="0" borderId="0" xfId="1" applyNumberFormat="1" applyFont="1" applyBorder="1" applyAlignment="1" applyProtection="1">
      <alignment horizontal="center" vertical="center"/>
      <protection locked="0"/>
    </xf>
    <xf numFmtId="0" fontId="19" fillId="0" borderId="50" xfId="1" quotePrefix="1" applyFont="1" applyBorder="1" applyAlignment="1" applyProtection="1">
      <alignment horizontal="center" vertical="center"/>
    </xf>
    <xf numFmtId="1" fontId="19" fillId="0" borderId="2" xfId="1" applyNumberFormat="1" applyFont="1" applyBorder="1" applyAlignment="1" applyProtection="1">
      <alignment horizontal="center" vertical="center"/>
      <protection locked="0"/>
    </xf>
    <xf numFmtId="0" fontId="19" fillId="0" borderId="2" xfId="1" applyFont="1" applyBorder="1" applyAlignment="1" applyProtection="1">
      <alignment horizontal="left" vertical="center"/>
    </xf>
    <xf numFmtId="0" fontId="19" fillId="0" borderId="2" xfId="1" quotePrefix="1" applyFont="1" applyBorder="1" applyAlignment="1" applyProtection="1">
      <alignment horizontal="left" vertical="center"/>
    </xf>
    <xf numFmtId="0" fontId="19" fillId="0" borderId="2" xfId="1" applyFont="1" applyBorder="1" applyAlignment="1" applyProtection="1">
      <alignment horizontal="left" vertical="center"/>
      <protection locked="0"/>
    </xf>
    <xf numFmtId="0" fontId="21" fillId="0" borderId="37" xfId="1" applyFont="1" applyBorder="1" applyAlignment="1" applyProtection="1">
      <alignment horizontal="center" vertical="center"/>
    </xf>
    <xf numFmtId="1" fontId="22" fillId="0" borderId="0" xfId="1" applyNumberFormat="1" applyFont="1" applyFill="1" applyBorder="1" applyAlignment="1" applyProtection="1">
      <alignment horizontal="right" vertical="center"/>
      <protection locked="0"/>
    </xf>
    <xf numFmtId="0" fontId="19" fillId="0" borderId="21" xfId="1" applyFont="1" applyBorder="1" applyAlignment="1" applyProtection="1">
      <alignment horizontal="left" vertical="center"/>
    </xf>
    <xf numFmtId="0" fontId="19" fillId="0" borderId="21" xfId="1" quotePrefix="1" applyFont="1" applyBorder="1" applyAlignment="1" applyProtection="1">
      <alignment horizontal="left" vertical="center"/>
    </xf>
    <xf numFmtId="0" fontId="19" fillId="0" borderId="21" xfId="1" applyFont="1" applyBorder="1" applyAlignment="1" applyProtection="1">
      <alignment horizontal="left" vertical="center"/>
      <protection locked="0"/>
    </xf>
    <xf numFmtId="0" fontId="17" fillId="2" borderId="27" xfId="1" applyFont="1" applyFill="1" applyBorder="1" applyAlignment="1" applyProtection="1">
      <alignment horizontal="left" vertical="center"/>
    </xf>
    <xf numFmtId="0" fontId="19" fillId="2" borderId="27" xfId="1" applyFont="1" applyFill="1" applyBorder="1" applyAlignment="1" applyProtection="1">
      <alignment horizontal="left" vertical="center"/>
    </xf>
    <xf numFmtId="0" fontId="19" fillId="2" borderId="28" xfId="1" applyFont="1" applyFill="1" applyBorder="1" applyAlignment="1" applyProtection="1">
      <alignment horizontal="left" vertical="center"/>
    </xf>
    <xf numFmtId="0" fontId="13" fillId="0" borderId="30" xfId="1" applyFont="1" applyBorder="1" applyProtection="1"/>
    <xf numFmtId="0" fontId="19" fillId="0" borderId="12" xfId="1" applyFont="1" applyBorder="1" applyAlignment="1" applyProtection="1">
      <alignment horizontal="center" vertical="center"/>
    </xf>
    <xf numFmtId="178" fontId="19" fillId="0" borderId="12" xfId="1" applyNumberFormat="1" applyFont="1" applyBorder="1" applyAlignment="1" applyProtection="1">
      <alignment horizontal="center" vertical="center"/>
    </xf>
    <xf numFmtId="0" fontId="11" fillId="0" borderId="19" xfId="1" applyBorder="1" applyAlignment="1">
      <alignment horizontal="left"/>
    </xf>
    <xf numFmtId="0" fontId="13" fillId="0" borderId="30" xfId="1" applyFont="1" applyFill="1" applyBorder="1" applyProtection="1"/>
    <xf numFmtId="0" fontId="11" fillId="0" borderId="29" xfId="1" applyBorder="1" applyAlignment="1">
      <alignment horizontal="left"/>
    </xf>
    <xf numFmtId="1" fontId="19" fillId="5" borderId="12" xfId="1" applyNumberFormat="1" applyFont="1" applyFill="1" applyBorder="1" applyAlignment="1" applyProtection="1">
      <alignment horizontal="center" vertical="center"/>
    </xf>
    <xf numFmtId="0" fontId="21" fillId="0" borderId="36" xfId="1" applyFont="1" applyBorder="1" applyAlignment="1" applyProtection="1">
      <alignment horizontal="center" vertical="center"/>
    </xf>
    <xf numFmtId="1" fontId="19" fillId="0" borderId="12" xfId="1" applyNumberFormat="1" applyFont="1" applyBorder="1" applyAlignment="1" applyProtection="1">
      <alignment horizontal="center" vertical="center"/>
    </xf>
    <xf numFmtId="0" fontId="19" fillId="0" borderId="37" xfId="1" applyFont="1" applyBorder="1" applyAlignment="1" applyProtection="1">
      <alignment horizontal="left" vertical="center"/>
      <protection locked="0"/>
    </xf>
    <xf numFmtId="0" fontId="11" fillId="0" borderId="6" xfId="1" applyBorder="1"/>
    <xf numFmtId="0" fontId="11" fillId="0" borderId="1" xfId="1" applyBorder="1"/>
    <xf numFmtId="0" fontId="11" fillId="0" borderId="9" xfId="1" applyBorder="1"/>
    <xf numFmtId="0" fontId="15" fillId="0" borderId="37" xfId="1" applyFont="1" applyBorder="1" applyAlignment="1" applyProtection="1">
      <alignment horizontal="left" vertical="center"/>
    </xf>
    <xf numFmtId="0" fontId="11" fillId="0" borderId="0" xfId="1" applyAlignment="1">
      <alignment horizontal="justify" vertical="top"/>
    </xf>
    <xf numFmtId="0" fontId="13" fillId="0" borderId="48" xfId="1" applyFont="1" applyBorder="1" applyAlignment="1" applyProtection="1">
      <alignment horizontal="justify" vertical="center"/>
    </xf>
    <xf numFmtId="0" fontId="13" fillId="0" borderId="20" xfId="1" applyFont="1" applyBorder="1" applyProtection="1"/>
    <xf numFmtId="0" fontId="13" fillId="0" borderId="10" xfId="1" quotePrefix="1" applyFont="1" applyBorder="1" applyAlignment="1" applyProtection="1">
      <alignment horizontal="left" vertical="top"/>
    </xf>
    <xf numFmtId="0" fontId="13" fillId="0" borderId="11" xfId="1" applyFont="1" applyBorder="1" applyAlignment="1">
      <alignment vertical="top"/>
    </xf>
    <xf numFmtId="0" fontId="13" fillId="0" borderId="9" xfId="1" applyFont="1" applyBorder="1" applyAlignment="1" applyProtection="1">
      <alignment horizontal="center"/>
    </xf>
    <xf numFmtId="178" fontId="19" fillId="0" borderId="59" xfId="1" applyNumberFormat="1" applyFont="1" applyBorder="1" applyAlignment="1">
      <alignment horizontal="center"/>
    </xf>
    <xf numFmtId="178" fontId="19" fillId="0" borderId="36" xfId="1" applyNumberFormat="1" applyFont="1" applyBorder="1" applyAlignment="1">
      <alignment horizontal="center"/>
    </xf>
    <xf numFmtId="0" fontId="13" fillId="0" borderId="4" xfId="1" applyFont="1" applyBorder="1" applyAlignment="1" applyProtection="1">
      <alignment vertical="top"/>
      <protection locked="0"/>
    </xf>
    <xf numFmtId="0" fontId="13" fillId="0" borderId="5" xfId="1" applyFont="1" applyBorder="1" applyAlignment="1">
      <alignment vertical="top"/>
    </xf>
    <xf numFmtId="0" fontId="13" fillId="0" borderId="14" xfId="1" applyFont="1" applyBorder="1" applyAlignment="1">
      <alignment vertical="top"/>
    </xf>
    <xf numFmtId="0" fontId="13" fillId="0" borderId="1" xfId="1" applyFont="1" applyBorder="1" applyAlignment="1" applyProtection="1">
      <alignment horizontal="center" vertical="center"/>
    </xf>
    <xf numFmtId="14" fontId="23" fillId="0" borderId="1" xfId="1" applyNumberFormat="1" applyFont="1" applyBorder="1" applyAlignment="1" applyProtection="1">
      <alignment horizontal="center"/>
      <protection locked="0"/>
    </xf>
    <xf numFmtId="0" fontId="21" fillId="0" borderId="64" xfId="1" applyFont="1" applyBorder="1" applyAlignment="1" applyProtection="1">
      <alignment horizontal="center"/>
      <protection locked="0"/>
    </xf>
    <xf numFmtId="0" fontId="13" fillId="0" borderId="1" xfId="1" applyFont="1" applyBorder="1" applyAlignment="1" applyProtection="1">
      <alignment horizontal="center"/>
    </xf>
    <xf numFmtId="0" fontId="21" fillId="0" borderId="1" xfId="1" applyFont="1" applyBorder="1" applyAlignment="1" applyProtection="1">
      <alignment horizontal="center"/>
      <protection locked="0"/>
    </xf>
    <xf numFmtId="0" fontId="21" fillId="0" borderId="63" xfId="1" applyFont="1" applyBorder="1" applyAlignment="1" applyProtection="1">
      <alignment horizontal="center"/>
      <protection locked="0"/>
    </xf>
    <xf numFmtId="0" fontId="19" fillId="0" borderId="5" xfId="1" applyFont="1" applyBorder="1"/>
    <xf numFmtId="0" fontId="17" fillId="0" borderId="5" xfId="1" quotePrefix="1" applyFont="1" applyBorder="1" applyAlignment="1" applyProtection="1">
      <alignment horizontal="left" vertical="center"/>
    </xf>
    <xf numFmtId="0" fontId="17" fillId="0" borderId="12" xfId="1" applyFont="1" applyBorder="1"/>
    <xf numFmtId="0" fontId="17" fillId="0" borderId="36" xfId="1" applyFont="1" applyBorder="1"/>
    <xf numFmtId="0" fontId="21" fillId="0" borderId="3" xfId="1" applyFont="1" applyBorder="1" applyAlignment="1" applyProtection="1">
      <alignment vertical="center"/>
    </xf>
    <xf numFmtId="0" fontId="21" fillId="0" borderId="7" xfId="1" applyFont="1" applyBorder="1" applyAlignment="1">
      <alignment vertical="center"/>
    </xf>
    <xf numFmtId="0" fontId="19" fillId="0" borderId="64" xfId="1" applyFont="1" applyBorder="1"/>
    <xf numFmtId="0" fontId="21" fillId="0" borderId="65" xfId="1" applyFont="1" applyBorder="1" applyProtection="1"/>
    <xf numFmtId="0" fontId="21" fillId="0" borderId="21" xfId="1" applyFont="1" applyBorder="1"/>
    <xf numFmtId="0" fontId="21" fillId="0" borderId="66" xfId="1" applyFont="1" applyBorder="1" applyAlignment="1">
      <alignment horizontal="left"/>
    </xf>
    <xf numFmtId="0" fontId="19" fillId="0" borderId="22" xfId="1" applyFont="1" applyBorder="1"/>
    <xf numFmtId="0" fontId="11" fillId="0" borderId="68" xfId="1" applyBorder="1" applyProtection="1">
      <protection locked="0"/>
    </xf>
    <xf numFmtId="0" fontId="12" fillId="0" borderId="48" xfId="1" applyFont="1" applyBorder="1" applyAlignment="1">
      <alignment horizontal="center"/>
    </xf>
    <xf numFmtId="0" fontId="11" fillId="0" borderId="21" xfId="1" applyBorder="1"/>
    <xf numFmtId="0" fontId="21" fillId="0" borderId="21" xfId="1" quotePrefix="1" applyFont="1" applyBorder="1" applyAlignment="1" applyProtection="1">
      <alignment horizontal="left"/>
    </xf>
    <xf numFmtId="0" fontId="21" fillId="0" borderId="27" xfId="1" quotePrefix="1" applyFont="1" applyBorder="1" applyAlignment="1" applyProtection="1">
      <alignment horizontal="left"/>
    </xf>
    <xf numFmtId="0" fontId="17" fillId="0" borderId="69" xfId="1" quotePrefix="1" applyFont="1" applyBorder="1" applyAlignment="1" applyProtection="1">
      <alignment horizontal="left" vertical="center"/>
    </xf>
    <xf numFmtId="0" fontId="21" fillId="0" borderId="21" xfId="1" applyFont="1" applyBorder="1" applyAlignment="1" applyProtection="1">
      <alignment horizontal="left"/>
    </xf>
    <xf numFmtId="0" fontId="19" fillId="0" borderId="21" xfId="1" applyFont="1" applyBorder="1"/>
    <xf numFmtId="0" fontId="12" fillId="0" borderId="22" xfId="1" applyFont="1" applyFill="1" applyBorder="1" applyAlignment="1">
      <alignment horizontal="center"/>
    </xf>
    <xf numFmtId="0" fontId="12" fillId="0" borderId="0" xfId="1" applyFont="1" applyFill="1" applyBorder="1" applyAlignment="1">
      <alignment horizontal="center" vertical="center"/>
    </xf>
    <xf numFmtId="0" fontId="13" fillId="0" borderId="0" xfId="1" quotePrefix="1" applyFont="1" applyFill="1" applyBorder="1" applyAlignment="1">
      <alignment horizontal="left"/>
    </xf>
    <xf numFmtId="0" fontId="19" fillId="0" borderId="0" xfId="1" applyFont="1" applyFill="1" applyBorder="1" applyAlignment="1" applyProtection="1">
      <alignment horizontal="left"/>
    </xf>
    <xf numFmtId="0" fontId="19" fillId="0" borderId="0" xfId="1" applyFont="1" applyFill="1" applyBorder="1" applyProtection="1"/>
    <xf numFmtId="0" fontId="19" fillId="0" borderId="0" xfId="1" applyFont="1" applyFill="1" applyBorder="1"/>
    <xf numFmtId="0" fontId="12" fillId="0" borderId="0" xfId="1" applyFont="1" applyFill="1" applyBorder="1" applyAlignment="1">
      <alignment horizontal="center"/>
    </xf>
    <xf numFmtId="0" fontId="16" fillId="0" borderId="0" xfId="1" applyFont="1" applyFill="1" applyBorder="1" applyAlignment="1" applyProtection="1">
      <alignment horizontal="left" vertical="center"/>
      <protection locked="0"/>
    </xf>
    <xf numFmtId="0" fontId="17" fillId="0" borderId="0" xfId="1" quotePrefix="1" applyFont="1" applyFill="1" applyBorder="1" applyAlignment="1" applyProtection="1">
      <alignment horizontal="left" vertical="center"/>
    </xf>
    <xf numFmtId="0" fontId="17" fillId="0" borderId="0" xfId="1" applyFont="1" applyFill="1" applyBorder="1" applyAlignment="1" applyProtection="1">
      <alignment horizontal="left" vertical="center"/>
    </xf>
    <xf numFmtId="0" fontId="30" fillId="0" borderId="0" xfId="1" quotePrefix="1" applyFont="1" applyFill="1" applyBorder="1" applyAlignment="1" applyProtection="1">
      <alignment horizontal="left" vertical="center"/>
    </xf>
    <xf numFmtId="1" fontId="17" fillId="0" borderId="0" xfId="1" applyNumberFormat="1" applyFont="1" applyFill="1" applyBorder="1" applyAlignment="1" applyProtection="1">
      <alignment horizontal="left" vertical="center"/>
    </xf>
    <xf numFmtId="0" fontId="17" fillId="0" borderId="0" xfId="1" quotePrefix="1" applyFont="1" applyFill="1" applyBorder="1" applyAlignment="1" applyProtection="1">
      <alignment horizontal="right" vertical="center"/>
    </xf>
    <xf numFmtId="0" fontId="17" fillId="0" borderId="0" xfId="1" applyFont="1" applyFill="1" applyBorder="1" applyProtection="1">
      <protection locked="0"/>
    </xf>
    <xf numFmtId="0" fontId="19" fillId="0" borderId="0" xfId="1" quotePrefix="1" applyFont="1" applyFill="1" applyBorder="1" applyAlignment="1" applyProtection="1">
      <alignment horizontal="left" vertical="center"/>
      <protection locked="0"/>
    </xf>
    <xf numFmtId="0" fontId="19" fillId="0" borderId="0" xfId="1" applyFont="1" applyFill="1" applyBorder="1" applyProtection="1">
      <protection locked="0"/>
    </xf>
    <xf numFmtId="0" fontId="13" fillId="0" borderId="0" xfId="1" applyFont="1" applyFill="1" applyBorder="1" applyProtection="1">
      <protection locked="0"/>
    </xf>
    <xf numFmtId="0" fontId="13" fillId="0" borderId="0" xfId="1" applyFont="1" applyFill="1" applyBorder="1"/>
    <xf numFmtId="0" fontId="19" fillId="0" borderId="16" xfId="1" applyFont="1" applyFill="1" applyBorder="1" applyAlignment="1" applyProtection="1">
      <alignment horizontal="left" vertical="center"/>
    </xf>
    <xf numFmtId="0" fontId="19" fillId="0" borderId="17" xfId="1" applyFont="1" applyFill="1" applyBorder="1" applyAlignment="1" applyProtection="1">
      <alignment horizontal="center" vertical="center"/>
    </xf>
    <xf numFmtId="0" fontId="19" fillId="0" borderId="17" xfId="1" applyFont="1" applyFill="1" applyBorder="1" applyAlignment="1">
      <alignment vertical="center"/>
    </xf>
    <xf numFmtId="0" fontId="11" fillId="0" borderId="17" xfId="1" applyFill="1" applyBorder="1"/>
    <xf numFmtId="0" fontId="19" fillId="0" borderId="18" xfId="1" applyFont="1" applyFill="1" applyBorder="1" applyAlignment="1">
      <alignment vertical="center"/>
    </xf>
    <xf numFmtId="0" fontId="19" fillId="0" borderId="0" xfId="1" quotePrefix="1" applyFont="1" applyFill="1" applyBorder="1" applyAlignment="1" applyProtection="1">
      <alignment horizontal="left" vertical="center"/>
    </xf>
    <xf numFmtId="0" fontId="19" fillId="0" borderId="0" xfId="1" applyFont="1" applyFill="1" applyBorder="1" applyAlignment="1">
      <alignment vertical="center"/>
    </xf>
    <xf numFmtId="0" fontId="19" fillId="0" borderId="0" xfId="1" applyFont="1" applyFill="1" applyBorder="1" applyAlignment="1" applyProtection="1">
      <alignment horizontal="left" vertical="center"/>
    </xf>
    <xf numFmtId="0" fontId="19" fillId="0" borderId="16" xfId="1" applyFont="1" applyFill="1" applyBorder="1" applyAlignment="1">
      <alignment vertical="center"/>
    </xf>
    <xf numFmtId="0" fontId="19" fillId="0" borderId="20" xfId="1" applyFont="1" applyFill="1" applyBorder="1" applyAlignment="1" applyProtection="1">
      <alignment vertical="center"/>
    </xf>
    <xf numFmtId="0" fontId="19" fillId="0" borderId="23" xfId="1" applyFont="1" applyFill="1" applyBorder="1" applyAlignment="1">
      <alignment vertical="center"/>
    </xf>
    <xf numFmtId="0" fontId="19" fillId="0" borderId="0" xfId="1" applyFont="1" applyFill="1" applyBorder="1" applyAlignment="1" applyProtection="1">
      <alignment vertical="center"/>
    </xf>
    <xf numFmtId="0" fontId="19" fillId="0" borderId="20" xfId="1" applyFont="1" applyFill="1" applyBorder="1" applyAlignment="1">
      <alignment vertical="center"/>
    </xf>
    <xf numFmtId="0" fontId="19" fillId="0" borderId="0" xfId="1" applyFont="1" applyFill="1" applyBorder="1" applyAlignment="1">
      <alignment horizontal="center" vertical="center"/>
    </xf>
    <xf numFmtId="0" fontId="19" fillId="0" borderId="20" xfId="1" applyFont="1" applyFill="1" applyBorder="1" applyAlignment="1" applyProtection="1">
      <alignment horizontal="left" vertical="center"/>
    </xf>
    <xf numFmtId="0" fontId="19" fillId="0" borderId="23" xfId="1" applyFont="1" applyFill="1" applyBorder="1" applyAlignment="1" applyProtection="1">
      <alignment vertical="center"/>
    </xf>
    <xf numFmtId="0" fontId="19" fillId="0" borderId="48" xfId="1" quotePrefix="1" applyFont="1" applyFill="1" applyBorder="1" applyAlignment="1" applyProtection="1">
      <alignment horizontal="left" vertical="center"/>
    </xf>
    <xf numFmtId="0" fontId="19" fillId="0" borderId="21" xfId="1" applyFont="1" applyFill="1" applyBorder="1" applyAlignment="1" applyProtection="1">
      <alignment vertical="center"/>
    </xf>
    <xf numFmtId="0" fontId="19" fillId="0" borderId="21" xfId="1" applyFont="1" applyFill="1" applyBorder="1" applyAlignment="1" applyProtection="1">
      <alignment horizontal="center" vertical="center"/>
    </xf>
    <xf numFmtId="0" fontId="19" fillId="0" borderId="22" xfId="1" quotePrefix="1" applyFont="1" applyFill="1" applyBorder="1" applyAlignment="1" applyProtection="1">
      <alignment horizontal="left" vertical="center"/>
    </xf>
    <xf numFmtId="0" fontId="21" fillId="0" borderId="0" xfId="1" applyFont="1" applyFill="1" applyBorder="1"/>
    <xf numFmtId="0" fontId="19" fillId="0" borderId="23" xfId="1" applyFont="1" applyFill="1" applyBorder="1" applyAlignment="1" applyProtection="1">
      <alignment horizontal="center" vertical="center"/>
    </xf>
    <xf numFmtId="1" fontId="17" fillId="0" borderId="0" xfId="1" applyNumberFormat="1" applyFont="1" applyFill="1" applyBorder="1" applyAlignment="1" applyProtection="1">
      <alignment horizontal="center" vertical="center"/>
    </xf>
    <xf numFmtId="0" fontId="17" fillId="0" borderId="0" xfId="1" applyFont="1" applyFill="1" applyBorder="1" applyAlignment="1" applyProtection="1">
      <alignment horizontal="center" vertical="center"/>
    </xf>
    <xf numFmtId="0" fontId="19" fillId="0" borderId="0" xfId="1" applyFont="1" applyFill="1" applyBorder="1" applyAlignment="1" applyProtection="1">
      <alignment horizontal="center" vertical="center"/>
      <protection locked="0"/>
    </xf>
    <xf numFmtId="0" fontId="21" fillId="0" borderId="0" xfId="1" quotePrefix="1" applyFont="1" applyBorder="1" applyAlignment="1" applyProtection="1">
      <alignment horizontal="center" vertical="center"/>
    </xf>
    <xf numFmtId="0" fontId="19" fillId="0" borderId="0" xfId="1" applyFont="1" applyFill="1" applyBorder="1" applyAlignment="1" applyProtection="1">
      <alignment vertical="center"/>
      <protection locked="0"/>
    </xf>
    <xf numFmtId="0" fontId="21" fillId="0" borderId="23" xfId="1" applyFont="1" applyBorder="1" applyAlignment="1" applyProtection="1">
      <alignment horizontal="center" vertical="center"/>
    </xf>
    <xf numFmtId="178" fontId="19" fillId="0" borderId="0" xfId="1" applyNumberFormat="1" applyFont="1" applyFill="1" applyBorder="1" applyAlignment="1" applyProtection="1">
      <alignment horizontal="left" vertical="center"/>
    </xf>
    <xf numFmtId="178" fontId="17" fillId="0" borderId="0" xfId="1" applyNumberFormat="1" applyFont="1" applyFill="1" applyBorder="1" applyAlignment="1" applyProtection="1">
      <alignment horizontal="center" vertical="center"/>
    </xf>
    <xf numFmtId="0" fontId="21" fillId="0" borderId="23" xfId="1" quotePrefix="1" applyFont="1" applyBorder="1" applyAlignment="1" applyProtection="1">
      <alignment horizontal="center" vertical="center"/>
    </xf>
    <xf numFmtId="1" fontId="17" fillId="0" borderId="16" xfId="1" applyNumberFormat="1" applyFont="1" applyFill="1" applyBorder="1" applyAlignment="1" applyProtection="1">
      <alignment horizontal="center" vertical="center"/>
    </xf>
    <xf numFmtId="0" fontId="19" fillId="0" borderId="17" xfId="1" applyFont="1" applyFill="1" applyBorder="1" applyAlignment="1" applyProtection="1">
      <alignment horizontal="right" vertical="center"/>
    </xf>
    <xf numFmtId="0" fontId="19" fillId="0" borderId="17" xfId="1" applyFont="1" applyFill="1" applyBorder="1" applyAlignment="1" applyProtection="1">
      <alignment vertical="center"/>
    </xf>
    <xf numFmtId="0" fontId="31" fillId="0" borderId="17" xfId="1" applyFont="1" applyFill="1" applyBorder="1" applyAlignment="1" applyProtection="1">
      <alignment vertical="center"/>
      <protection locked="0"/>
    </xf>
    <xf numFmtId="0" fontId="19" fillId="0" borderId="18" xfId="1" applyFont="1" applyFill="1" applyBorder="1" applyAlignment="1" applyProtection="1">
      <alignment horizontal="center" vertical="center"/>
    </xf>
    <xf numFmtId="0" fontId="22" fillId="0" borderId="23" xfId="1" applyFont="1" applyFill="1" applyBorder="1" applyAlignment="1" applyProtection="1">
      <alignment horizontal="center" vertical="center"/>
    </xf>
    <xf numFmtId="0" fontId="19" fillId="0" borderId="0" xfId="1" quotePrefix="1" applyFont="1" applyFill="1" applyBorder="1" applyAlignment="1" applyProtection="1">
      <alignment horizontal="center" vertical="center"/>
    </xf>
    <xf numFmtId="1" fontId="17" fillId="0" borderId="20" xfId="1" applyNumberFormat="1" applyFont="1" applyFill="1" applyBorder="1" applyAlignment="1" applyProtection="1">
      <alignment horizontal="center" vertical="center"/>
    </xf>
    <xf numFmtId="0" fontId="19" fillId="0" borderId="0" xfId="1" applyFont="1" applyFill="1" applyBorder="1" applyAlignment="1" applyProtection="1">
      <alignment horizontal="right" vertical="center"/>
    </xf>
    <xf numFmtId="0" fontId="31" fillId="0" borderId="0" xfId="1" applyFont="1" applyFill="1" applyBorder="1" applyAlignment="1" applyProtection="1">
      <alignment horizontal="right" vertical="center"/>
      <protection locked="0"/>
    </xf>
    <xf numFmtId="0" fontId="17" fillId="0" borderId="0" xfId="1" applyFont="1" applyFill="1" applyBorder="1" applyAlignment="1" applyProtection="1">
      <alignment horizontal="center" vertical="center"/>
      <protection locked="0"/>
    </xf>
    <xf numFmtId="0" fontId="31" fillId="0" borderId="0" xfId="1" applyFont="1" applyFill="1" applyBorder="1" applyAlignment="1" applyProtection="1">
      <alignment horizontal="center" vertical="center"/>
      <protection locked="0"/>
    </xf>
    <xf numFmtId="0" fontId="19" fillId="0" borderId="0" xfId="1" applyFont="1" applyFill="1" applyBorder="1" applyAlignment="1" applyProtection="1">
      <alignment horizontal="left" vertical="center"/>
      <protection locked="0"/>
    </xf>
    <xf numFmtId="0" fontId="31" fillId="0" borderId="0" xfId="1" applyFont="1" applyFill="1" applyBorder="1" applyAlignment="1" applyProtection="1">
      <alignment vertical="center"/>
      <protection locked="0"/>
    </xf>
    <xf numFmtId="178" fontId="31" fillId="0" borderId="0" xfId="1" applyNumberFormat="1" applyFont="1" applyFill="1" applyBorder="1" applyAlignment="1" applyProtection="1">
      <alignment vertical="center"/>
      <protection locked="0"/>
    </xf>
    <xf numFmtId="178" fontId="31" fillId="0" borderId="0" xfId="1" applyNumberFormat="1" applyFont="1" applyFill="1" applyBorder="1" applyAlignment="1" applyProtection="1">
      <alignment horizontal="right" vertical="center"/>
      <protection locked="0"/>
    </xf>
    <xf numFmtId="0" fontId="19" fillId="0" borderId="20" xfId="1" applyFont="1" applyBorder="1" applyAlignment="1" applyProtection="1">
      <alignment horizontal="left" vertical="center"/>
    </xf>
    <xf numFmtId="0" fontId="22" fillId="0" borderId="22" xfId="1" applyFont="1" applyBorder="1" applyAlignment="1" applyProtection="1">
      <alignment horizontal="center" vertical="center"/>
    </xf>
    <xf numFmtId="178" fontId="17" fillId="0" borderId="20" xfId="1" applyNumberFormat="1" applyFont="1" applyFill="1" applyBorder="1" applyAlignment="1" applyProtection="1">
      <alignment horizontal="center" vertical="center"/>
    </xf>
    <xf numFmtId="0" fontId="19" fillId="0" borderId="20" xfId="1" applyFont="1" applyFill="1" applyBorder="1" applyAlignment="1" applyProtection="1">
      <alignment horizontal="left" vertical="center"/>
      <protection locked="0"/>
    </xf>
    <xf numFmtId="0" fontId="19" fillId="0" borderId="23" xfId="1" applyFont="1" applyFill="1" applyBorder="1" applyAlignment="1" applyProtection="1">
      <alignment vertical="center"/>
      <protection locked="0"/>
    </xf>
    <xf numFmtId="0" fontId="19" fillId="0" borderId="48" xfId="1" applyFont="1" applyFill="1" applyBorder="1" applyAlignment="1" applyProtection="1">
      <alignment horizontal="left" vertical="center"/>
    </xf>
    <xf numFmtId="0" fontId="19" fillId="0" borderId="21" xfId="1" quotePrefix="1" applyFont="1" applyFill="1" applyBorder="1" applyAlignment="1" applyProtection="1">
      <alignment horizontal="left" vertical="center"/>
    </xf>
    <xf numFmtId="0" fontId="19" fillId="0" borderId="21" xfId="1" applyFont="1" applyFill="1" applyBorder="1" applyAlignment="1" applyProtection="1">
      <alignment vertical="center"/>
      <protection locked="0"/>
    </xf>
    <xf numFmtId="0" fontId="21" fillId="0" borderId="22" xfId="1" applyFont="1" applyFill="1" applyBorder="1" applyAlignment="1" applyProtection="1">
      <alignment horizontal="center" vertical="center"/>
      <protection locked="0"/>
    </xf>
    <xf numFmtId="0" fontId="34" fillId="0" borderId="0" xfId="1" applyFont="1" applyFill="1" applyBorder="1" applyAlignment="1" applyProtection="1">
      <alignment horizontal="center" vertical="center"/>
      <protection locked="0"/>
    </xf>
    <xf numFmtId="178" fontId="22" fillId="0" borderId="0" xfId="1" applyNumberFormat="1" applyFont="1" applyFill="1" applyBorder="1" applyAlignment="1" applyProtection="1">
      <alignment horizontal="center" vertical="center"/>
    </xf>
    <xf numFmtId="178" fontId="19" fillId="0" borderId="0" xfId="1" applyNumberFormat="1" applyFont="1" applyFill="1" applyBorder="1" applyAlignment="1" applyProtection="1">
      <alignment horizontal="right" vertical="center"/>
      <protection locked="0"/>
    </xf>
    <xf numFmtId="178" fontId="34" fillId="0" borderId="0" xfId="1" applyNumberFormat="1" applyFont="1" applyFill="1" applyBorder="1" applyAlignment="1" applyProtection="1">
      <alignment horizontal="center" vertical="center"/>
      <protection locked="0"/>
    </xf>
    <xf numFmtId="178" fontId="35" fillId="0" borderId="0" xfId="1" applyNumberFormat="1" applyFont="1" applyFill="1" applyBorder="1" applyAlignment="1" applyProtection="1">
      <alignment horizontal="right" vertical="center"/>
    </xf>
    <xf numFmtId="0" fontId="19" fillId="0" borderId="23" xfId="1" applyFont="1" applyFill="1" applyBorder="1" applyAlignment="1" applyProtection="1">
      <alignment horizontal="left" vertical="center"/>
    </xf>
    <xf numFmtId="178" fontId="19" fillId="0" borderId="0" xfId="1" applyNumberFormat="1" applyFont="1" applyFill="1" applyBorder="1" applyAlignment="1" applyProtection="1">
      <alignment horizontal="center" vertical="center"/>
    </xf>
    <xf numFmtId="178" fontId="19" fillId="0" borderId="0" xfId="1" quotePrefix="1" applyNumberFormat="1" applyFont="1" applyFill="1" applyBorder="1" applyAlignment="1" applyProtection="1">
      <alignment horizontal="left" vertical="center"/>
      <protection locked="0"/>
    </xf>
    <xf numFmtId="178" fontId="19" fillId="0" borderId="0" xfId="1" applyNumberFormat="1" applyFont="1" applyFill="1" applyBorder="1" applyAlignment="1">
      <alignment horizontal="right" vertical="center"/>
    </xf>
    <xf numFmtId="0" fontId="19" fillId="0" borderId="23" xfId="1" applyFont="1" applyFill="1" applyBorder="1" applyAlignment="1">
      <alignment horizontal="center" vertical="center"/>
    </xf>
    <xf numFmtId="0" fontId="19" fillId="0" borderId="48" xfId="1" applyFont="1" applyFill="1" applyBorder="1" applyAlignment="1" applyProtection="1">
      <alignment vertical="center"/>
    </xf>
    <xf numFmtId="0" fontId="19" fillId="0" borderId="21" xfId="1" applyFont="1" applyFill="1" applyBorder="1" applyAlignment="1" applyProtection="1">
      <alignment horizontal="right" vertical="center"/>
    </xf>
    <xf numFmtId="178" fontId="31" fillId="0" borderId="21" xfId="1" applyNumberFormat="1" applyFont="1" applyFill="1" applyBorder="1" applyAlignment="1" applyProtection="1">
      <alignment horizontal="right" vertical="center"/>
      <protection locked="0"/>
    </xf>
    <xf numFmtId="0" fontId="19" fillId="0" borderId="21" xfId="1" applyFont="1" applyFill="1" applyBorder="1" applyAlignment="1">
      <alignment vertical="center"/>
    </xf>
    <xf numFmtId="0" fontId="19" fillId="0" borderId="22" xfId="1" applyFont="1" applyFill="1" applyBorder="1" applyAlignment="1" applyProtection="1">
      <alignment horizontal="center" vertical="center"/>
    </xf>
    <xf numFmtId="178" fontId="31" fillId="0" borderId="0" xfId="1" applyNumberFormat="1" applyFont="1" applyFill="1" applyBorder="1" applyAlignment="1" applyProtection="1">
      <alignment horizontal="right" vertical="center"/>
    </xf>
    <xf numFmtId="178" fontId="19" fillId="0" borderId="0" xfId="1" applyNumberFormat="1" applyFont="1" applyFill="1" applyBorder="1" applyAlignment="1" applyProtection="1">
      <alignment horizontal="center" vertical="center"/>
      <protection locked="0"/>
    </xf>
    <xf numFmtId="178" fontId="17" fillId="0" borderId="0" xfId="1" applyNumberFormat="1" applyFont="1" applyFill="1" applyBorder="1" applyAlignment="1" applyProtection="1">
      <alignment horizontal="right" vertical="center"/>
    </xf>
    <xf numFmtId="0" fontId="17" fillId="0" borderId="0" xfId="1" applyFont="1" applyFill="1" applyBorder="1" applyAlignment="1" applyProtection="1">
      <alignment vertical="center"/>
    </xf>
    <xf numFmtId="0" fontId="22" fillId="0" borderId="0" xfId="1" applyFont="1" applyFill="1" applyBorder="1" applyAlignment="1" applyProtection="1">
      <alignment horizontal="center" vertical="center"/>
      <protection locked="0"/>
    </xf>
    <xf numFmtId="0" fontId="25" fillId="0" borderId="0" xfId="1" applyFont="1" applyFill="1" applyBorder="1" applyAlignment="1" applyProtection="1">
      <alignment vertical="center"/>
    </xf>
    <xf numFmtId="0" fontId="35" fillId="0" borderId="0" xfId="1" applyFont="1" applyFill="1" applyBorder="1" applyAlignment="1" applyProtection="1">
      <alignment horizontal="center" vertical="center"/>
    </xf>
    <xf numFmtId="0" fontId="25" fillId="0" borderId="0" xfId="1" applyFont="1" applyFill="1" applyBorder="1" applyAlignment="1" applyProtection="1">
      <alignment vertical="center"/>
      <protection locked="0"/>
    </xf>
    <xf numFmtId="0" fontId="25" fillId="0" borderId="0" xfId="1" quotePrefix="1" applyFont="1" applyFill="1" applyBorder="1" applyAlignment="1" applyProtection="1">
      <alignment horizontal="left" vertical="center"/>
      <protection locked="0"/>
    </xf>
    <xf numFmtId="0" fontId="22" fillId="0" borderId="0" xfId="1" applyFont="1" applyFill="1" applyBorder="1" applyAlignment="1" applyProtection="1">
      <alignment vertical="center"/>
    </xf>
    <xf numFmtId="1" fontId="17" fillId="0" borderId="0" xfId="1" applyNumberFormat="1" applyFont="1" applyFill="1" applyBorder="1" applyAlignment="1">
      <alignment horizontal="center" vertical="center"/>
    </xf>
    <xf numFmtId="0" fontId="20" fillId="0" borderId="0" xfId="1" applyFont="1" applyFill="1" applyBorder="1"/>
    <xf numFmtId="0" fontId="17" fillId="0" borderId="0" xfId="1" applyFont="1" applyFill="1" applyBorder="1" applyAlignment="1" applyProtection="1">
      <alignment vertical="center"/>
      <protection locked="0"/>
    </xf>
    <xf numFmtId="0" fontId="19" fillId="0" borderId="0" xfId="1" applyFont="1" applyFill="1" applyBorder="1" applyAlignment="1" applyProtection="1">
      <alignment horizontal="right" vertical="center"/>
      <protection locked="0"/>
    </xf>
    <xf numFmtId="0" fontId="13" fillId="0" borderId="0" xfId="1" applyFont="1" applyFill="1" applyBorder="1" applyAlignment="1">
      <alignment horizontal="justify" vertical="center"/>
    </xf>
    <xf numFmtId="0" fontId="19" fillId="0" borderId="0" xfId="1" applyFont="1" applyFill="1" applyBorder="1" applyAlignment="1" applyProtection="1">
      <alignment horizontal="justify" vertical="center"/>
    </xf>
    <xf numFmtId="0" fontId="19" fillId="0" borderId="0" xfId="1" applyFont="1" applyFill="1" applyBorder="1" applyAlignment="1" applyProtection="1">
      <alignment horizontal="justify" vertical="center"/>
      <protection locked="0"/>
    </xf>
    <xf numFmtId="0" fontId="19" fillId="0" borderId="0" xfId="1" applyFont="1" applyFill="1" applyBorder="1" applyAlignment="1">
      <alignment horizontal="justify" vertical="center"/>
    </xf>
    <xf numFmtId="0" fontId="13" fillId="0" borderId="0" xfId="1" applyFont="1" applyFill="1" applyBorder="1" applyAlignment="1">
      <alignment vertical="center"/>
    </xf>
    <xf numFmtId="0" fontId="11" fillId="0" borderId="0" xfId="1" applyFill="1" applyBorder="1" applyAlignment="1">
      <alignment vertical="center"/>
    </xf>
    <xf numFmtId="0" fontId="16" fillId="0" borderId="0" xfId="1" applyFont="1" applyFill="1" applyBorder="1" applyProtection="1"/>
    <xf numFmtId="0" fontId="15" fillId="0" borderId="0" xfId="1" applyFont="1" applyFill="1" applyBorder="1" applyAlignment="1" applyProtection="1">
      <alignment horizontal="left" vertical="center"/>
    </xf>
    <xf numFmtId="0" fontId="36" fillId="0" borderId="0" xfId="1" applyFont="1" applyFill="1" applyBorder="1" applyAlignment="1" applyProtection="1">
      <alignment horizontal="left" vertical="center"/>
    </xf>
    <xf numFmtId="0" fontId="17" fillId="0" borderId="0" xfId="1" applyFont="1" applyFill="1" applyBorder="1" applyAlignment="1">
      <alignment vertical="center"/>
    </xf>
    <xf numFmtId="0" fontId="21" fillId="0" borderId="0" xfId="1" applyFont="1" applyFill="1" applyBorder="1" applyProtection="1"/>
    <xf numFmtId="178" fontId="31" fillId="0" borderId="0" xfId="1" applyNumberFormat="1" applyFont="1" applyFill="1" applyBorder="1" applyAlignment="1" applyProtection="1">
      <alignment horizontal="center" vertical="center"/>
      <protection locked="0"/>
    </xf>
    <xf numFmtId="178" fontId="22" fillId="0" borderId="0" xfId="1" applyNumberFormat="1" applyFont="1" applyFill="1" applyBorder="1" applyAlignment="1" applyProtection="1">
      <alignment horizontal="center" vertical="center"/>
      <protection locked="0"/>
    </xf>
    <xf numFmtId="0" fontId="21" fillId="0" borderId="0" xfId="1" quotePrefix="1" applyFont="1" applyFill="1" applyBorder="1" applyAlignment="1" applyProtection="1">
      <alignment horizontal="left"/>
    </xf>
    <xf numFmtId="0" fontId="13" fillId="0" borderId="0" xfId="1" quotePrefix="1" applyFont="1" applyFill="1" applyBorder="1" applyAlignment="1" applyProtection="1">
      <alignment horizontal="left"/>
    </xf>
    <xf numFmtId="0" fontId="16" fillId="0" borderId="0" xfId="1" applyFont="1" applyFill="1" applyBorder="1" applyAlignment="1" applyProtection="1">
      <alignment horizontal="left" vertical="center"/>
    </xf>
    <xf numFmtId="0" fontId="13" fillId="0" borderId="0" xfId="1" applyFont="1" applyFill="1" applyBorder="1" applyProtection="1"/>
    <xf numFmtId="0" fontId="12" fillId="0" borderId="0" xfId="1" quotePrefix="1" applyFont="1" applyFill="1" applyBorder="1" applyAlignment="1" applyProtection="1">
      <alignment horizontal="left" vertical="center"/>
    </xf>
    <xf numFmtId="0" fontId="17" fillId="0" borderId="0" xfId="1" quotePrefix="1" applyFont="1" applyFill="1" applyBorder="1" applyAlignment="1">
      <alignment horizontal="left" vertical="center"/>
    </xf>
    <xf numFmtId="0" fontId="17" fillId="0" borderId="0" xfId="1" applyFont="1" applyFill="1" applyBorder="1" applyAlignment="1">
      <alignment horizontal="center" vertical="center"/>
    </xf>
    <xf numFmtId="0" fontId="34" fillId="0" borderId="0" xfId="1" applyFont="1" applyFill="1" applyBorder="1" applyAlignment="1">
      <alignment vertical="center"/>
    </xf>
    <xf numFmtId="0" fontId="12" fillId="0" borderId="0" xfId="1" applyFont="1" applyFill="1" applyBorder="1" applyAlignment="1" applyProtection="1">
      <alignment vertical="center"/>
      <protection locked="0"/>
    </xf>
    <xf numFmtId="178" fontId="19" fillId="0" borderId="0" xfId="1" applyNumberFormat="1" applyFont="1" applyFill="1" applyBorder="1" applyAlignment="1" applyProtection="1">
      <alignment horizontal="right" vertical="center"/>
    </xf>
    <xf numFmtId="0" fontId="19" fillId="0" borderId="0" xfId="1" quotePrefix="1" applyFont="1" applyFill="1" applyBorder="1" applyAlignment="1">
      <alignment horizontal="left" vertical="center"/>
    </xf>
    <xf numFmtId="0" fontId="37" fillId="0" borderId="0" xfId="1" applyFont="1" applyFill="1" applyBorder="1" applyAlignment="1" applyProtection="1">
      <alignment vertical="center"/>
    </xf>
    <xf numFmtId="0" fontId="37" fillId="0" borderId="0" xfId="1" quotePrefix="1" applyFont="1" applyFill="1" applyBorder="1" applyAlignment="1" applyProtection="1">
      <alignment horizontal="left" vertical="center"/>
    </xf>
    <xf numFmtId="0" fontId="37" fillId="0" borderId="0" xfId="1" applyFont="1" applyFill="1" applyBorder="1" applyAlignment="1" applyProtection="1">
      <alignment horizontal="left" vertical="center"/>
    </xf>
    <xf numFmtId="0" fontId="38" fillId="0" borderId="0" xfId="1" applyFont="1" applyFill="1" applyBorder="1" applyAlignment="1" applyProtection="1">
      <alignment horizontal="center" vertical="center"/>
    </xf>
    <xf numFmtId="0" fontId="38" fillId="0" borderId="0" xfId="1" applyFont="1" applyFill="1" applyBorder="1" applyAlignment="1" applyProtection="1">
      <alignment vertical="center"/>
      <protection locked="0"/>
    </xf>
    <xf numFmtId="0" fontId="38" fillId="0" borderId="0" xfId="1" applyFont="1" applyFill="1" applyBorder="1" applyAlignment="1" applyProtection="1">
      <alignment horizontal="center" vertical="center"/>
      <protection locked="0"/>
    </xf>
    <xf numFmtId="0" fontId="21" fillId="0" borderId="0" xfId="1" applyFont="1" applyFill="1" applyBorder="1" applyAlignment="1" applyProtection="1">
      <alignment horizontal="justify" vertical="center"/>
    </xf>
    <xf numFmtId="0" fontId="21" fillId="0" borderId="0" xfId="1" applyFont="1" applyFill="1" applyBorder="1" applyAlignment="1" applyProtection="1">
      <alignment vertical="center"/>
    </xf>
    <xf numFmtId="0" fontId="21" fillId="0" borderId="0" xfId="1" applyFont="1" applyFill="1" applyBorder="1" applyAlignment="1">
      <alignment vertical="center"/>
    </xf>
    <xf numFmtId="0" fontId="12" fillId="0" borderId="0" xfId="1" applyFont="1" applyAlignment="1">
      <alignment horizontal="center"/>
    </xf>
    <xf numFmtId="0" fontId="12" fillId="0" borderId="16" xfId="1" applyFont="1" applyBorder="1" applyAlignment="1" applyProtection="1">
      <alignment horizontal="center" vertical="center"/>
    </xf>
    <xf numFmtId="0" fontId="13" fillId="2" borderId="16" xfId="1" quotePrefix="1" applyFont="1" applyFill="1" applyBorder="1" applyAlignment="1" applyProtection="1">
      <alignment horizontal="left"/>
    </xf>
    <xf numFmtId="0" fontId="19" fillId="2" borderId="17" xfId="1" applyFont="1" applyFill="1" applyBorder="1" applyAlignment="1" applyProtection="1">
      <alignment horizontal="left"/>
    </xf>
    <xf numFmtId="0" fontId="19" fillId="2" borderId="17" xfId="1" applyFont="1" applyFill="1" applyBorder="1" applyProtection="1"/>
    <xf numFmtId="0" fontId="19" fillId="2" borderId="18" xfId="1" applyFont="1" applyFill="1" applyBorder="1" applyProtection="1"/>
    <xf numFmtId="0" fontId="12" fillId="0" borderId="20" xfId="1" applyFont="1" applyBorder="1" applyAlignment="1" applyProtection="1">
      <alignment horizontal="center" vertical="center"/>
    </xf>
    <xf numFmtId="0" fontId="16" fillId="2" borderId="20" xfId="1" applyFont="1" applyFill="1" applyBorder="1" applyAlignment="1" applyProtection="1">
      <alignment horizontal="left" vertical="center"/>
    </xf>
    <xf numFmtId="0" fontId="30" fillId="2" borderId="0" xfId="1" quotePrefix="1" applyFont="1" applyFill="1" applyBorder="1" applyAlignment="1" applyProtection="1">
      <alignment horizontal="left" vertical="center"/>
    </xf>
    <xf numFmtId="0" fontId="17" fillId="2" borderId="0" xfId="1" applyFont="1" applyFill="1" applyBorder="1" applyProtection="1"/>
    <xf numFmtId="0" fontId="39" fillId="2" borderId="0" xfId="1" applyFont="1" applyFill="1" applyBorder="1" applyAlignment="1" applyProtection="1">
      <alignment horizontal="center" vertical="center"/>
    </xf>
    <xf numFmtId="0" fontId="19" fillId="2" borderId="0" xfId="1" quotePrefix="1" applyFont="1" applyFill="1" applyBorder="1" applyAlignment="1" applyProtection="1">
      <alignment horizontal="left" vertical="center"/>
    </xf>
    <xf numFmtId="0" fontId="19" fillId="2" borderId="23" xfId="1" applyFont="1" applyFill="1" applyBorder="1" applyProtection="1"/>
    <xf numFmtId="0" fontId="13" fillId="2" borderId="48" xfId="1" applyFont="1" applyFill="1" applyBorder="1" applyProtection="1"/>
    <xf numFmtId="0" fontId="19" fillId="2" borderId="21" xfId="1" applyFont="1" applyFill="1" applyBorder="1" applyProtection="1"/>
    <xf numFmtId="0" fontId="19" fillId="2" borderId="0" xfId="1" applyFont="1" applyFill="1" applyBorder="1" applyProtection="1"/>
    <xf numFmtId="0" fontId="19" fillId="2" borderId="0" xfId="1" applyFont="1" applyFill="1" applyBorder="1" applyAlignment="1" applyProtection="1">
      <alignment vertical="center"/>
    </xf>
    <xf numFmtId="0" fontId="19" fillId="2" borderId="0" xfId="1" applyFont="1" applyFill="1" applyBorder="1" applyAlignment="1" applyProtection="1">
      <alignment horizontal="left" vertical="center"/>
    </xf>
    <xf numFmtId="0" fontId="19" fillId="2" borderId="23" xfId="1" applyFont="1" applyFill="1" applyBorder="1" applyAlignment="1" applyProtection="1">
      <alignment vertical="center"/>
    </xf>
    <xf numFmtId="0" fontId="13" fillId="0" borderId="48" xfId="1" applyFont="1" applyBorder="1" applyProtection="1"/>
    <xf numFmtId="0" fontId="19" fillId="0" borderId="21" xfId="1" applyFont="1" applyBorder="1" applyAlignment="1" applyProtection="1">
      <alignment vertical="center"/>
    </xf>
    <xf numFmtId="0" fontId="19" fillId="2" borderId="21" xfId="1" applyFont="1" applyFill="1" applyBorder="1" applyAlignment="1" applyProtection="1">
      <alignment vertical="center"/>
    </xf>
    <xf numFmtId="0" fontId="19" fillId="2" borderId="21" xfId="1" applyFont="1" applyFill="1" applyBorder="1" applyAlignment="1" applyProtection="1">
      <alignment horizontal="center" vertical="center"/>
    </xf>
    <xf numFmtId="0" fontId="19" fillId="2" borderId="22" xfId="1" applyFont="1" applyFill="1" applyBorder="1" applyAlignment="1" applyProtection="1">
      <alignment vertical="center"/>
    </xf>
    <xf numFmtId="0" fontId="20" fillId="2" borderId="48" xfId="1" applyFont="1" applyFill="1" applyBorder="1"/>
    <xf numFmtId="0" fontId="13" fillId="0" borderId="54" xfId="1" applyFont="1" applyFill="1" applyBorder="1"/>
    <xf numFmtId="0" fontId="20" fillId="0" borderId="20" xfId="1" applyFont="1" applyFill="1" applyBorder="1"/>
    <xf numFmtId="0" fontId="17" fillId="0" borderId="36" xfId="1" applyFont="1" applyFill="1" applyBorder="1" applyAlignment="1" applyProtection="1">
      <alignment vertical="center"/>
    </xf>
    <xf numFmtId="0" fontId="20" fillId="2" borderId="26" xfId="1" applyFont="1" applyFill="1" applyBorder="1"/>
    <xf numFmtId="0" fontId="19" fillId="0" borderId="33" xfId="1" quotePrefix="1" applyFont="1" applyFill="1" applyBorder="1" applyAlignment="1" applyProtection="1">
      <alignment horizontal="left" vertical="center"/>
    </xf>
    <xf numFmtId="0" fontId="19" fillId="0" borderId="33" xfId="1" applyFont="1" applyFill="1" applyBorder="1" applyAlignment="1" applyProtection="1">
      <alignment vertical="center"/>
    </xf>
    <xf numFmtId="0" fontId="19" fillId="0" borderId="53" xfId="1" applyFont="1" applyFill="1" applyBorder="1" applyAlignment="1" applyProtection="1">
      <alignment horizontal="center" vertical="center"/>
    </xf>
    <xf numFmtId="0" fontId="17" fillId="0" borderId="33" xfId="1" applyFont="1" applyBorder="1" applyAlignment="1" applyProtection="1">
      <alignment horizontal="center" vertical="center"/>
    </xf>
    <xf numFmtId="0" fontId="17" fillId="0" borderId="33" xfId="1" applyFont="1" applyBorder="1" applyAlignment="1">
      <alignment horizontal="center" vertical="center"/>
    </xf>
    <xf numFmtId="0" fontId="11" fillId="0" borderId="0" xfId="1" applyAlignment="1">
      <alignment horizontal="right"/>
    </xf>
    <xf numFmtId="0" fontId="19" fillId="0" borderId="12" xfId="1" quotePrefix="1" applyFont="1" applyFill="1" applyBorder="1" applyAlignment="1" applyProtection="1">
      <alignment horizontal="left" vertical="center"/>
    </xf>
    <xf numFmtId="0" fontId="25" fillId="0" borderId="12" xfId="1" applyFont="1" applyFill="1" applyBorder="1" applyAlignment="1" applyProtection="1">
      <alignment vertical="center"/>
    </xf>
    <xf numFmtId="0" fontId="19" fillId="0" borderId="12" xfId="1" applyFont="1" applyFill="1" applyBorder="1" applyAlignment="1" applyProtection="1">
      <alignment vertical="center"/>
    </xf>
    <xf numFmtId="0" fontId="19" fillId="0" borderId="12" xfId="1" applyFont="1" applyFill="1" applyBorder="1" applyAlignment="1" applyProtection="1">
      <alignment horizontal="right" vertical="center"/>
    </xf>
    <xf numFmtId="1" fontId="17" fillId="0" borderId="55" xfId="1" applyNumberFormat="1" applyFont="1" applyBorder="1" applyAlignment="1" applyProtection="1">
      <alignment horizontal="center" vertical="center"/>
    </xf>
    <xf numFmtId="1" fontId="17" fillId="0" borderId="37" xfId="1" applyNumberFormat="1" applyFont="1" applyBorder="1" applyAlignment="1" applyProtection="1">
      <alignment horizontal="center" vertical="center"/>
    </xf>
    <xf numFmtId="1" fontId="17" fillId="0" borderId="46" xfId="1" applyNumberFormat="1" applyFont="1" applyBorder="1" applyAlignment="1" applyProtection="1">
      <alignment horizontal="center" vertical="center"/>
    </xf>
    <xf numFmtId="0" fontId="19" fillId="0" borderId="77" xfId="1" applyFont="1" applyBorder="1" applyAlignment="1">
      <alignment horizontal="center" vertical="center"/>
    </xf>
    <xf numFmtId="1" fontId="17" fillId="0" borderId="2" xfId="1" applyNumberFormat="1" applyFont="1" applyBorder="1" applyAlignment="1" applyProtection="1">
      <alignment horizontal="center" vertical="center"/>
    </xf>
    <xf numFmtId="0" fontId="19" fillId="0" borderId="37" xfId="1" applyFont="1" applyFill="1" applyBorder="1" applyAlignment="1">
      <alignment horizontal="center" vertical="center"/>
    </xf>
    <xf numFmtId="0" fontId="17" fillId="0" borderId="12" xfId="1" applyFont="1" applyFill="1" applyBorder="1" applyAlignment="1" applyProtection="1">
      <alignment vertical="center"/>
    </xf>
    <xf numFmtId="0" fontId="19" fillId="0" borderId="36" xfId="1" applyFont="1" applyFill="1" applyBorder="1" applyAlignment="1" applyProtection="1">
      <alignment horizontal="center" vertical="center"/>
    </xf>
    <xf numFmtId="0" fontId="19" fillId="0" borderId="37" xfId="1" applyFont="1" applyFill="1" applyBorder="1" applyAlignment="1" applyProtection="1">
      <alignment horizontal="center" vertical="center"/>
    </xf>
    <xf numFmtId="0" fontId="31" fillId="0" borderId="37" xfId="1" applyFont="1" applyFill="1" applyBorder="1" applyAlignment="1" applyProtection="1">
      <alignment horizontal="center" vertical="center"/>
    </xf>
    <xf numFmtId="1" fontId="17" fillId="0" borderId="38" xfId="1" applyNumberFormat="1" applyFont="1" applyBorder="1" applyAlignment="1" applyProtection="1">
      <alignment horizontal="center" vertical="center"/>
    </xf>
    <xf numFmtId="1" fontId="17" fillId="0" borderId="52" xfId="1" applyNumberFormat="1" applyFont="1" applyBorder="1" applyAlignment="1" applyProtection="1">
      <alignment horizontal="center" vertical="center"/>
    </xf>
    <xf numFmtId="0" fontId="17" fillId="0" borderId="12" xfId="1" applyFont="1" applyFill="1" applyBorder="1" applyAlignment="1" applyProtection="1">
      <alignment horizontal="left" vertical="center"/>
    </xf>
    <xf numFmtId="0" fontId="19" fillId="0" borderId="2" xfId="1" quotePrefix="1" applyFont="1" applyFill="1" applyBorder="1" applyAlignment="1" applyProtection="1">
      <alignment horizontal="left" vertical="center"/>
    </xf>
    <xf numFmtId="0" fontId="19" fillId="0" borderId="36" xfId="1" applyFont="1" applyFill="1" applyBorder="1" applyAlignment="1" applyProtection="1">
      <alignment vertical="center"/>
    </xf>
    <xf numFmtId="2" fontId="19" fillId="0" borderId="0" xfId="1" applyNumberFormat="1" applyFont="1" applyFill="1" applyBorder="1" applyAlignment="1" applyProtection="1">
      <alignment horizontal="center" vertical="center"/>
      <protection locked="0"/>
    </xf>
    <xf numFmtId="2" fontId="19" fillId="0" borderId="12" xfId="1" applyNumberFormat="1" applyFont="1" applyFill="1" applyBorder="1" applyAlignment="1" applyProtection="1">
      <alignment horizontal="center" vertical="center"/>
      <protection locked="0"/>
    </xf>
    <xf numFmtId="2" fontId="19" fillId="0" borderId="23" xfId="1" applyNumberFormat="1" applyFont="1" applyFill="1" applyBorder="1" applyAlignment="1" applyProtection="1">
      <alignment horizontal="center" vertical="center"/>
      <protection locked="0"/>
    </xf>
    <xf numFmtId="2" fontId="19" fillId="0" borderId="2" xfId="1" applyNumberFormat="1" applyFont="1" applyFill="1" applyBorder="1" applyAlignment="1" applyProtection="1">
      <alignment horizontal="center" vertical="center"/>
      <protection locked="0"/>
    </xf>
    <xf numFmtId="0" fontId="19" fillId="0" borderId="12" xfId="1" applyFont="1" applyFill="1" applyBorder="1" applyAlignment="1" applyProtection="1">
      <alignment vertical="center"/>
      <protection locked="0"/>
    </xf>
    <xf numFmtId="0" fontId="17" fillId="0" borderId="36" xfId="1" applyFont="1" applyFill="1" applyBorder="1" applyAlignment="1" applyProtection="1">
      <alignment horizontal="center" vertical="center"/>
      <protection locked="0"/>
    </xf>
    <xf numFmtId="178" fontId="17" fillId="0" borderId="12" xfId="1" applyNumberFormat="1" applyFont="1" applyFill="1" applyBorder="1" applyAlignment="1" applyProtection="1">
      <alignment horizontal="right" vertical="center"/>
    </xf>
    <xf numFmtId="0" fontId="19" fillId="0" borderId="12" xfId="1" applyFont="1" applyFill="1" applyBorder="1" applyAlignment="1" applyProtection="1">
      <alignment horizontal="center" vertical="center"/>
      <protection locked="0"/>
    </xf>
    <xf numFmtId="0" fontId="17" fillId="0" borderId="12" xfId="1" applyFont="1" applyFill="1" applyBorder="1" applyAlignment="1">
      <alignment horizontal="center" vertical="center"/>
    </xf>
    <xf numFmtId="0" fontId="19" fillId="0" borderId="36" xfId="1" applyFont="1" applyFill="1" applyBorder="1" applyAlignment="1" applyProtection="1">
      <alignment horizontal="center" vertical="center"/>
      <protection locked="0"/>
    </xf>
    <xf numFmtId="0" fontId="13" fillId="0" borderId="55" xfId="1" applyFont="1" applyFill="1" applyBorder="1"/>
    <xf numFmtId="0" fontId="19" fillId="0" borderId="0" xfId="1" applyFont="1" applyBorder="1" applyProtection="1"/>
    <xf numFmtId="0" fontId="11" fillId="0" borderId="0" xfId="1" applyBorder="1" applyProtection="1"/>
    <xf numFmtId="0" fontId="19" fillId="0" borderId="55" xfId="1" quotePrefix="1" applyFont="1" applyFill="1" applyBorder="1" applyAlignment="1" applyProtection="1">
      <alignment horizontal="center" vertical="center"/>
    </xf>
    <xf numFmtId="0" fontId="13" fillId="0" borderId="48" xfId="1" applyFont="1" applyFill="1" applyBorder="1"/>
    <xf numFmtId="0" fontId="19" fillId="0" borderId="20" xfId="1" quotePrefix="1" applyFont="1" applyFill="1" applyBorder="1" applyAlignment="1" applyProtection="1">
      <alignment horizontal="center" vertical="center"/>
    </xf>
    <xf numFmtId="0" fontId="13" fillId="0" borderId="55" xfId="1" applyFont="1" applyFill="1" applyBorder="1" applyProtection="1"/>
    <xf numFmtId="0" fontId="39" fillId="0" borderId="79" xfId="1" applyFont="1" applyBorder="1" applyAlignment="1" applyProtection="1">
      <alignment horizontal="center"/>
    </xf>
    <xf numFmtId="178" fontId="35" fillId="0" borderId="12" xfId="1" applyNumberFormat="1" applyFont="1" applyFill="1" applyBorder="1" applyAlignment="1" applyProtection="1">
      <alignment horizontal="right" vertical="center"/>
    </xf>
    <xf numFmtId="178" fontId="19" fillId="0" borderId="36" xfId="1" applyNumberFormat="1" applyFont="1" applyFill="1" applyBorder="1" applyAlignment="1" applyProtection="1">
      <alignment horizontal="center" vertical="center"/>
    </xf>
    <xf numFmtId="0" fontId="19" fillId="0" borderId="2" xfId="1" applyFont="1" applyFill="1" applyBorder="1" applyAlignment="1" applyProtection="1">
      <alignment horizontal="center" vertical="center"/>
      <protection locked="0"/>
    </xf>
    <xf numFmtId="0" fontId="17" fillId="0" borderId="2" xfId="1" applyFont="1" applyFill="1" applyBorder="1" applyAlignment="1" applyProtection="1">
      <alignment vertical="center"/>
    </xf>
    <xf numFmtId="0" fontId="19" fillId="0" borderId="2" xfId="1" applyFont="1" applyFill="1" applyBorder="1" applyAlignment="1" applyProtection="1">
      <alignment vertical="center"/>
      <protection locked="0"/>
    </xf>
    <xf numFmtId="0" fontId="17" fillId="0" borderId="12" xfId="1" applyFont="1" applyFill="1" applyBorder="1" applyAlignment="1">
      <alignment vertical="center"/>
    </xf>
    <xf numFmtId="0" fontId="19" fillId="0" borderId="36" xfId="1" quotePrefix="1" applyFont="1" applyFill="1" applyBorder="1" applyAlignment="1" applyProtection="1">
      <alignment horizontal="center" vertical="center"/>
      <protection locked="0"/>
    </xf>
    <xf numFmtId="0" fontId="13" fillId="2" borderId="26" xfId="1" applyFont="1" applyFill="1" applyBorder="1" applyProtection="1"/>
    <xf numFmtId="0" fontId="21" fillId="0" borderId="30" xfId="1" applyFont="1" applyBorder="1" applyProtection="1"/>
    <xf numFmtId="0" fontId="17" fillId="0" borderId="51" xfId="1" applyFont="1" applyFill="1" applyBorder="1" applyAlignment="1" applyProtection="1">
      <alignment horizontal="center" vertical="center"/>
    </xf>
    <xf numFmtId="0" fontId="11" fillId="0" borderId="0" xfId="1" applyAlignment="1">
      <alignment vertical="center"/>
    </xf>
    <xf numFmtId="0" fontId="19" fillId="0" borderId="36" xfId="1" applyFont="1" applyBorder="1" applyAlignment="1" applyProtection="1">
      <alignment vertical="center"/>
    </xf>
    <xf numFmtId="0" fontId="19" fillId="0" borderId="37" xfId="1" applyFont="1" applyFill="1" applyBorder="1" applyAlignment="1" applyProtection="1">
      <alignment horizontal="center" vertical="center"/>
      <protection locked="0"/>
    </xf>
    <xf numFmtId="0" fontId="19" fillId="0" borderId="12" xfId="2" applyFont="1" applyBorder="1" applyAlignment="1" applyProtection="1">
      <alignment vertical="center"/>
    </xf>
    <xf numFmtId="0" fontId="19" fillId="0" borderId="55" xfId="2" applyFont="1" applyBorder="1" applyAlignment="1" applyProtection="1">
      <alignment horizontal="center" vertical="center"/>
    </xf>
    <xf numFmtId="0" fontId="13" fillId="0" borderId="30" xfId="1" applyFont="1" applyBorder="1" applyAlignment="1" applyProtection="1">
      <alignment horizontal="justify" vertical="center"/>
    </xf>
    <xf numFmtId="0" fontId="19" fillId="0" borderId="12" xfId="1" applyFont="1" applyBorder="1" applyAlignment="1" applyProtection="1">
      <alignment horizontal="justify" vertical="center"/>
    </xf>
    <xf numFmtId="0" fontId="19" fillId="0" borderId="36" xfId="1" applyFont="1" applyBorder="1" applyAlignment="1" applyProtection="1">
      <alignment horizontal="justify" vertical="center"/>
    </xf>
    <xf numFmtId="0" fontId="19" fillId="0" borderId="12" xfId="2" applyFont="1" applyBorder="1" applyAlignment="1" applyProtection="1">
      <alignment horizontal="left" vertical="center"/>
    </xf>
    <xf numFmtId="0" fontId="13" fillId="0" borderId="30" xfId="1" applyFont="1" applyBorder="1" applyAlignment="1" applyProtection="1">
      <alignment vertical="center"/>
    </xf>
    <xf numFmtId="0" fontId="19" fillId="0" borderId="2" xfId="2" applyFont="1" applyFill="1" applyBorder="1" applyAlignment="1" applyProtection="1">
      <alignment horizontal="center" vertical="center"/>
      <protection locked="0"/>
    </xf>
    <xf numFmtId="0" fontId="19" fillId="0" borderId="36" xfId="1" applyFont="1" applyBorder="1" applyAlignment="1" applyProtection="1">
      <alignment horizontal="center" vertical="center"/>
    </xf>
    <xf numFmtId="0" fontId="13" fillId="0" borderId="20" xfId="1" applyFont="1" applyBorder="1" applyAlignment="1" applyProtection="1">
      <alignment vertical="center"/>
    </xf>
    <xf numFmtId="0" fontId="16" fillId="2" borderId="26" xfId="1" applyFont="1" applyFill="1" applyBorder="1" applyProtection="1"/>
    <xf numFmtId="0" fontId="16" fillId="0" borderId="30" xfId="1" applyFont="1" applyBorder="1" applyProtection="1"/>
    <xf numFmtId="0" fontId="17" fillId="0" borderId="12" xfId="1" applyFont="1" applyBorder="1" applyAlignment="1" applyProtection="1">
      <alignment horizontal="center" vertical="center"/>
    </xf>
    <xf numFmtId="0" fontId="36" fillId="0" borderId="12" xfId="1" applyFont="1" applyBorder="1" applyAlignment="1" applyProtection="1">
      <alignment horizontal="left" vertical="center"/>
    </xf>
    <xf numFmtId="0" fontId="17" fillId="0" borderId="12" xfId="1" applyFont="1" applyBorder="1" applyAlignment="1">
      <alignment vertical="center"/>
    </xf>
    <xf numFmtId="0" fontId="17" fillId="0" borderId="36" xfId="1" applyFont="1" applyBorder="1" applyAlignment="1">
      <alignment vertical="center"/>
    </xf>
    <xf numFmtId="0" fontId="19" fillId="0" borderId="53" xfId="1" applyFont="1" applyFill="1" applyBorder="1" applyAlignment="1">
      <alignment vertical="center"/>
    </xf>
    <xf numFmtId="0" fontId="21" fillId="0" borderId="30" xfId="1" applyFont="1" applyFill="1" applyBorder="1" applyProtection="1"/>
    <xf numFmtId="0" fontId="19" fillId="0" borderId="37" xfId="1" applyFont="1" applyBorder="1" applyAlignment="1" applyProtection="1">
      <alignment horizontal="left" vertical="center" wrapText="1"/>
      <protection locked="0"/>
    </xf>
    <xf numFmtId="0" fontId="21" fillId="0" borderId="20" xfId="1" applyFont="1" applyFill="1" applyBorder="1" applyProtection="1"/>
    <xf numFmtId="0" fontId="19" fillId="0" borderId="52" xfId="1" applyFont="1" applyBorder="1" applyAlignment="1" applyProtection="1">
      <alignment horizontal="left" vertical="center" wrapText="1"/>
      <protection locked="0"/>
    </xf>
    <xf numFmtId="0" fontId="21" fillId="0" borderId="26" xfId="1" applyFont="1" applyBorder="1" applyAlignment="1">
      <alignment vertical="center"/>
    </xf>
    <xf numFmtId="0" fontId="11" fillId="0" borderId="81" xfId="1" applyBorder="1" applyProtection="1">
      <protection locked="0"/>
    </xf>
    <xf numFmtId="0" fontId="11" fillId="0" borderId="60" xfId="1" applyBorder="1"/>
    <xf numFmtId="0" fontId="11" fillId="0" borderId="50" xfId="1" applyBorder="1" applyProtection="1">
      <protection locked="0"/>
    </xf>
    <xf numFmtId="0" fontId="12" fillId="0" borderId="48" xfId="1" applyFont="1" applyBorder="1" applyAlignment="1">
      <alignment horizontal="center" vertical="center"/>
    </xf>
    <xf numFmtId="0" fontId="19" fillId="2" borderId="16" xfId="1" applyFont="1" applyFill="1" applyBorder="1" applyProtection="1"/>
    <xf numFmtId="0" fontId="19" fillId="0" borderId="0" xfId="1" applyFont="1" applyBorder="1"/>
    <xf numFmtId="0" fontId="19" fillId="2" borderId="20" xfId="1" quotePrefix="1" applyFont="1" applyFill="1" applyBorder="1" applyAlignment="1" applyProtection="1">
      <alignment horizontal="left" vertical="center"/>
    </xf>
    <xf numFmtId="0" fontId="19" fillId="2" borderId="20" xfId="1" applyFont="1" applyFill="1" applyBorder="1" applyAlignment="1" applyProtection="1">
      <alignment horizontal="left" vertical="center"/>
    </xf>
    <xf numFmtId="0" fontId="19" fillId="2" borderId="48" xfId="1" applyFont="1" applyFill="1" applyBorder="1" applyAlignment="1" applyProtection="1">
      <alignment vertical="center"/>
    </xf>
    <xf numFmtId="0" fontId="19" fillId="0" borderId="30" xfId="1" applyFont="1" applyFill="1" applyBorder="1" applyAlignment="1" applyProtection="1">
      <alignment vertical="center"/>
    </xf>
    <xf numFmtId="0" fontId="19" fillId="0" borderId="30" xfId="1" applyFont="1" applyFill="1" applyBorder="1" applyAlignment="1" applyProtection="1">
      <alignment horizontal="left" vertical="center"/>
    </xf>
    <xf numFmtId="0" fontId="21" fillId="2" borderId="26" xfId="1" applyFont="1" applyFill="1" applyBorder="1" applyProtection="1"/>
    <xf numFmtId="0" fontId="39" fillId="0" borderId="41" xfId="1" applyFont="1" applyBorder="1" applyAlignment="1" applyProtection="1">
      <alignment horizontal="center"/>
    </xf>
    <xf numFmtId="0" fontId="39" fillId="0" borderId="8" xfId="1" applyFont="1" applyBorder="1" applyAlignment="1" applyProtection="1">
      <alignment horizontal="center"/>
    </xf>
    <xf numFmtId="0" fontId="19" fillId="0" borderId="2" xfId="1" applyFont="1" applyFill="1" applyBorder="1" applyAlignment="1" applyProtection="1">
      <alignment horizontal="left"/>
    </xf>
    <xf numFmtId="0" fontId="19" fillId="0" borderId="36" xfId="1" applyFont="1" applyFill="1" applyBorder="1" applyAlignment="1" applyProtection="1">
      <alignment vertical="center"/>
      <protection locked="0"/>
    </xf>
    <xf numFmtId="0" fontId="19" fillId="0" borderId="37" xfId="1" applyFont="1" applyFill="1" applyBorder="1" applyAlignment="1" applyProtection="1">
      <alignment horizontal="left" vertical="center"/>
    </xf>
    <xf numFmtId="0" fontId="12" fillId="0" borderId="24" xfId="1" applyFont="1" applyBorder="1" applyAlignment="1" applyProtection="1">
      <alignment horizontal="center" vertical="center"/>
    </xf>
    <xf numFmtId="0" fontId="25" fillId="0" borderId="36" xfId="1" applyFont="1" applyFill="1" applyBorder="1" applyAlignment="1" applyProtection="1">
      <alignment vertical="center"/>
    </xf>
    <xf numFmtId="0" fontId="19" fillId="0" borderId="36" xfId="2" applyFont="1" applyFill="1" applyBorder="1" applyAlignment="1" applyProtection="1">
      <alignment horizontal="center" vertical="center"/>
      <protection locked="0"/>
    </xf>
    <xf numFmtId="0" fontId="25" fillId="0" borderId="51" xfId="1" applyFont="1" applyFill="1" applyBorder="1" applyAlignment="1" applyProtection="1">
      <alignment horizontal="center" vertical="center"/>
      <protection locked="0"/>
    </xf>
    <xf numFmtId="0" fontId="19" fillId="0" borderId="51" xfId="1" applyFont="1" applyFill="1" applyBorder="1" applyAlignment="1" applyProtection="1">
      <alignment horizontal="center" vertical="center"/>
      <protection locked="0"/>
    </xf>
    <xf numFmtId="0" fontId="19" fillId="0" borderId="2" xfId="1" applyFont="1" applyFill="1" applyBorder="1" applyAlignment="1" applyProtection="1">
      <alignment horizontal="left" vertical="center"/>
    </xf>
    <xf numFmtId="0" fontId="25" fillId="0" borderId="2" xfId="1" applyFont="1" applyFill="1" applyBorder="1" applyAlignment="1" applyProtection="1">
      <alignment vertical="center"/>
    </xf>
    <xf numFmtId="0" fontId="19" fillId="0" borderId="36" xfId="1" applyFont="1" applyFill="1" applyBorder="1" applyAlignment="1" applyProtection="1">
      <alignment horizontal="left" vertical="center"/>
      <protection locked="0"/>
    </xf>
    <xf numFmtId="0" fontId="16" fillId="0" borderId="30" xfId="1" applyFont="1" applyFill="1" applyBorder="1" applyProtection="1"/>
    <xf numFmtId="0" fontId="15" fillId="0" borderId="25" xfId="1" applyFont="1" applyBorder="1" applyAlignment="1">
      <alignment horizontal="left"/>
    </xf>
    <xf numFmtId="0" fontId="19" fillId="0" borderId="12" xfId="1" applyFont="1" applyBorder="1" applyAlignment="1" applyProtection="1">
      <alignment horizontal="right" vertical="center"/>
    </xf>
    <xf numFmtId="0" fontId="11" fillId="0" borderId="29" xfId="1" applyFill="1" applyBorder="1"/>
    <xf numFmtId="0" fontId="21" fillId="0" borderId="20" xfId="1" applyFont="1" applyBorder="1" applyProtection="1"/>
    <xf numFmtId="0" fontId="19" fillId="0" borderId="88" xfId="1" applyFont="1" applyBorder="1" applyAlignment="1" applyProtection="1">
      <alignment horizontal="center" vertical="center"/>
    </xf>
    <xf numFmtId="0" fontId="19" fillId="0" borderId="53" xfId="1" applyFont="1" applyBorder="1" applyAlignment="1" applyProtection="1">
      <alignment horizontal="center" vertical="center"/>
    </xf>
    <xf numFmtId="0" fontId="21" fillId="0" borderId="30" xfId="1" applyFont="1" applyBorder="1" applyAlignment="1" applyProtection="1">
      <alignment horizontal="justify" vertical="center"/>
    </xf>
    <xf numFmtId="0" fontId="21" fillId="0" borderId="54" xfId="1" applyFont="1" applyFill="1" applyBorder="1" applyProtection="1"/>
    <xf numFmtId="0" fontId="17" fillId="0" borderId="56" xfId="1" applyFont="1" applyFill="1" applyBorder="1" applyAlignment="1" applyProtection="1">
      <alignment horizontal="center" vertical="center"/>
    </xf>
    <xf numFmtId="0" fontId="21" fillId="0" borderId="30" xfId="1" applyFont="1" applyBorder="1" applyAlignment="1" applyProtection="1">
      <alignment vertical="center"/>
    </xf>
    <xf numFmtId="0" fontId="39" fillId="0" borderId="53" xfId="1" applyFont="1" applyBorder="1" applyAlignment="1" applyProtection="1">
      <alignment horizontal="center"/>
    </xf>
    <xf numFmtId="0" fontId="21" fillId="0" borderId="20" xfId="1" applyFont="1" applyBorder="1" applyAlignment="1" applyProtection="1">
      <alignment vertical="center"/>
    </xf>
    <xf numFmtId="0" fontId="39" fillId="0" borderId="52" xfId="1" applyFont="1" applyBorder="1" applyAlignment="1" applyProtection="1">
      <alignment horizontal="center"/>
    </xf>
    <xf numFmtId="0" fontId="21" fillId="0" borderId="87" xfId="1" applyFont="1" applyBorder="1" applyAlignment="1" applyProtection="1">
      <alignment vertical="center"/>
    </xf>
    <xf numFmtId="0" fontId="39" fillId="0" borderId="50" xfId="1" applyFont="1" applyBorder="1" applyAlignment="1" applyProtection="1">
      <alignment horizontal="center"/>
    </xf>
    <xf numFmtId="0" fontId="21" fillId="0" borderId="48" xfId="1" applyFont="1" applyBorder="1" applyAlignment="1" applyProtection="1">
      <alignment vertical="center"/>
    </xf>
    <xf numFmtId="0" fontId="17" fillId="0" borderId="51" xfId="1" applyFont="1" applyBorder="1" applyAlignment="1" applyProtection="1">
      <alignment vertical="center"/>
    </xf>
    <xf numFmtId="0" fontId="17" fillId="0" borderId="56" xfId="1" applyFont="1" applyBorder="1" applyAlignment="1" applyProtection="1">
      <alignment vertical="center"/>
    </xf>
    <xf numFmtId="0" fontId="13" fillId="0" borderId="55" xfId="1" applyFont="1" applyBorder="1" applyProtection="1"/>
    <xf numFmtId="0" fontId="21" fillId="0" borderId="7" xfId="1" applyFont="1" applyBorder="1" applyAlignment="1" applyProtection="1">
      <alignment vertical="center"/>
    </xf>
    <xf numFmtId="0" fontId="21" fillId="0" borderId="61" xfId="1" applyFont="1" applyBorder="1" applyAlignment="1" applyProtection="1">
      <alignment horizontal="left"/>
    </xf>
    <xf numFmtId="0" fontId="21" fillId="0" borderId="61" xfId="1" quotePrefix="1" applyFont="1" applyBorder="1" applyAlignment="1" applyProtection="1">
      <alignment horizontal="left" vertical="center"/>
    </xf>
    <xf numFmtId="0" fontId="16" fillId="0" borderId="0" xfId="1" applyFont="1" applyBorder="1" applyAlignment="1" applyProtection="1">
      <alignment horizontal="left"/>
    </xf>
    <xf numFmtId="0" fontId="21" fillId="0" borderId="21" xfId="1" applyFont="1" applyBorder="1" applyProtection="1"/>
    <xf numFmtId="0" fontId="21" fillId="0" borderId="67" xfId="1" applyFont="1" applyBorder="1" applyAlignment="1" applyProtection="1">
      <alignment horizontal="left"/>
    </xf>
    <xf numFmtId="0" fontId="21" fillId="0" borderId="0" xfId="1" applyFont="1" applyBorder="1" applyAlignment="1">
      <alignment horizontal="left"/>
    </xf>
    <xf numFmtId="0" fontId="12" fillId="0" borderId="48" xfId="1" applyFont="1" applyBorder="1" applyAlignment="1" applyProtection="1">
      <alignment horizontal="center"/>
    </xf>
    <xf numFmtId="0" fontId="11" fillId="0" borderId="21" xfId="1" applyBorder="1" applyProtection="1"/>
    <xf numFmtId="0" fontId="17" fillId="0" borderId="90" xfId="1" applyFont="1" applyBorder="1" applyAlignment="1" applyProtection="1">
      <alignment horizontal="left" vertical="center"/>
    </xf>
    <xf numFmtId="0" fontId="19" fillId="0" borderId="21" xfId="1" applyFont="1" applyBorder="1" applyProtection="1"/>
    <xf numFmtId="0" fontId="12" fillId="0" borderId="22" xfId="1" applyFont="1" applyFill="1" applyBorder="1" applyAlignment="1" applyProtection="1">
      <alignment horizontal="center"/>
    </xf>
    <xf numFmtId="0" fontId="21" fillId="0" borderId="17" xfId="1" applyFont="1" applyBorder="1" applyAlignment="1" applyProtection="1">
      <alignment horizontal="left"/>
    </xf>
    <xf numFmtId="1" fontId="22" fillId="0" borderId="51" xfId="1" applyNumberFormat="1" applyFont="1" applyFill="1" applyBorder="1" applyAlignment="1" applyProtection="1">
      <alignment horizontal="center" vertical="center"/>
    </xf>
    <xf numFmtId="0" fontId="19" fillId="0" borderId="2" xfId="1" quotePrefix="1" applyFont="1" applyBorder="1" applyAlignment="1" applyProtection="1">
      <alignment horizontal="left" vertical="center"/>
      <protection locked="0"/>
    </xf>
    <xf numFmtId="0" fontId="19" fillId="0" borderId="21" xfId="1" quotePrefix="1" applyFont="1" applyBorder="1" applyAlignment="1" applyProtection="1">
      <alignment horizontal="left" vertical="center"/>
      <protection locked="0"/>
    </xf>
    <xf numFmtId="0" fontId="19" fillId="0" borderId="37" xfId="1" applyFont="1" applyBorder="1" applyAlignment="1" applyProtection="1">
      <alignment horizontal="left" vertical="center"/>
    </xf>
    <xf numFmtId="0" fontId="20" fillId="2" borderId="26" xfId="1" applyFont="1" applyFill="1" applyBorder="1" applyProtection="1"/>
    <xf numFmtId="0" fontId="19" fillId="2" borderId="26" xfId="1" applyFont="1" applyFill="1" applyBorder="1" applyAlignment="1">
      <alignment vertical="center"/>
    </xf>
    <xf numFmtId="0" fontId="19" fillId="2" borderId="27" xfId="1" applyFont="1" applyFill="1" applyBorder="1" applyAlignment="1">
      <alignment vertical="center"/>
    </xf>
    <xf numFmtId="0" fontId="19" fillId="2" borderId="28" xfId="1" applyFont="1" applyFill="1" applyBorder="1" applyAlignment="1">
      <alignment vertical="center"/>
    </xf>
    <xf numFmtId="0" fontId="19" fillId="0" borderId="12" xfId="3" applyFont="1" applyBorder="1" applyAlignment="1" applyProtection="1">
      <alignment vertical="center"/>
    </xf>
    <xf numFmtId="0" fontId="19" fillId="0" borderId="55" xfId="3" applyFont="1" applyBorder="1" applyAlignment="1" applyProtection="1">
      <alignment horizontal="center" vertical="center"/>
    </xf>
    <xf numFmtId="0" fontId="19" fillId="0" borderId="12" xfId="3" applyFont="1" applyBorder="1" applyAlignment="1" applyProtection="1">
      <alignment horizontal="left" vertical="center"/>
    </xf>
    <xf numFmtId="0" fontId="19" fillId="0" borderId="2" xfId="3" applyFont="1" applyFill="1" applyBorder="1" applyAlignment="1" applyProtection="1">
      <alignment horizontal="center" vertical="center"/>
      <protection locked="0"/>
    </xf>
    <xf numFmtId="0" fontId="25" fillId="0" borderId="36" xfId="3" applyFont="1" applyFill="1" applyBorder="1" applyAlignment="1" applyProtection="1">
      <alignment horizontal="center" vertical="center"/>
      <protection locked="0"/>
    </xf>
    <xf numFmtId="0" fontId="17" fillId="0" borderId="60" xfId="1" quotePrefix="1" applyFont="1" applyBorder="1" applyAlignment="1" applyProtection="1">
      <alignment horizontal="left" vertical="center"/>
    </xf>
    <xf numFmtId="0" fontId="17" fillId="0" borderId="90" xfId="1" quotePrefix="1" applyFont="1" applyBorder="1" applyAlignment="1" applyProtection="1">
      <alignment horizontal="left" vertical="center"/>
    </xf>
    <xf numFmtId="0" fontId="41" fillId="0" borderId="1" xfId="0" applyFont="1" applyBorder="1" applyAlignment="1">
      <alignment horizontal="center" vertical="center" wrapText="1"/>
    </xf>
    <xf numFmtId="0" fontId="13" fillId="0" borderId="4" xfId="4" applyFont="1" applyBorder="1" applyAlignment="1" applyProtection="1">
      <alignment vertical="top"/>
      <protection locked="0"/>
    </xf>
    <xf numFmtId="0" fontId="13" fillId="0" borderId="10" xfId="4" quotePrefix="1" applyFont="1" applyBorder="1" applyAlignment="1" applyProtection="1">
      <alignment horizontal="left" vertical="top"/>
    </xf>
    <xf numFmtId="0" fontId="13" fillId="2" borderId="17" xfId="1" applyFont="1" applyFill="1" applyBorder="1" applyAlignment="1">
      <alignment horizontal="left"/>
    </xf>
    <xf numFmtId="0" fontId="17" fillId="2" borderId="26" xfId="1" quotePrefix="1" applyFont="1" applyFill="1" applyBorder="1" applyAlignment="1" applyProtection="1">
      <alignment horizontal="center" vertical="center"/>
    </xf>
    <xf numFmtId="0" fontId="19" fillId="0" borderId="2" xfId="1" quotePrefix="1" applyFont="1" applyBorder="1" applyAlignment="1" applyProtection="1">
      <alignment horizontal="left" vertical="center"/>
    </xf>
    <xf numFmtId="0" fontId="19" fillId="0" borderId="12" xfId="1" applyFont="1" applyBorder="1" applyAlignment="1" applyProtection="1">
      <alignment vertical="center"/>
    </xf>
    <xf numFmtId="0" fontId="19" fillId="0" borderId="34" xfId="1" applyFont="1" applyBorder="1" applyAlignment="1">
      <alignment horizontal="center"/>
    </xf>
    <xf numFmtId="0" fontId="19" fillId="0" borderId="39" xfId="1" applyFont="1" applyBorder="1" applyAlignment="1">
      <alignment horizontal="center"/>
    </xf>
    <xf numFmtId="0" fontId="19" fillId="0" borderId="8" xfId="1" applyFont="1" applyFill="1" applyBorder="1" applyAlignment="1" applyProtection="1">
      <alignment horizontal="center" vertical="center"/>
    </xf>
    <xf numFmtId="0" fontId="19" fillId="0" borderId="2" xfId="1" applyFont="1" applyBorder="1" applyAlignment="1" applyProtection="1">
      <alignment horizontal="left" vertical="center" wrapText="1"/>
    </xf>
    <xf numFmtId="0" fontId="19" fillId="0" borderId="2" xfId="1" applyFont="1" applyBorder="1" applyAlignment="1" applyProtection="1">
      <alignment horizontal="left" vertical="center"/>
    </xf>
    <xf numFmtId="0" fontId="19" fillId="0" borderId="0" xfId="1" applyFont="1" applyFill="1" applyBorder="1" applyAlignment="1" applyProtection="1">
      <alignment horizontal="center" vertical="center"/>
      <protection locked="0"/>
    </xf>
    <xf numFmtId="0" fontId="19" fillId="0" borderId="12" xfId="1" applyFont="1" applyFill="1" applyBorder="1" applyAlignment="1" applyProtection="1">
      <alignment horizontal="left" vertical="center"/>
    </xf>
    <xf numFmtId="0" fontId="19" fillId="0" borderId="35" xfId="1" applyFont="1" applyBorder="1" applyAlignment="1" applyProtection="1">
      <alignment horizontal="center" vertical="center"/>
    </xf>
    <xf numFmtId="0" fontId="19" fillId="0" borderId="21" xfId="1" applyFont="1" applyBorder="1" applyAlignment="1" applyProtection="1">
      <alignment horizontal="left" vertical="center"/>
    </xf>
    <xf numFmtId="0" fontId="19" fillId="0" borderId="21" xfId="1" quotePrefix="1" applyFont="1" applyBorder="1" applyAlignment="1" applyProtection="1">
      <alignment horizontal="left" vertical="center"/>
    </xf>
    <xf numFmtId="0" fontId="19" fillId="0" borderId="0" xfId="1" quotePrefix="1" applyFont="1" applyBorder="1" applyAlignment="1" applyProtection="1">
      <alignment horizontal="left" vertical="center"/>
    </xf>
    <xf numFmtId="0" fontId="19" fillId="0" borderId="12" xfId="1" applyFont="1" applyFill="1" applyBorder="1" applyAlignment="1" applyProtection="1">
      <alignment horizontal="center" vertical="center"/>
    </xf>
    <xf numFmtId="0" fontId="19" fillId="0" borderId="2" xfId="1" applyFont="1" applyFill="1" applyBorder="1" applyAlignment="1" applyProtection="1">
      <alignment horizontal="center" vertical="center"/>
    </xf>
    <xf numFmtId="0" fontId="19" fillId="0" borderId="30" xfId="1" applyFont="1" applyBorder="1" applyAlignment="1">
      <alignment horizontal="center" vertical="center"/>
    </xf>
    <xf numFmtId="0" fontId="21" fillId="0" borderId="21" xfId="1" applyFont="1" applyBorder="1" applyAlignment="1" applyProtection="1">
      <alignment horizontal="left"/>
    </xf>
    <xf numFmtId="0" fontId="19" fillId="0" borderId="51" xfId="1" applyFont="1" applyFill="1" applyBorder="1" applyAlignment="1" applyProtection="1">
      <alignment horizontal="center" vertical="center"/>
    </xf>
    <xf numFmtId="1" fontId="19" fillId="0" borderId="2" xfId="1" applyNumberFormat="1" applyFont="1" applyBorder="1" applyAlignment="1" applyProtection="1">
      <alignment horizontal="center" vertical="center"/>
      <protection locked="0"/>
    </xf>
    <xf numFmtId="0" fontId="19" fillId="0" borderId="0" xfId="1" applyFont="1" applyFill="1" applyBorder="1" applyAlignment="1" applyProtection="1">
      <alignment horizontal="center" vertical="center"/>
    </xf>
    <xf numFmtId="0" fontId="19" fillId="0" borderId="23" xfId="1" applyFont="1" applyFill="1" applyBorder="1" applyAlignment="1" applyProtection="1">
      <alignment horizontal="center" vertical="center"/>
    </xf>
    <xf numFmtId="0" fontId="4" fillId="0" borderId="1" xfId="0" applyFont="1" applyBorder="1" applyAlignment="1">
      <alignment horizontal="center" wrapText="1"/>
    </xf>
    <xf numFmtId="177" fontId="4" fillId="0" borderId="1" xfId="0" applyNumberFormat="1" applyFont="1" applyBorder="1" applyAlignment="1">
      <alignment horizontal="center" wrapText="1"/>
    </xf>
    <xf numFmtId="0" fontId="4" fillId="0" borderId="1" xfId="0" applyFont="1" applyBorder="1" applyAlignment="1">
      <alignment horizontal="center"/>
    </xf>
    <xf numFmtId="0" fontId="3" fillId="0" borderId="1" xfId="0" applyFont="1" applyBorder="1" applyAlignment="1">
      <alignment horizontal="center"/>
    </xf>
    <xf numFmtId="0" fontId="11" fillId="0" borderId="29" xfId="1" applyFont="1" applyBorder="1"/>
    <xf numFmtId="0" fontId="19" fillId="0" borderId="2" xfId="4" quotePrefix="1" applyFont="1" applyBorder="1" applyAlignment="1" applyProtection="1">
      <alignment horizontal="left" vertical="center"/>
      <protection locked="0"/>
    </xf>
    <xf numFmtId="0" fontId="19" fillId="0" borderId="21" xfId="4" quotePrefix="1" applyFont="1" applyBorder="1" applyAlignment="1" applyProtection="1">
      <alignment horizontal="left" vertical="center"/>
      <protection locked="0"/>
    </xf>
    <xf numFmtId="0" fontId="9" fillId="0" borderId="1" xfId="0" applyFont="1" applyBorder="1" applyAlignment="1">
      <alignment horizontal="center" wrapText="1"/>
    </xf>
    <xf numFmtId="177" fontId="9" fillId="0" borderId="1" xfId="0" applyNumberFormat="1" applyFont="1" applyBorder="1" applyAlignment="1">
      <alignment horizontal="center" wrapText="1"/>
    </xf>
    <xf numFmtId="0" fontId="9" fillId="0" borderId="1" xfId="0" applyFont="1" applyBorder="1" applyAlignment="1">
      <alignment horizontal="center"/>
    </xf>
    <xf numFmtId="0" fontId="7" fillId="0" borderId="1" xfId="0" applyFont="1" applyBorder="1" applyAlignment="1">
      <alignment horizontal="left" wrapText="1"/>
    </xf>
    <xf numFmtId="0" fontId="7" fillId="0" borderId="0" xfId="0" applyFont="1" applyBorder="1" applyAlignment="1">
      <alignment horizontal="left" wrapText="1"/>
    </xf>
    <xf numFmtId="0" fontId="9" fillId="0" borderId="9" xfId="0" applyFont="1" applyBorder="1" applyAlignment="1">
      <alignment horizontal="left"/>
    </xf>
    <xf numFmtId="0" fontId="10" fillId="0" borderId="9" xfId="0" applyFont="1" applyBorder="1" applyAlignment="1">
      <alignment horizontal="left"/>
    </xf>
    <xf numFmtId="0" fontId="9" fillId="0" borderId="7" xfId="0" applyFont="1" applyBorder="1" applyAlignment="1"/>
    <xf numFmtId="0" fontId="10" fillId="0" borderId="2" xfId="0" applyFont="1" applyBorder="1" applyAlignment="1"/>
    <xf numFmtId="0" fontId="10" fillId="0" borderId="3" xfId="0" applyFont="1" applyBorder="1" applyAlignment="1"/>
    <xf numFmtId="0" fontId="1" fillId="0" borderId="14" xfId="0" applyFont="1" applyBorder="1" applyAlignment="1">
      <alignment horizontal="center" vertical="center"/>
    </xf>
    <xf numFmtId="0" fontId="1" fillId="0" borderId="8" xfId="0" applyFont="1" applyBorder="1" applyAlignment="1">
      <alignment horizontal="center" vertical="center"/>
    </xf>
    <xf numFmtId="0" fontId="1" fillId="0" borderId="13" xfId="0" applyFont="1" applyBorder="1" applyAlignment="1">
      <alignment horizontal="center" vertical="center"/>
    </xf>
    <xf numFmtId="0" fontId="1" fillId="0" borderId="5" xfId="0" applyFont="1" applyBorder="1" applyAlignment="1">
      <alignment horizontal="center" vertical="center"/>
    </xf>
    <xf numFmtId="0" fontId="1" fillId="0" borderId="12" xfId="0" applyFont="1" applyBorder="1" applyAlignment="1">
      <alignment horizontal="center" vertical="center"/>
    </xf>
    <xf numFmtId="0" fontId="1" fillId="0" borderId="4" xfId="0" applyFont="1" applyBorder="1" applyAlignment="1">
      <alignment horizontal="center" vertical="center"/>
    </xf>
    <xf numFmtId="0" fontId="3" fillId="0" borderId="2" xfId="0" applyFont="1" applyBorder="1" applyAlignment="1"/>
    <xf numFmtId="0" fontId="3" fillId="0" borderId="14" xfId="0" applyFont="1" applyBorder="1"/>
    <xf numFmtId="0" fontId="3" fillId="0" borderId="13" xfId="0" applyFont="1" applyBorder="1"/>
    <xf numFmtId="0" fontId="3" fillId="0" borderId="11" xfId="0" applyFont="1" applyBorder="1"/>
    <xf numFmtId="0" fontId="3" fillId="0" borderId="10" xfId="0" applyFont="1" applyBorder="1"/>
    <xf numFmtId="0" fontId="3" fillId="0" borderId="5" xfId="0" applyFont="1" applyBorder="1"/>
    <xf numFmtId="0" fontId="3" fillId="0" borderId="4" xfId="0" applyFont="1" applyBorder="1"/>
    <xf numFmtId="0" fontId="3" fillId="0" borderId="6" xfId="0" applyFont="1" applyBorder="1"/>
    <xf numFmtId="0" fontId="3" fillId="0" borderId="15" xfId="0" applyFont="1" applyBorder="1"/>
    <xf numFmtId="0" fontId="3" fillId="0" borderId="9" xfId="0" applyFont="1" applyBorder="1"/>
    <xf numFmtId="0" fontId="9" fillId="0" borderId="7" xfId="0" applyFont="1" applyBorder="1" applyAlignment="1">
      <alignment horizontal="left"/>
    </xf>
    <xf numFmtId="0" fontId="9" fillId="0" borderId="2" xfId="0" applyFont="1" applyBorder="1" applyAlignment="1">
      <alignment horizontal="left"/>
    </xf>
    <xf numFmtId="0" fontId="9" fillId="0" borderId="3" xfId="0" applyFont="1" applyBorder="1" applyAlignment="1">
      <alignment horizontal="left"/>
    </xf>
    <xf numFmtId="0" fontId="42" fillId="0" borderId="7" xfId="0" applyFont="1" applyBorder="1" applyAlignment="1">
      <alignment horizontal="left" vertical="center" wrapText="1"/>
    </xf>
    <xf numFmtId="0" fontId="42" fillId="0" borderId="2" xfId="0" applyFont="1" applyBorder="1" applyAlignment="1">
      <alignment horizontal="left" vertical="center" wrapText="1"/>
    </xf>
    <xf numFmtId="0" fontId="10" fillId="0" borderId="2" xfId="0" applyFont="1" applyBorder="1" applyAlignment="1">
      <alignment horizontal="left" vertical="center"/>
    </xf>
    <xf numFmtId="0" fontId="10" fillId="0" borderId="3" xfId="0" applyFont="1" applyBorder="1" applyAlignment="1">
      <alignment horizontal="left" vertical="center"/>
    </xf>
    <xf numFmtId="0" fontId="5" fillId="0" borderId="14"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0" xfId="0" applyFont="1" applyAlignment="1">
      <alignment horizontal="center" vertical="center" wrapText="1"/>
    </xf>
    <xf numFmtId="0" fontId="5" fillId="0" borderId="10"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4" xfId="0" applyFont="1" applyBorder="1" applyAlignment="1">
      <alignment horizontal="center" vertical="center" wrapText="1"/>
    </xf>
    <xf numFmtId="0" fontId="43" fillId="0" borderId="14" xfId="0" applyFont="1" applyBorder="1" applyAlignment="1">
      <alignment horizontal="center" vertical="center" wrapText="1"/>
    </xf>
    <xf numFmtId="0" fontId="43" fillId="0" borderId="8" xfId="0" applyFont="1" applyBorder="1" applyAlignment="1">
      <alignment horizontal="center" vertical="center" wrapText="1"/>
    </xf>
    <xf numFmtId="0" fontId="43" fillId="0" borderId="13" xfId="0" applyFont="1" applyBorder="1" applyAlignment="1">
      <alignment horizontal="center" vertical="center" wrapText="1"/>
    </xf>
    <xf numFmtId="0" fontId="43" fillId="0" borderId="11" xfId="0" applyFont="1" applyBorder="1" applyAlignment="1">
      <alignment horizontal="center" vertical="center" wrapText="1"/>
    </xf>
    <xf numFmtId="0" fontId="43" fillId="0" borderId="0" xfId="0" applyFont="1" applyAlignment="1">
      <alignment horizontal="center" vertical="center" wrapText="1"/>
    </xf>
    <xf numFmtId="0" fontId="43" fillId="0" borderId="10" xfId="0" applyFont="1" applyBorder="1" applyAlignment="1">
      <alignment horizontal="center" vertical="center" wrapText="1"/>
    </xf>
    <xf numFmtId="0" fontId="43" fillId="0" borderId="5" xfId="0" applyFont="1" applyBorder="1" applyAlignment="1">
      <alignment horizontal="center" vertical="center" wrapText="1"/>
    </xf>
    <xf numFmtId="0" fontId="43" fillId="0" borderId="12" xfId="0" applyFont="1" applyBorder="1" applyAlignment="1">
      <alignment horizontal="center" vertical="center" wrapText="1"/>
    </xf>
    <xf numFmtId="0" fontId="43" fillId="0" borderId="4" xfId="0" applyFont="1" applyBorder="1" applyAlignment="1">
      <alignment horizontal="center" vertical="center" wrapText="1"/>
    </xf>
    <xf numFmtId="0" fontId="8" fillId="0" borderId="0" xfId="0" applyFont="1" applyBorder="1" applyAlignment="1">
      <alignment horizontal="center" vertical="center"/>
    </xf>
    <xf numFmtId="0" fontId="13" fillId="2" borderId="17" xfId="1" applyFont="1" applyFill="1" applyBorder="1" applyAlignment="1">
      <alignment horizontal="left"/>
    </xf>
    <xf numFmtId="0" fontId="13" fillId="2" borderId="18" xfId="1" applyFont="1" applyFill="1" applyBorder="1" applyAlignment="1">
      <alignment horizontal="left"/>
    </xf>
    <xf numFmtId="0" fontId="11" fillId="0" borderId="19" xfId="1" applyBorder="1" applyAlignment="1">
      <alignment horizontal="center" vertical="center" textRotation="90"/>
    </xf>
    <xf numFmtId="0" fontId="11" fillId="0" borderId="24" xfId="1" applyBorder="1" applyAlignment="1">
      <alignment horizontal="center" vertical="center" textRotation="90"/>
    </xf>
    <xf numFmtId="0" fontId="11" fillId="0" borderId="29" xfId="1" applyBorder="1" applyAlignment="1">
      <alignment horizontal="center" vertical="center" textRotation="90"/>
    </xf>
    <xf numFmtId="1" fontId="17" fillId="0" borderId="21" xfId="1" applyNumberFormat="1" applyFont="1" applyFill="1" applyBorder="1" applyAlignment="1" applyProtection="1">
      <alignment horizontal="left" vertical="center" wrapText="1"/>
      <protection locked="0"/>
    </xf>
    <xf numFmtId="1" fontId="17" fillId="0" borderId="22" xfId="1" applyNumberFormat="1" applyFont="1" applyFill="1" applyBorder="1" applyAlignment="1" applyProtection="1">
      <alignment horizontal="left" vertical="center" wrapText="1"/>
      <protection locked="0"/>
    </xf>
    <xf numFmtId="1" fontId="17" fillId="0" borderId="0" xfId="1" quotePrefix="1" applyNumberFormat="1" applyFont="1" applyFill="1" applyBorder="1" applyAlignment="1">
      <alignment horizontal="center" vertical="center"/>
    </xf>
    <xf numFmtId="0" fontId="19" fillId="0" borderId="27" xfId="1" applyFont="1" applyFill="1" applyBorder="1" applyAlignment="1">
      <alignment horizontal="left"/>
    </xf>
    <xf numFmtId="0" fontId="19" fillId="0" borderId="28" xfId="1" applyFont="1" applyFill="1" applyBorder="1" applyAlignment="1">
      <alignment horizontal="left"/>
    </xf>
    <xf numFmtId="0" fontId="20" fillId="0" borderId="21" xfId="1" applyFont="1" applyFill="1" applyBorder="1" applyAlignment="1">
      <alignment horizontal="center" vertical="top"/>
    </xf>
    <xf numFmtId="0" fontId="19" fillId="0" borderId="34" xfId="1" applyFont="1" applyFill="1" applyBorder="1" applyAlignment="1" applyProtection="1">
      <alignment horizontal="left" vertical="center"/>
      <protection locked="0"/>
    </xf>
    <xf numFmtId="0" fontId="19" fillId="0" borderId="35" xfId="1" applyFont="1" applyFill="1" applyBorder="1" applyAlignment="1" applyProtection="1">
      <alignment horizontal="left" vertical="center"/>
      <protection locked="0"/>
    </xf>
    <xf numFmtId="0" fontId="19" fillId="0" borderId="34" xfId="1" applyFont="1" applyBorder="1" applyAlignment="1" applyProtection="1">
      <alignment horizontal="left" vertical="center"/>
    </xf>
    <xf numFmtId="0" fontId="19" fillId="0" borderId="34" xfId="1" applyFont="1" applyBorder="1" applyAlignment="1" applyProtection="1">
      <alignment horizontal="left" vertical="center"/>
      <protection locked="0"/>
    </xf>
    <xf numFmtId="0" fontId="19" fillId="0" borderId="35" xfId="1" applyFont="1" applyBorder="1" applyAlignment="1" applyProtection="1">
      <alignment horizontal="left" vertical="center"/>
      <protection locked="0"/>
    </xf>
    <xf numFmtId="0" fontId="17" fillId="2" borderId="26" xfId="1" quotePrefix="1" applyFont="1" applyFill="1" applyBorder="1" applyAlignment="1" applyProtection="1">
      <alignment horizontal="center" vertical="center"/>
    </xf>
    <xf numFmtId="0" fontId="17" fillId="2" borderId="27" xfId="1" quotePrefix="1" applyFont="1" applyFill="1" applyBorder="1" applyAlignment="1" applyProtection="1">
      <alignment horizontal="center" vertical="center"/>
    </xf>
    <xf numFmtId="0" fontId="17" fillId="2" borderId="28" xfId="1" quotePrefix="1" applyFont="1" applyFill="1" applyBorder="1" applyAlignment="1" applyProtection="1">
      <alignment horizontal="center" vertical="center"/>
    </xf>
    <xf numFmtId="0" fontId="19" fillId="0" borderId="17" xfId="1" quotePrefix="1" applyFont="1" applyBorder="1" applyAlignment="1" applyProtection="1">
      <alignment horizontal="left" vertical="center"/>
    </xf>
    <xf numFmtId="0" fontId="22" fillId="0" borderId="31" xfId="1" applyFont="1" applyFill="1" applyBorder="1" applyAlignment="1" applyProtection="1">
      <alignment horizontal="left" vertical="center"/>
      <protection locked="0"/>
    </xf>
    <xf numFmtId="0" fontId="22" fillId="0" borderId="32" xfId="1" applyFont="1" applyFill="1" applyBorder="1" applyAlignment="1" applyProtection="1">
      <alignment horizontal="left" vertical="center"/>
      <protection locked="0"/>
    </xf>
    <xf numFmtId="0" fontId="19" fillId="0" borderId="31" xfId="1" applyFont="1" applyFill="1" applyBorder="1" applyAlignment="1" applyProtection="1">
      <alignment horizontal="left" vertical="center"/>
    </xf>
    <xf numFmtId="0" fontId="19" fillId="0" borderId="34" xfId="1" applyFont="1" applyFill="1" applyBorder="1" applyAlignment="1" applyProtection="1">
      <alignment horizontal="left" vertical="center" wrapText="1"/>
      <protection locked="0"/>
    </xf>
    <xf numFmtId="178" fontId="19" fillId="0" borderId="34" xfId="1" applyNumberFormat="1" applyFont="1" applyBorder="1" applyAlignment="1" applyProtection="1">
      <alignment horizontal="right" vertical="center"/>
      <protection locked="0"/>
    </xf>
    <xf numFmtId="0" fontId="19" fillId="0" borderId="2" xfId="1" quotePrefix="1" applyFont="1" applyBorder="1" applyAlignment="1" applyProtection="1">
      <alignment horizontal="left" vertical="center"/>
    </xf>
    <xf numFmtId="0" fontId="19" fillId="0" borderId="8" xfId="1" applyFont="1" applyBorder="1" applyAlignment="1" applyProtection="1">
      <alignment vertical="center"/>
    </xf>
    <xf numFmtId="0" fontId="19" fillId="0" borderId="12" xfId="1" applyFont="1" applyBorder="1" applyAlignment="1" applyProtection="1">
      <alignment vertical="center"/>
    </xf>
    <xf numFmtId="0" fontId="19" fillId="0" borderId="34" xfId="1" applyFont="1" applyBorder="1" applyAlignment="1">
      <alignment horizontal="center"/>
    </xf>
    <xf numFmtId="0" fontId="19" fillId="0" borderId="39" xfId="1" applyFont="1" applyBorder="1" applyAlignment="1">
      <alignment horizontal="center"/>
    </xf>
    <xf numFmtId="0" fontId="19" fillId="0" borderId="33" xfId="1" quotePrefix="1" applyFont="1" applyBorder="1" applyAlignment="1" applyProtection="1">
      <alignment horizontal="left" vertical="center"/>
    </xf>
    <xf numFmtId="0" fontId="11" fillId="0" borderId="35" xfId="1" applyBorder="1" applyAlignment="1"/>
    <xf numFmtId="0" fontId="19" fillId="0" borderId="34" xfId="1" quotePrefix="1" applyFont="1" applyBorder="1" applyAlignment="1" applyProtection="1">
      <alignment horizontal="left" vertical="center"/>
    </xf>
    <xf numFmtId="0" fontId="19" fillId="0" borderId="34" xfId="1" applyFont="1" applyBorder="1" applyAlignment="1" applyProtection="1">
      <alignment horizontal="center" vertical="center"/>
    </xf>
    <xf numFmtId="0" fontId="19" fillId="0" borderId="43" xfId="1" quotePrefix="1" applyFont="1" applyBorder="1" applyAlignment="1" applyProtection="1">
      <alignment horizontal="left" vertical="center"/>
    </xf>
    <xf numFmtId="0" fontId="19" fillId="0" borderId="44" xfId="1" quotePrefix="1" applyFont="1" applyBorder="1" applyAlignment="1" applyProtection="1">
      <alignment horizontal="left" vertical="center"/>
    </xf>
    <xf numFmtId="178" fontId="19" fillId="4" borderId="34" xfId="1" applyNumberFormat="1" applyFont="1" applyFill="1" applyBorder="1" applyAlignment="1" applyProtection="1">
      <alignment horizontal="right" vertical="center"/>
      <protection locked="0"/>
    </xf>
    <xf numFmtId="178" fontId="22" fillId="4" borderId="34" xfId="1" applyNumberFormat="1" applyFont="1" applyFill="1" applyBorder="1" applyAlignment="1" applyProtection="1">
      <alignment horizontal="right" vertical="center"/>
      <protection locked="0"/>
    </xf>
    <xf numFmtId="0" fontId="19" fillId="0" borderId="8" xfId="1" applyFont="1" applyBorder="1" applyAlignment="1" applyProtection="1">
      <alignment horizontal="left" vertical="center" wrapText="1"/>
    </xf>
    <xf numFmtId="0" fontId="11" fillId="0" borderId="8" xfId="1" applyBorder="1" applyAlignment="1">
      <alignment horizontal="left" vertical="center"/>
    </xf>
    <xf numFmtId="0" fontId="11" fillId="0" borderId="12" xfId="1" applyBorder="1" applyAlignment="1">
      <alignment horizontal="left" vertical="center"/>
    </xf>
    <xf numFmtId="0" fontId="19" fillId="0" borderId="8" xfId="1" applyFont="1" applyFill="1" applyBorder="1" applyAlignment="1" applyProtection="1">
      <alignment horizontal="center" vertical="center"/>
    </xf>
    <xf numFmtId="0" fontId="11" fillId="0" borderId="33" xfId="1" applyBorder="1" applyAlignment="1">
      <alignment horizontal="center" vertical="center"/>
    </xf>
    <xf numFmtId="178" fontId="19" fillId="0" borderId="8" xfId="1" applyNumberFormat="1" applyFont="1" applyBorder="1" applyAlignment="1" applyProtection="1">
      <alignment vertical="center"/>
      <protection locked="0"/>
    </xf>
    <xf numFmtId="0" fontId="11" fillId="0" borderId="33" xfId="1" applyBorder="1" applyAlignment="1">
      <alignment vertical="center"/>
    </xf>
    <xf numFmtId="0" fontId="21" fillId="0" borderId="52" xfId="1" applyFont="1" applyBorder="1" applyAlignment="1" applyProtection="1">
      <alignment horizontal="center" vertical="center"/>
    </xf>
    <xf numFmtId="0" fontId="21" fillId="0" borderId="53" xfId="1" applyFont="1" applyBorder="1" applyAlignment="1">
      <alignment vertical="center"/>
    </xf>
    <xf numFmtId="0" fontId="19" fillId="0" borderId="2" xfId="1" applyFont="1" applyBorder="1" applyAlignment="1" applyProtection="1">
      <alignment horizontal="left" vertical="center" wrapText="1"/>
    </xf>
    <xf numFmtId="0" fontId="19" fillId="0" borderId="2" xfId="1" applyFont="1" applyBorder="1" applyAlignment="1" applyProtection="1">
      <alignment horizontal="left" vertical="center"/>
    </xf>
    <xf numFmtId="0" fontId="19" fillId="0" borderId="41" xfId="1" applyFont="1" applyBorder="1" applyAlignment="1" applyProtection="1">
      <alignment horizontal="left" vertical="center" wrapText="1"/>
    </xf>
    <xf numFmtId="0" fontId="19" fillId="0" borderId="41" xfId="1" applyFont="1" applyBorder="1" applyAlignment="1" applyProtection="1">
      <alignment horizontal="left" vertical="center"/>
    </xf>
    <xf numFmtId="0" fontId="19" fillId="0" borderId="43" xfId="1" applyFont="1" applyBorder="1" applyAlignment="1">
      <alignment horizontal="center"/>
    </xf>
    <xf numFmtId="0" fontId="19" fillId="0" borderId="0" xfId="1" applyFont="1" applyFill="1" applyBorder="1" applyAlignment="1" applyProtection="1">
      <alignment horizontal="center" vertical="center"/>
      <protection locked="0"/>
    </xf>
    <xf numFmtId="0" fontId="19" fillId="0" borderId="23" xfId="1" applyFont="1" applyFill="1" applyBorder="1" applyAlignment="1" applyProtection="1">
      <alignment horizontal="center" vertical="center"/>
      <protection locked="0"/>
    </xf>
    <xf numFmtId="0" fontId="19" fillId="0" borderId="21" xfId="1" applyFont="1" applyFill="1" applyBorder="1" applyAlignment="1" applyProtection="1">
      <alignment horizontal="center" vertical="center"/>
      <protection locked="0"/>
    </xf>
    <xf numFmtId="0" fontId="19" fillId="0" borderId="22" xfId="1" applyFont="1" applyFill="1" applyBorder="1" applyAlignment="1" applyProtection="1">
      <alignment horizontal="center" vertical="center"/>
      <protection locked="0"/>
    </xf>
    <xf numFmtId="0" fontId="19" fillId="0" borderId="49" xfId="1" applyFont="1" applyBorder="1" applyAlignment="1">
      <alignment horizontal="center"/>
    </xf>
    <xf numFmtId="0" fontId="19" fillId="0" borderId="50" xfId="1" applyFont="1" applyBorder="1" applyAlignment="1">
      <alignment horizontal="center"/>
    </xf>
    <xf numFmtId="0" fontId="19" fillId="0" borderId="51" xfId="1" applyFont="1" applyBorder="1" applyAlignment="1" applyProtection="1">
      <alignment horizontal="left" vertical="center"/>
    </xf>
    <xf numFmtId="0" fontId="17" fillId="2" borderId="26" xfId="1" applyFont="1" applyFill="1" applyBorder="1" applyAlignment="1">
      <alignment horizontal="center"/>
    </xf>
    <xf numFmtId="0" fontId="17" fillId="2" borderId="27" xfId="1" applyFont="1" applyFill="1" applyBorder="1" applyAlignment="1">
      <alignment horizontal="center"/>
    </xf>
    <xf numFmtId="0" fontId="17" fillId="2" borderId="28" xfId="1" applyFont="1" applyFill="1" applyBorder="1" applyAlignment="1">
      <alignment horizontal="center"/>
    </xf>
    <xf numFmtId="0" fontId="19" fillId="0" borderId="12" xfId="1" applyFont="1" applyFill="1" applyBorder="1" applyAlignment="1" applyProtection="1">
      <alignment horizontal="left" vertical="center"/>
    </xf>
    <xf numFmtId="0" fontId="22" fillId="0" borderId="12" xfId="1" applyFont="1" applyBorder="1" applyAlignment="1" applyProtection="1">
      <alignment horizontal="left" vertical="center"/>
    </xf>
    <xf numFmtId="0" fontId="22" fillId="0" borderId="12" xfId="1" quotePrefix="1" applyFont="1" applyBorder="1" applyAlignment="1" applyProtection="1">
      <alignment horizontal="center" vertical="center"/>
    </xf>
    <xf numFmtId="0" fontId="22" fillId="0" borderId="36" xfId="1" quotePrefix="1" applyFont="1" applyBorder="1" applyAlignment="1" applyProtection="1">
      <alignment horizontal="center" vertical="center"/>
    </xf>
    <xf numFmtId="0" fontId="19" fillId="0" borderId="2" xfId="1" applyFont="1" applyFill="1" applyBorder="1" applyAlignment="1" applyProtection="1">
      <alignment horizontal="left" vertical="center"/>
    </xf>
    <xf numFmtId="0" fontId="19" fillId="0" borderId="43" xfId="1" applyFont="1" applyFill="1" applyBorder="1" applyAlignment="1" applyProtection="1">
      <alignment horizontal="left" vertical="center"/>
    </xf>
    <xf numFmtId="0" fontId="19" fillId="0" borderId="8" xfId="1" applyFont="1" applyBorder="1" applyAlignment="1" applyProtection="1">
      <alignment horizontal="left" vertical="top"/>
    </xf>
    <xf numFmtId="0" fontId="19" fillId="0" borderId="52" xfId="1" applyFont="1" applyBorder="1" applyAlignment="1" applyProtection="1">
      <alignment horizontal="left" vertical="top"/>
    </xf>
    <xf numFmtId="0" fontId="19" fillId="0" borderId="21" xfId="1" applyFont="1" applyBorder="1" applyAlignment="1" applyProtection="1">
      <alignment horizontal="left" vertical="top"/>
      <protection locked="0"/>
    </xf>
    <xf numFmtId="0" fontId="19" fillId="0" borderId="22" xfId="1" applyFont="1" applyBorder="1" applyAlignment="1" applyProtection="1">
      <alignment horizontal="left" vertical="top"/>
      <protection locked="0"/>
    </xf>
    <xf numFmtId="0" fontId="11" fillId="0" borderId="49" xfId="1" applyBorder="1" applyAlignment="1">
      <alignment horizontal="center"/>
    </xf>
    <xf numFmtId="0" fontId="11" fillId="0" borderId="50" xfId="1" applyBorder="1" applyAlignment="1">
      <alignment horizontal="center"/>
    </xf>
    <xf numFmtId="0" fontId="17" fillId="2" borderId="21" xfId="1" applyFont="1" applyFill="1" applyBorder="1" applyAlignment="1" applyProtection="1">
      <alignment horizontal="center" vertical="center"/>
    </xf>
    <xf numFmtId="0" fontId="17" fillId="2" borderId="22" xfId="1" applyFont="1" applyFill="1" applyBorder="1" applyAlignment="1" applyProtection="1">
      <alignment horizontal="center" vertical="center"/>
    </xf>
    <xf numFmtId="0" fontId="17" fillId="1" borderId="26" xfId="1" applyFont="1" applyFill="1" applyBorder="1" applyAlignment="1" applyProtection="1">
      <alignment horizontal="center" vertical="center"/>
    </xf>
    <xf numFmtId="0" fontId="17" fillId="1" borderId="27" xfId="1" applyFont="1" applyFill="1" applyBorder="1" applyAlignment="1" applyProtection="1">
      <alignment horizontal="center" vertical="center"/>
    </xf>
    <xf numFmtId="0" fontId="17" fillId="0" borderId="21" xfId="1" applyFont="1" applyFill="1" applyBorder="1" applyAlignment="1" applyProtection="1">
      <alignment horizontal="center" vertical="center"/>
    </xf>
    <xf numFmtId="0" fontId="17" fillId="0" borderId="22" xfId="1" applyFont="1" applyFill="1" applyBorder="1" applyAlignment="1" applyProtection="1">
      <alignment horizontal="center" vertical="center"/>
    </xf>
    <xf numFmtId="0" fontId="19" fillId="0" borderId="35" xfId="1" applyFont="1" applyBorder="1" applyAlignment="1" applyProtection="1">
      <alignment horizontal="center" vertical="center"/>
    </xf>
    <xf numFmtId="0" fontId="22" fillId="0" borderId="2" xfId="1" quotePrefix="1" applyFont="1" applyBorder="1" applyAlignment="1" applyProtection="1">
      <alignment horizontal="left" vertical="center"/>
    </xf>
    <xf numFmtId="0" fontId="22" fillId="0" borderId="2" xfId="1" quotePrefix="1" applyFont="1" applyBorder="1" applyAlignment="1" applyProtection="1">
      <alignment horizontal="center" vertical="center"/>
    </xf>
    <xf numFmtId="0" fontId="22" fillId="0" borderId="37" xfId="1" quotePrefix="1" applyFont="1" applyBorder="1" applyAlignment="1" applyProtection="1">
      <alignment horizontal="center" vertical="center"/>
    </xf>
    <xf numFmtId="0" fontId="19" fillId="0" borderId="12" xfId="1" applyFont="1" applyBorder="1" applyAlignment="1" applyProtection="1">
      <alignment horizontal="left" vertical="center"/>
      <protection locked="0"/>
    </xf>
    <xf numFmtId="0" fontId="19" fillId="0" borderId="36" xfId="1" applyFont="1" applyBorder="1" applyAlignment="1" applyProtection="1">
      <alignment horizontal="left" vertical="center"/>
      <protection locked="0"/>
    </xf>
    <xf numFmtId="0" fontId="22" fillId="0" borderId="2" xfId="1" applyFont="1" applyBorder="1" applyAlignment="1" applyProtection="1">
      <alignment horizontal="center" vertical="center"/>
    </xf>
    <xf numFmtId="0" fontId="22" fillId="0" borderId="37" xfId="1" applyFont="1" applyBorder="1" applyAlignment="1" applyProtection="1">
      <alignment horizontal="center" vertical="center"/>
    </xf>
    <xf numFmtId="0" fontId="19" fillId="0" borderId="51" xfId="1" quotePrefix="1" applyFont="1" applyBorder="1" applyAlignment="1" applyProtection="1">
      <alignment horizontal="left" vertical="center"/>
    </xf>
    <xf numFmtId="0" fontId="19" fillId="0" borderId="21" xfId="1" applyFont="1" applyBorder="1" applyAlignment="1" applyProtection="1">
      <alignment horizontal="left" vertical="center"/>
    </xf>
    <xf numFmtId="0" fontId="19" fillId="0" borderId="21" xfId="1" quotePrefix="1" applyFont="1" applyBorder="1" applyAlignment="1" applyProtection="1">
      <alignment horizontal="left" vertical="center"/>
    </xf>
    <xf numFmtId="0" fontId="19" fillId="0" borderId="49" xfId="1" applyFont="1" applyBorder="1" applyAlignment="1" applyProtection="1">
      <alignment horizontal="left" vertical="center"/>
    </xf>
    <xf numFmtId="0" fontId="19" fillId="0" borderId="49" xfId="1" quotePrefix="1" applyFont="1" applyBorder="1" applyAlignment="1" applyProtection="1">
      <alignment horizontal="left" vertical="center"/>
    </xf>
    <xf numFmtId="0" fontId="19" fillId="0" borderId="17" xfId="1" applyFont="1" applyBorder="1" applyAlignment="1" applyProtection="1">
      <alignment horizontal="left" vertical="center"/>
    </xf>
    <xf numFmtId="0" fontId="19" fillId="0" borderId="0" xfId="1" applyFont="1" applyBorder="1" applyAlignment="1" applyProtection="1">
      <alignment horizontal="left" vertical="center"/>
    </xf>
    <xf numFmtId="0" fontId="19" fillId="0" borderId="0" xfId="1" quotePrefix="1" applyFont="1" applyBorder="1" applyAlignment="1" applyProtection="1">
      <alignment horizontal="left" vertical="center"/>
    </xf>
    <xf numFmtId="0" fontId="17" fillId="2" borderId="26" xfId="1" applyFont="1" applyFill="1" applyBorder="1" applyAlignment="1" applyProtection="1">
      <alignment horizontal="center" vertical="center"/>
    </xf>
    <xf numFmtId="0" fontId="17" fillId="2" borderId="27" xfId="1" applyFont="1" applyFill="1" applyBorder="1" applyAlignment="1" applyProtection="1">
      <alignment horizontal="center" vertical="center"/>
    </xf>
    <xf numFmtId="0" fontId="17" fillId="2" borderId="28" xfId="1" applyFont="1" applyFill="1" applyBorder="1" applyAlignment="1" applyProtection="1">
      <alignment horizontal="center" vertical="center"/>
    </xf>
    <xf numFmtId="0" fontId="19" fillId="0" borderId="2" xfId="1" applyFont="1" applyBorder="1" applyAlignment="1" applyProtection="1">
      <alignment horizontal="left" vertical="center"/>
      <protection locked="0"/>
    </xf>
    <xf numFmtId="0" fontId="15" fillId="0" borderId="2" xfId="1" applyFont="1" applyBorder="1" applyAlignment="1" applyProtection="1">
      <alignment horizontal="left" vertical="center"/>
    </xf>
    <xf numFmtId="0" fontId="27" fillId="0" borderId="11" xfId="4" applyFont="1" applyBorder="1" applyAlignment="1" applyProtection="1">
      <alignment horizontal="center"/>
      <protection locked="0"/>
    </xf>
    <xf numFmtId="0" fontId="27" fillId="0" borderId="10" xfId="4" applyFont="1" applyBorder="1" applyAlignment="1" applyProtection="1">
      <alignment horizontal="center"/>
      <protection locked="0"/>
    </xf>
    <xf numFmtId="0" fontId="27" fillId="0" borderId="5" xfId="4" applyFont="1" applyBorder="1" applyAlignment="1" applyProtection="1">
      <alignment horizontal="center"/>
      <protection locked="0"/>
    </xf>
    <xf numFmtId="0" fontId="27" fillId="0" borderId="4" xfId="4" applyFont="1" applyBorder="1" applyAlignment="1" applyProtection="1">
      <alignment horizontal="center"/>
      <protection locked="0"/>
    </xf>
    <xf numFmtId="0" fontId="27" fillId="0" borderId="62" xfId="1" applyFont="1" applyBorder="1" applyAlignment="1" applyProtection="1">
      <alignment horizontal="center"/>
      <protection locked="0"/>
    </xf>
    <xf numFmtId="0" fontId="27" fillId="0" borderId="63" xfId="1" applyFont="1" applyBorder="1" applyAlignment="1" applyProtection="1">
      <alignment horizontal="center"/>
      <protection locked="0"/>
    </xf>
    <xf numFmtId="0" fontId="13" fillId="0" borderId="13" xfId="1" quotePrefix="1" applyFont="1" applyBorder="1" applyAlignment="1" applyProtection="1">
      <alignment horizontal="left" vertical="center"/>
    </xf>
    <xf numFmtId="0" fontId="13" fillId="0" borderId="4" xfId="1" quotePrefix="1" applyFont="1" applyBorder="1" applyAlignment="1" applyProtection="1">
      <alignment horizontal="left" vertical="center"/>
    </xf>
    <xf numFmtId="0" fontId="13" fillId="0" borderId="14" xfId="1" applyFont="1" applyBorder="1" applyAlignment="1" applyProtection="1">
      <alignment horizontal="center" vertical="center"/>
      <protection locked="0"/>
    </xf>
    <xf numFmtId="0" fontId="13" fillId="0" borderId="8" xfId="1" applyFont="1" applyBorder="1" applyAlignment="1" applyProtection="1">
      <alignment horizontal="center" vertical="center"/>
      <protection locked="0"/>
    </xf>
    <xf numFmtId="0" fontId="13" fillId="0" borderId="13" xfId="1" applyFont="1" applyBorder="1" applyAlignment="1" applyProtection="1">
      <alignment horizontal="center" vertical="center"/>
      <protection locked="0"/>
    </xf>
    <xf numFmtId="0" fontId="13" fillId="0" borderId="5" xfId="1" applyFont="1" applyBorder="1" applyAlignment="1" applyProtection="1">
      <alignment horizontal="center" vertical="center"/>
      <protection locked="0"/>
    </xf>
    <xf numFmtId="0" fontId="13" fillId="0" borderId="12" xfId="1" applyFont="1" applyBorder="1" applyAlignment="1" applyProtection="1">
      <alignment horizontal="center" vertical="center"/>
      <protection locked="0"/>
    </xf>
    <xf numFmtId="0" fontId="13" fillId="0" borderId="4" xfId="1" applyFont="1" applyBorder="1" applyAlignment="1" applyProtection="1">
      <alignment horizontal="center" vertical="center"/>
      <protection locked="0"/>
    </xf>
    <xf numFmtId="14" fontId="23" fillId="0" borderId="7" xfId="1" applyNumberFormat="1" applyFont="1" applyBorder="1" applyAlignment="1" applyProtection="1">
      <alignment horizontal="center"/>
      <protection locked="0"/>
    </xf>
    <xf numFmtId="0" fontId="23" fillId="0" borderId="3" xfId="1" applyFont="1" applyBorder="1" applyAlignment="1" applyProtection="1">
      <alignment horizontal="center"/>
      <protection locked="0"/>
    </xf>
    <xf numFmtId="14" fontId="23" fillId="0" borderId="7" xfId="4" applyNumberFormat="1" applyFont="1" applyBorder="1" applyAlignment="1" applyProtection="1">
      <alignment horizontal="center" wrapText="1"/>
      <protection locked="0"/>
    </xf>
    <xf numFmtId="14" fontId="23" fillId="0" borderId="3" xfId="4" applyNumberFormat="1" applyFont="1" applyBorder="1" applyAlignment="1" applyProtection="1">
      <alignment horizontal="center" wrapText="1"/>
      <protection locked="0"/>
    </xf>
    <xf numFmtId="0" fontId="15" fillId="0" borderId="49" xfId="1" quotePrefix="1" applyFont="1" applyBorder="1" applyAlignment="1" applyProtection="1">
      <alignment horizontal="left" vertical="center"/>
    </xf>
    <xf numFmtId="0" fontId="15" fillId="0" borderId="50" xfId="1" quotePrefix="1" applyFont="1" applyBorder="1" applyAlignment="1" applyProtection="1">
      <alignment horizontal="left" vertical="center"/>
    </xf>
    <xf numFmtId="0" fontId="13" fillId="0" borderId="10" xfId="1" applyFont="1" applyBorder="1" applyAlignment="1" applyProtection="1">
      <alignment horizontal="left" vertical="center"/>
    </xf>
    <xf numFmtId="0" fontId="13" fillId="0" borderId="4" xfId="1" applyFont="1" applyBorder="1" applyAlignment="1" applyProtection="1">
      <alignment horizontal="left" vertical="center"/>
    </xf>
    <xf numFmtId="0" fontId="13" fillId="0" borderId="57" xfId="1" applyFont="1" applyBorder="1" applyAlignment="1" applyProtection="1">
      <alignment horizontal="center" vertical="center"/>
      <protection locked="0"/>
    </xf>
    <xf numFmtId="0" fontId="13" fillId="0" borderId="17" xfId="1" applyFont="1" applyBorder="1" applyAlignment="1" applyProtection="1">
      <alignment horizontal="center" vertical="center"/>
      <protection locked="0"/>
    </xf>
    <xf numFmtId="0" fontId="13" fillId="0" borderId="58" xfId="1" applyFont="1" applyBorder="1" applyAlignment="1" applyProtection="1">
      <alignment horizontal="center" vertical="center"/>
      <protection locked="0"/>
    </xf>
    <xf numFmtId="178" fontId="19" fillId="0" borderId="5" xfId="1" applyNumberFormat="1" applyFont="1" applyBorder="1" applyAlignment="1">
      <alignment horizontal="center"/>
    </xf>
    <xf numFmtId="178" fontId="19" fillId="0" borderId="4" xfId="1" applyNumberFormat="1" applyFont="1" applyBorder="1" applyAlignment="1">
      <alignment horizontal="center"/>
    </xf>
    <xf numFmtId="178" fontId="19" fillId="0" borderId="60" xfId="1" applyNumberFormat="1" applyFont="1" applyBorder="1" applyAlignment="1">
      <alignment horizontal="center"/>
    </xf>
    <xf numFmtId="178" fontId="19" fillId="0" borderId="61" xfId="1" applyNumberFormat="1" applyFont="1" applyBorder="1" applyAlignment="1">
      <alignment horizontal="center"/>
    </xf>
    <xf numFmtId="0" fontId="19" fillId="0" borderId="12" xfId="4" applyFont="1" applyBorder="1" applyAlignment="1">
      <alignment horizontal="center"/>
    </xf>
    <xf numFmtId="0" fontId="19" fillId="0" borderId="4" xfId="4" applyFont="1" applyBorder="1" applyAlignment="1">
      <alignment horizontal="center"/>
    </xf>
    <xf numFmtId="0" fontId="13" fillId="0" borderId="1" xfId="1" applyFont="1" applyBorder="1" applyAlignment="1" applyProtection="1">
      <alignment horizontal="center" vertical="top"/>
    </xf>
    <xf numFmtId="0" fontId="27" fillId="0" borderId="11" xfId="1" applyFont="1" applyBorder="1" applyAlignment="1" applyProtection="1">
      <alignment horizontal="center"/>
      <protection locked="0"/>
    </xf>
    <xf numFmtId="0" fontId="27" fillId="0" borderId="10" xfId="1" applyFont="1" applyBorder="1" applyAlignment="1" applyProtection="1">
      <alignment horizontal="center"/>
      <protection locked="0"/>
    </xf>
    <xf numFmtId="0" fontId="27" fillId="0" borderId="5" xfId="1" applyFont="1" applyBorder="1" applyAlignment="1" applyProtection="1">
      <alignment horizontal="center"/>
      <protection locked="0"/>
    </xf>
    <xf numFmtId="0" fontId="27" fillId="0" borderId="4" xfId="1" applyFont="1" applyBorder="1" applyAlignment="1" applyProtection="1">
      <alignment horizontal="center"/>
      <protection locked="0"/>
    </xf>
    <xf numFmtId="0" fontId="27" fillId="0" borderId="6" xfId="1" applyFont="1" applyBorder="1" applyAlignment="1" applyProtection="1">
      <alignment horizontal="center"/>
      <protection locked="0"/>
    </xf>
    <xf numFmtId="0" fontId="27" fillId="0" borderId="9" xfId="1" applyFont="1" applyBorder="1" applyAlignment="1" applyProtection="1">
      <alignment horizontal="center"/>
      <protection locked="0"/>
    </xf>
    <xf numFmtId="0" fontId="27" fillId="0" borderId="14" xfId="1" applyFont="1" applyBorder="1" applyAlignment="1" applyProtection="1">
      <alignment horizontal="center"/>
      <protection locked="0"/>
    </xf>
    <xf numFmtId="0" fontId="27" fillId="0" borderId="13" xfId="1" applyFont="1" applyBorder="1" applyAlignment="1" applyProtection="1">
      <alignment horizontal="center"/>
      <protection locked="0"/>
    </xf>
    <xf numFmtId="0" fontId="21" fillId="0" borderId="49" xfId="1" applyFont="1" applyBorder="1" applyAlignment="1" applyProtection="1">
      <alignment horizontal="left"/>
      <protection locked="0"/>
    </xf>
    <xf numFmtId="0" fontId="21" fillId="0" borderId="65" xfId="1" applyFont="1" applyBorder="1" applyAlignment="1" applyProtection="1">
      <alignment horizontal="left"/>
      <protection locked="0"/>
    </xf>
    <xf numFmtId="0" fontId="21" fillId="0" borderId="66" xfId="1" applyFont="1" applyBorder="1" applyAlignment="1" applyProtection="1">
      <alignment horizontal="left"/>
    </xf>
    <xf numFmtId="0" fontId="21" fillId="0" borderId="65" xfId="1" applyFont="1" applyBorder="1" applyAlignment="1" applyProtection="1">
      <alignment horizontal="left"/>
    </xf>
    <xf numFmtId="0" fontId="29" fillId="0" borderId="21" xfId="1" applyFont="1" applyBorder="1" applyAlignment="1" applyProtection="1">
      <alignment horizontal="left" wrapText="1"/>
      <protection locked="0"/>
    </xf>
    <xf numFmtId="0" fontId="23" fillId="0" borderId="21" xfId="1" applyFont="1" applyBorder="1" applyAlignment="1">
      <alignment wrapText="1"/>
    </xf>
    <xf numFmtId="0" fontId="23" fillId="0" borderId="67" xfId="1" applyFont="1" applyBorder="1" applyAlignment="1">
      <alignment wrapText="1"/>
    </xf>
    <xf numFmtId="0" fontId="13" fillId="0" borderId="13" xfId="1" applyFont="1" applyBorder="1" applyAlignment="1" applyProtection="1">
      <alignment horizontal="left" vertical="center"/>
    </xf>
    <xf numFmtId="0" fontId="21" fillId="0" borderId="5" xfId="1" applyFont="1" applyBorder="1" applyAlignment="1" applyProtection="1">
      <alignment horizontal="center"/>
      <protection locked="0"/>
    </xf>
    <xf numFmtId="0" fontId="21" fillId="0" borderId="4" xfId="1" applyFont="1" applyBorder="1" applyAlignment="1" applyProtection="1">
      <alignment horizontal="center"/>
      <protection locked="0"/>
    </xf>
    <xf numFmtId="0" fontId="21" fillId="0" borderId="7" xfId="1" applyFont="1" applyBorder="1" applyAlignment="1" applyProtection="1">
      <alignment horizontal="center"/>
      <protection locked="0"/>
    </xf>
    <xf numFmtId="0" fontId="21" fillId="0" borderId="3" xfId="1" applyFont="1" applyBorder="1" applyAlignment="1" applyProtection="1">
      <alignment horizontal="center"/>
      <protection locked="0"/>
    </xf>
    <xf numFmtId="0" fontId="11" fillId="0" borderId="2" xfId="1" applyFont="1" applyBorder="1" applyAlignment="1" applyProtection="1">
      <alignment horizontal="left"/>
      <protection locked="0"/>
    </xf>
    <xf numFmtId="0" fontId="21" fillId="0" borderId="2" xfId="1" applyFont="1" applyBorder="1" applyAlignment="1" applyProtection="1">
      <alignment horizontal="left"/>
      <protection locked="0"/>
    </xf>
    <xf numFmtId="0" fontId="21" fillId="0" borderId="3" xfId="1" applyFont="1" applyBorder="1" applyAlignment="1" applyProtection="1">
      <alignment horizontal="left"/>
      <protection locked="0"/>
    </xf>
    <xf numFmtId="0" fontId="21" fillId="0" borderId="7" xfId="1" quotePrefix="1" applyFont="1" applyBorder="1" applyAlignment="1" applyProtection="1">
      <alignment horizontal="left" vertical="center"/>
    </xf>
    <xf numFmtId="0" fontId="21" fillId="0" borderId="3" xfId="1" quotePrefix="1" applyFont="1" applyBorder="1" applyAlignment="1" applyProtection="1">
      <alignment horizontal="left" vertical="center"/>
    </xf>
    <xf numFmtId="0" fontId="16" fillId="0" borderId="2" xfId="1" applyFont="1" applyBorder="1" applyAlignment="1" applyProtection="1">
      <alignment horizontal="left" wrapText="1"/>
    </xf>
    <xf numFmtId="0" fontId="11" fillId="0" borderId="2" xfId="1" applyBorder="1" applyAlignment="1">
      <alignment wrapText="1"/>
    </xf>
    <xf numFmtId="0" fontId="11" fillId="0" borderId="3" xfId="1" applyBorder="1" applyAlignment="1">
      <alignment wrapText="1"/>
    </xf>
    <xf numFmtId="0" fontId="19" fillId="0" borderId="51" xfId="1" applyFont="1" applyFill="1" applyBorder="1" applyAlignment="1" applyProtection="1">
      <alignment horizontal="left" vertical="center"/>
    </xf>
    <xf numFmtId="0" fontId="19" fillId="0" borderId="70" xfId="1" applyFont="1" applyFill="1" applyBorder="1" applyAlignment="1" applyProtection="1">
      <alignment horizontal="left" vertical="center"/>
    </xf>
    <xf numFmtId="0" fontId="19" fillId="0" borderId="71" xfId="1" applyFont="1" applyFill="1" applyBorder="1" applyAlignment="1" applyProtection="1">
      <alignment horizontal="center" vertical="center"/>
    </xf>
    <xf numFmtId="0" fontId="19" fillId="0" borderId="31" xfId="1" applyFont="1" applyFill="1" applyBorder="1" applyAlignment="1" applyProtection="1">
      <alignment horizontal="center" vertical="center"/>
    </xf>
    <xf numFmtId="0" fontId="19" fillId="0" borderId="32" xfId="1" applyFont="1" applyFill="1" applyBorder="1" applyAlignment="1" applyProtection="1">
      <alignment horizontal="center" vertical="center"/>
    </xf>
    <xf numFmtId="1" fontId="17" fillId="0" borderId="0" xfId="1" applyNumberFormat="1" applyFont="1" applyFill="1" applyBorder="1" applyAlignment="1" applyProtection="1">
      <alignment horizontal="left" vertical="center" wrapText="1"/>
    </xf>
    <xf numFmtId="1" fontId="17" fillId="0" borderId="23" xfId="1" applyNumberFormat="1" applyFont="1" applyFill="1" applyBorder="1" applyAlignment="1" applyProtection="1">
      <alignment horizontal="left" vertical="center" wrapText="1"/>
    </xf>
    <xf numFmtId="0" fontId="11" fillId="0" borderId="21" xfId="1" applyBorder="1" applyAlignment="1">
      <alignment wrapText="1"/>
    </xf>
    <xf numFmtId="0" fontId="11" fillId="0" borderId="22" xfId="1" applyBorder="1" applyAlignment="1">
      <alignment wrapText="1"/>
    </xf>
    <xf numFmtId="1" fontId="17" fillId="0" borderId="0" xfId="1" applyNumberFormat="1" applyFont="1" applyFill="1" applyBorder="1" applyAlignment="1" applyProtection="1">
      <alignment horizontal="center" wrapText="1"/>
    </xf>
    <xf numFmtId="0" fontId="17" fillId="0" borderId="0" xfId="1" applyFont="1" applyFill="1" applyBorder="1" applyAlignment="1" applyProtection="1">
      <alignment horizontal="center" wrapText="1"/>
    </xf>
    <xf numFmtId="0" fontId="22" fillId="0" borderId="51" xfId="1" applyFont="1" applyFill="1" applyBorder="1" applyAlignment="1" applyProtection="1">
      <alignment horizontal="left" vertical="center"/>
    </xf>
    <xf numFmtId="0" fontId="22" fillId="0" borderId="56" xfId="1" applyFont="1" applyFill="1" applyBorder="1" applyAlignment="1" applyProtection="1">
      <alignment horizontal="left" vertical="center"/>
    </xf>
    <xf numFmtId="0" fontId="19" fillId="0" borderId="21" xfId="1" applyFont="1" applyFill="1" applyBorder="1" applyAlignment="1" applyProtection="1">
      <alignment horizontal="left" vertical="center"/>
    </xf>
    <xf numFmtId="0" fontId="19" fillId="0" borderId="22" xfId="1" applyFont="1" applyFill="1" applyBorder="1" applyAlignment="1" applyProtection="1">
      <alignment horizontal="left" vertical="center"/>
    </xf>
    <xf numFmtId="1" fontId="19" fillId="0" borderId="75" xfId="1" applyNumberFormat="1" applyFont="1" applyBorder="1" applyAlignment="1" applyProtection="1">
      <alignment horizontal="center" vertical="center"/>
    </xf>
    <xf numFmtId="1" fontId="19" fillId="0" borderId="33" xfId="1" applyNumberFormat="1" applyFont="1" applyBorder="1" applyAlignment="1" applyProtection="1">
      <alignment horizontal="center" vertical="center"/>
    </xf>
    <xf numFmtId="1" fontId="19" fillId="0" borderId="76" xfId="1" applyNumberFormat="1" applyFont="1" applyBorder="1" applyAlignment="1" applyProtection="1">
      <alignment horizontal="center" vertical="center"/>
    </xf>
    <xf numFmtId="1" fontId="19" fillId="0" borderId="33" xfId="1" applyNumberFormat="1" applyFont="1" applyBorder="1" applyAlignment="1" applyProtection="1">
      <alignment horizontal="center" vertical="center"/>
      <protection locked="0"/>
    </xf>
    <xf numFmtId="0" fontId="19" fillId="0" borderId="33" xfId="1" applyFont="1" applyBorder="1" applyAlignment="1" applyProtection="1">
      <alignment horizontal="center" vertical="center"/>
      <protection locked="0"/>
    </xf>
    <xf numFmtId="0" fontId="19" fillId="0" borderId="53" xfId="1" applyFont="1" applyBorder="1" applyAlignment="1" applyProtection="1">
      <alignment horizontal="center" vertical="center"/>
      <protection locked="0"/>
    </xf>
    <xf numFmtId="0" fontId="19" fillId="0" borderId="12" xfId="1" quotePrefix="1" applyFont="1" applyFill="1" applyBorder="1" applyAlignment="1" applyProtection="1">
      <alignment horizontal="left" vertical="center"/>
    </xf>
    <xf numFmtId="182" fontId="19" fillId="0" borderId="72" xfId="1" applyNumberFormat="1" applyFont="1" applyFill="1" applyBorder="1" applyAlignment="1" applyProtection="1">
      <alignment horizontal="center" vertical="center"/>
      <protection locked="0"/>
    </xf>
    <xf numFmtId="182" fontId="19" fillId="0" borderId="73" xfId="1" applyNumberFormat="1" applyFont="1" applyFill="1" applyBorder="1" applyAlignment="1" applyProtection="1">
      <alignment horizontal="center" vertical="center"/>
      <protection locked="0"/>
    </xf>
    <xf numFmtId="182" fontId="19" fillId="0" borderId="74" xfId="1" applyNumberFormat="1" applyFont="1" applyFill="1" applyBorder="1" applyAlignment="1" applyProtection="1">
      <alignment horizontal="center" vertical="center"/>
      <protection locked="0"/>
    </xf>
    <xf numFmtId="182" fontId="19" fillId="0" borderId="12" xfId="1" applyNumberFormat="1" applyFont="1" applyFill="1" applyBorder="1" applyAlignment="1" applyProtection="1">
      <alignment horizontal="center" vertical="center"/>
      <protection locked="0"/>
    </xf>
    <xf numFmtId="182" fontId="19" fillId="0" borderId="36" xfId="1" applyNumberFormat="1" applyFont="1" applyFill="1" applyBorder="1" applyAlignment="1" applyProtection="1">
      <alignment horizontal="center" vertical="center"/>
      <protection locked="0"/>
    </xf>
    <xf numFmtId="178" fontId="19" fillId="0" borderId="34" xfId="1" applyNumberFormat="1" applyFont="1" applyBorder="1" applyAlignment="1" applyProtection="1">
      <alignment horizontal="center" vertical="center"/>
    </xf>
    <xf numFmtId="0" fontId="19" fillId="0" borderId="2" xfId="1" applyFont="1" applyFill="1" applyBorder="1" applyAlignment="1" applyProtection="1">
      <alignment horizontal="center" vertical="center"/>
      <protection locked="0"/>
    </xf>
    <xf numFmtId="0" fontId="31" fillId="0" borderId="2" xfId="1" applyFont="1" applyFill="1" applyBorder="1" applyAlignment="1" applyProtection="1">
      <alignment horizontal="center" vertical="center"/>
      <protection locked="0"/>
    </xf>
    <xf numFmtId="0" fontId="19" fillId="0" borderId="55" xfId="1" applyFont="1" applyFill="1" applyBorder="1" applyAlignment="1">
      <alignment horizontal="center" vertical="center"/>
    </xf>
    <xf numFmtId="0" fontId="19" fillId="0" borderId="2" xfId="1" applyFont="1" applyFill="1" applyBorder="1" applyAlignment="1">
      <alignment horizontal="center" vertical="center"/>
    </xf>
    <xf numFmtId="0" fontId="19" fillId="0" borderId="37" xfId="1" applyFont="1" applyFill="1" applyBorder="1" applyAlignment="1">
      <alignment horizontal="center" vertical="center"/>
    </xf>
    <xf numFmtId="0" fontId="19" fillId="0" borderId="37" xfId="1" applyFont="1" applyFill="1" applyBorder="1" applyAlignment="1" applyProtection="1">
      <alignment horizontal="center" vertical="center"/>
      <protection locked="0"/>
    </xf>
    <xf numFmtId="0" fontId="19" fillId="0" borderId="46" xfId="1" applyFont="1" applyBorder="1" applyAlignment="1" applyProtection="1">
      <alignment horizontal="center" vertical="center"/>
      <protection locked="0"/>
    </xf>
    <xf numFmtId="0" fontId="19" fillId="0" borderId="30" xfId="1" applyFont="1" applyFill="1" applyBorder="1" applyAlignment="1" applyProtection="1">
      <alignment horizontal="center" vertical="center"/>
    </xf>
    <xf numFmtId="0" fontId="19" fillId="0" borderId="12" xfId="1" applyFont="1" applyFill="1" applyBorder="1" applyAlignment="1" applyProtection="1">
      <alignment horizontal="center" vertical="center"/>
    </xf>
    <xf numFmtId="0" fontId="19" fillId="0" borderId="36" xfId="1" applyFont="1" applyFill="1" applyBorder="1" applyAlignment="1" applyProtection="1">
      <alignment horizontal="center" vertical="center"/>
    </xf>
    <xf numFmtId="0" fontId="19" fillId="0" borderId="12" xfId="1" applyFont="1" applyFill="1" applyBorder="1" applyAlignment="1" applyProtection="1">
      <alignment horizontal="center" vertical="center"/>
      <protection locked="0"/>
    </xf>
    <xf numFmtId="0" fontId="19" fillId="0" borderId="36" xfId="1" applyFont="1" applyFill="1" applyBorder="1" applyAlignment="1" applyProtection="1">
      <alignment horizontal="center" vertical="center"/>
      <protection locked="0"/>
    </xf>
    <xf numFmtId="0" fontId="19" fillId="0" borderId="55" xfId="1" applyFont="1" applyFill="1" applyBorder="1" applyAlignment="1" applyProtection="1">
      <alignment horizontal="center" vertical="center"/>
    </xf>
    <xf numFmtId="0" fontId="19" fillId="0" borderId="2" xfId="1" applyFont="1" applyFill="1" applyBorder="1" applyAlignment="1" applyProtection="1">
      <alignment horizontal="center" vertical="center"/>
    </xf>
    <xf numFmtId="0" fontId="19" fillId="0" borderId="37" xfId="1" applyFont="1" applyFill="1" applyBorder="1" applyAlignment="1" applyProtection="1">
      <alignment horizontal="center" vertical="center"/>
    </xf>
    <xf numFmtId="1" fontId="19" fillId="0" borderId="43" xfId="1" applyNumberFormat="1" applyFont="1" applyBorder="1" applyAlignment="1" applyProtection="1">
      <alignment horizontal="center" vertical="center"/>
    </xf>
    <xf numFmtId="0" fontId="19" fillId="0" borderId="78" xfId="1" applyFont="1" applyFill="1" applyBorder="1" applyAlignment="1" applyProtection="1">
      <alignment horizontal="center" vertical="center"/>
    </xf>
    <xf numFmtId="0" fontId="19" fillId="0" borderId="2" xfId="1" quotePrefix="1" applyFont="1" applyFill="1" applyBorder="1" applyAlignment="1" applyProtection="1">
      <alignment horizontal="center" vertical="center"/>
    </xf>
    <xf numFmtId="0" fontId="19" fillId="0" borderId="37" xfId="1" quotePrefix="1" applyFont="1" applyFill="1" applyBorder="1" applyAlignment="1" applyProtection="1">
      <alignment horizontal="center" vertical="center"/>
    </xf>
    <xf numFmtId="0" fontId="19" fillId="0" borderId="12" xfId="1" quotePrefix="1" applyFont="1" applyFill="1" applyBorder="1" applyAlignment="1" applyProtection="1">
      <alignment horizontal="center" vertical="center"/>
      <protection locked="0"/>
    </xf>
    <xf numFmtId="0" fontId="19" fillId="0" borderId="36" xfId="1" quotePrefix="1" applyFont="1" applyFill="1" applyBorder="1" applyAlignment="1" applyProtection="1">
      <alignment horizontal="center" vertical="center"/>
      <protection locked="0"/>
    </xf>
    <xf numFmtId="0" fontId="40" fillId="0" borderId="12" xfId="1" applyFont="1" applyFill="1" applyBorder="1" applyAlignment="1" applyProtection="1">
      <alignment horizontal="center" vertical="center"/>
      <protection locked="0"/>
    </xf>
    <xf numFmtId="0" fontId="40" fillId="0" borderId="12" xfId="1" quotePrefix="1" applyFont="1" applyFill="1" applyBorder="1" applyAlignment="1" applyProtection="1">
      <alignment horizontal="center" vertical="center"/>
      <protection locked="0"/>
    </xf>
    <xf numFmtId="0" fontId="40" fillId="0" borderId="36" xfId="1" quotePrefix="1" applyFont="1" applyFill="1" applyBorder="1" applyAlignment="1" applyProtection="1">
      <alignment horizontal="center" vertical="center"/>
      <protection locked="0"/>
    </xf>
    <xf numFmtId="178" fontId="19" fillId="0" borderId="2" xfId="1" quotePrefix="1" applyNumberFormat="1" applyFont="1" applyFill="1" applyBorder="1" applyAlignment="1" applyProtection="1">
      <alignment horizontal="center" vertical="center"/>
    </xf>
    <xf numFmtId="0" fontId="19" fillId="0" borderId="8" xfId="1" quotePrefix="1" applyFont="1" applyFill="1" applyBorder="1" applyAlignment="1" applyProtection="1">
      <alignment horizontal="center" vertical="center"/>
      <protection locked="0"/>
    </xf>
    <xf numFmtId="0" fontId="19" fillId="0" borderId="52" xfId="1" quotePrefix="1" applyFont="1" applyFill="1" applyBorder="1" applyAlignment="1" applyProtection="1">
      <alignment horizontal="center" vertical="center"/>
      <protection locked="0"/>
    </xf>
    <xf numFmtId="0" fontId="19" fillId="0" borderId="49" xfId="1" quotePrefix="1" applyFont="1" applyFill="1" applyBorder="1" applyAlignment="1" applyProtection="1">
      <alignment horizontal="left" vertical="center"/>
    </xf>
    <xf numFmtId="178" fontId="19" fillId="0" borderId="21" xfId="1" quotePrefix="1" applyNumberFormat="1" applyFont="1" applyFill="1" applyBorder="1" applyAlignment="1" applyProtection="1">
      <alignment horizontal="center" vertical="center"/>
    </xf>
    <xf numFmtId="0" fontId="19" fillId="0" borderId="49" xfId="1" quotePrefix="1" applyFont="1" applyFill="1" applyBorder="1" applyAlignment="1" applyProtection="1">
      <alignment horizontal="center" vertical="center"/>
      <protection locked="0"/>
    </xf>
    <xf numFmtId="0" fontId="19" fillId="0" borderId="50" xfId="1" quotePrefix="1" applyFont="1" applyFill="1" applyBorder="1" applyAlignment="1" applyProtection="1">
      <alignment horizontal="center" vertical="center"/>
      <protection locked="0"/>
    </xf>
    <xf numFmtId="0" fontId="19" fillId="0" borderId="2" xfId="1" quotePrefix="1" applyFont="1" applyFill="1" applyBorder="1" applyAlignment="1" applyProtection="1">
      <alignment horizontal="left" vertical="center"/>
    </xf>
    <xf numFmtId="0" fontId="19" fillId="0" borderId="38" xfId="1" applyFont="1" applyFill="1" applyBorder="1" applyAlignment="1" applyProtection="1">
      <alignment horizontal="center" vertical="center"/>
    </xf>
    <xf numFmtId="0" fontId="19" fillId="0" borderId="52" xfId="1" applyFont="1" applyFill="1" applyBorder="1" applyAlignment="1" applyProtection="1">
      <alignment horizontal="center" vertical="center"/>
    </xf>
    <xf numFmtId="0" fontId="19" fillId="0" borderId="80" xfId="1" applyFont="1" applyFill="1" applyBorder="1" applyAlignment="1" applyProtection="1">
      <alignment horizontal="center" vertical="center"/>
    </xf>
    <xf numFmtId="0" fontId="19" fillId="0" borderId="34" xfId="1" applyFont="1" applyFill="1" applyBorder="1" applyAlignment="1" applyProtection="1">
      <alignment horizontal="center" vertical="center"/>
    </xf>
    <xf numFmtId="0" fontId="19" fillId="0" borderId="2" xfId="1" quotePrefix="1" applyFont="1" applyFill="1" applyBorder="1" applyAlignment="1" applyProtection="1">
      <alignment horizontal="left" vertical="center" wrapText="1"/>
    </xf>
    <xf numFmtId="0" fontId="17" fillId="0" borderId="51" xfId="1" quotePrefix="1" applyFont="1" applyBorder="1" applyAlignment="1" applyProtection="1">
      <alignment horizontal="left" vertical="center"/>
    </xf>
    <xf numFmtId="0" fontId="22" fillId="0" borderId="54" xfId="1" applyFont="1" applyFill="1" applyBorder="1" applyAlignment="1" applyProtection="1">
      <alignment horizontal="center" vertical="center"/>
      <protection locked="0"/>
    </xf>
    <xf numFmtId="0" fontId="22" fillId="0" borderId="51" xfId="1" applyFont="1" applyFill="1" applyBorder="1" applyAlignment="1" applyProtection="1">
      <alignment horizontal="center" vertical="center"/>
      <protection locked="0"/>
    </xf>
    <xf numFmtId="0" fontId="22" fillId="0" borderId="56" xfId="1" applyFont="1" applyFill="1" applyBorder="1" applyAlignment="1" applyProtection="1">
      <alignment horizontal="center" vertical="center"/>
      <protection locked="0"/>
    </xf>
    <xf numFmtId="0" fontId="19" fillId="0" borderId="55" xfId="1" applyFont="1" applyBorder="1" applyAlignment="1" applyProtection="1">
      <alignment horizontal="center" vertical="center"/>
    </xf>
    <xf numFmtId="0" fontId="19" fillId="0" borderId="2" xfId="1" applyFont="1" applyBorder="1" applyAlignment="1" applyProtection="1">
      <alignment horizontal="center" vertical="center"/>
    </xf>
    <xf numFmtId="0" fontId="19" fillId="0" borderId="37" xfId="1" applyFont="1" applyBorder="1" applyAlignment="1" applyProtection="1">
      <alignment horizontal="center" vertical="center"/>
    </xf>
    <xf numFmtId="0" fontId="19" fillId="0" borderId="2" xfId="1" applyFont="1" applyBorder="1" applyAlignment="1" applyProtection="1">
      <alignment horizontal="center" vertical="center"/>
      <protection locked="0"/>
    </xf>
    <xf numFmtId="0" fontId="19" fillId="0" borderId="37" xfId="1" applyFont="1" applyBorder="1" applyAlignment="1" applyProtection="1">
      <alignment horizontal="center" vertical="center"/>
      <protection locked="0"/>
    </xf>
    <xf numFmtId="0" fontId="19" fillId="0" borderId="30" xfId="1" applyFont="1" applyBorder="1" applyAlignment="1">
      <alignment horizontal="center" vertical="center"/>
    </xf>
    <xf numFmtId="0" fontId="19" fillId="0" borderId="12" xfId="1" applyFont="1" applyBorder="1" applyAlignment="1">
      <alignment horizontal="center" vertical="center"/>
    </xf>
    <xf numFmtId="0" fontId="19" fillId="0" borderId="36" xfId="1" applyFont="1" applyBorder="1" applyAlignment="1">
      <alignment horizontal="center" vertical="center"/>
    </xf>
    <xf numFmtId="0" fontId="19" fillId="0" borderId="51" xfId="1" applyFont="1" applyBorder="1" applyAlignment="1" applyProtection="1">
      <alignment horizontal="center" vertical="center"/>
      <protection locked="0"/>
    </xf>
    <xf numFmtId="0" fontId="19" fillId="0" borderId="56" xfId="1" applyFont="1" applyBorder="1" applyAlignment="1" applyProtection="1">
      <alignment horizontal="center" vertical="center"/>
      <protection locked="0"/>
    </xf>
    <xf numFmtId="0" fontId="19" fillId="0" borderId="55" xfId="1" applyFont="1" applyBorder="1" applyAlignment="1">
      <alignment horizontal="center" vertical="center"/>
    </xf>
    <xf numFmtId="0" fontId="19" fillId="0" borderId="2" xfId="1" applyFont="1" applyBorder="1" applyAlignment="1">
      <alignment horizontal="center" vertical="center"/>
    </xf>
    <xf numFmtId="0" fontId="19" fillId="0" borderId="37" xfId="1" applyFont="1" applyBorder="1" applyAlignment="1">
      <alignment horizontal="center" vertical="center"/>
    </xf>
    <xf numFmtId="0" fontId="17" fillId="0" borderId="26" xfId="1" quotePrefix="1" applyFont="1" applyBorder="1" applyAlignment="1" applyProtection="1">
      <alignment horizontal="left" vertical="center"/>
    </xf>
    <xf numFmtId="0" fontId="17" fillId="0" borderId="27" xfId="1" quotePrefix="1" applyFont="1" applyBorder="1" applyAlignment="1" applyProtection="1">
      <alignment horizontal="left" vertical="center"/>
    </xf>
    <xf numFmtId="0" fontId="17" fillId="0" borderId="28" xfId="1" quotePrefix="1" applyFont="1" applyBorder="1" applyAlignment="1" applyProtection="1">
      <alignment horizontal="left" vertical="center"/>
    </xf>
    <xf numFmtId="0" fontId="21" fillId="0" borderId="51" xfId="1" applyFont="1" applyFill="1" applyBorder="1" applyAlignment="1">
      <alignment horizontal="left"/>
    </xf>
    <xf numFmtId="0" fontId="21" fillId="0" borderId="61" xfId="1" applyFont="1" applyFill="1" applyBorder="1" applyAlignment="1">
      <alignment horizontal="left"/>
    </xf>
    <xf numFmtId="0" fontId="21" fillId="0" borderId="60" xfId="1" quotePrefix="1" applyFont="1" applyBorder="1" applyAlignment="1" applyProtection="1">
      <alignment horizontal="left" vertical="center"/>
    </xf>
    <xf numFmtId="0" fontId="21" fillId="0" borderId="51" xfId="1" quotePrefix="1" applyFont="1" applyBorder="1" applyAlignment="1" applyProtection="1">
      <alignment horizontal="left" vertical="center"/>
    </xf>
    <xf numFmtId="0" fontId="21" fillId="0" borderId="61" xfId="1" quotePrefix="1" applyFont="1" applyBorder="1" applyAlignment="1" applyProtection="1">
      <alignment horizontal="left" vertical="center"/>
    </xf>
    <xf numFmtId="0" fontId="16" fillId="0" borderId="51" xfId="1" applyFont="1" applyFill="1" applyBorder="1" applyAlignment="1" applyProtection="1">
      <alignment horizontal="left"/>
    </xf>
    <xf numFmtId="0" fontId="16" fillId="0" borderId="56" xfId="1" applyFont="1" applyFill="1" applyBorder="1" applyAlignment="1" applyProtection="1">
      <alignment horizontal="left"/>
    </xf>
    <xf numFmtId="0" fontId="21" fillId="0" borderId="21" xfId="1" applyFont="1" applyFill="1" applyBorder="1" applyAlignment="1">
      <alignment horizontal="left"/>
    </xf>
    <xf numFmtId="0" fontId="21" fillId="0" borderId="67" xfId="1" applyFont="1" applyFill="1" applyBorder="1" applyAlignment="1">
      <alignment horizontal="left"/>
    </xf>
    <xf numFmtId="0" fontId="21" fillId="0" borderId="69" xfId="1" applyFont="1" applyBorder="1" applyAlignment="1" applyProtection="1">
      <alignment horizontal="left"/>
    </xf>
    <xf numFmtId="0" fontId="21" fillId="0" borderId="21" xfId="1" applyFont="1" applyBorder="1" applyAlignment="1" applyProtection="1">
      <alignment horizontal="left"/>
    </xf>
    <xf numFmtId="0" fontId="21" fillId="0" borderId="67" xfId="1" applyFont="1" applyBorder="1" applyAlignment="1" applyProtection="1">
      <alignment horizontal="left"/>
    </xf>
    <xf numFmtId="0" fontId="29" fillId="0" borderId="21" xfId="1" applyFont="1" applyFill="1" applyBorder="1" applyAlignment="1">
      <alignment horizontal="left"/>
    </xf>
    <xf numFmtId="0" fontId="29" fillId="0" borderId="22" xfId="1" applyFont="1" applyFill="1" applyBorder="1" applyAlignment="1">
      <alignment horizontal="left"/>
    </xf>
    <xf numFmtId="0" fontId="19" fillId="0" borderId="51" xfId="1" applyFont="1" applyBorder="1" applyAlignment="1" applyProtection="1">
      <alignment horizontal="left" vertical="center" wrapText="1"/>
    </xf>
    <xf numFmtId="0" fontId="19" fillId="0" borderId="56" xfId="1" applyFont="1" applyBorder="1" applyAlignment="1" applyProtection="1">
      <alignment horizontal="left" vertical="center" wrapText="1"/>
    </xf>
    <xf numFmtId="0" fontId="19" fillId="0" borderId="37" xfId="1" applyFont="1" applyBorder="1" applyAlignment="1" applyProtection="1">
      <alignment horizontal="left" vertical="center" wrapText="1"/>
    </xf>
    <xf numFmtId="0" fontId="19" fillId="0" borderId="49" xfId="1" applyFont="1" applyBorder="1" applyAlignment="1" applyProtection="1">
      <alignment horizontal="left" vertical="center" wrapText="1"/>
    </xf>
    <xf numFmtId="0" fontId="19" fillId="0" borderId="50" xfId="1" applyFont="1" applyBorder="1" applyAlignment="1" applyProtection="1">
      <alignment horizontal="left" vertical="center" wrapText="1"/>
    </xf>
    <xf numFmtId="0" fontId="19" fillId="0" borderId="27" xfId="1" applyFont="1" applyBorder="1" applyAlignment="1">
      <alignment horizontal="left" vertical="center"/>
    </xf>
    <xf numFmtId="0" fontId="19" fillId="0" borderId="28" xfId="1" applyFont="1" applyBorder="1" applyAlignment="1">
      <alignment horizontal="left" vertical="center"/>
    </xf>
    <xf numFmtId="0" fontId="17" fillId="0" borderId="16" xfId="1" quotePrefix="1" applyFont="1" applyBorder="1" applyAlignment="1" applyProtection="1">
      <alignment horizontal="left" vertical="center"/>
    </xf>
    <xf numFmtId="0" fontId="17" fillId="0" borderId="17" xfId="1" quotePrefix="1" applyFont="1" applyBorder="1" applyAlignment="1" applyProtection="1">
      <alignment horizontal="left" vertical="center"/>
    </xf>
    <xf numFmtId="0" fontId="17" fillId="0" borderId="18" xfId="1" quotePrefix="1" applyFont="1" applyBorder="1" applyAlignment="1" applyProtection="1">
      <alignment horizontal="left" vertical="center"/>
    </xf>
    <xf numFmtId="0" fontId="11" fillId="0" borderId="19" xfId="1" applyBorder="1" applyAlignment="1" applyProtection="1">
      <alignment horizontal="center" vertical="center" textRotation="90"/>
    </xf>
    <xf numFmtId="0" fontId="11" fillId="0" borderId="24" xfId="1" applyBorder="1" applyAlignment="1" applyProtection="1">
      <alignment horizontal="center" vertical="center" textRotation="90"/>
    </xf>
    <xf numFmtId="0" fontId="11" fillId="0" borderId="29" xfId="1" applyBorder="1" applyAlignment="1" applyProtection="1">
      <alignment horizontal="center" vertical="center" textRotation="90"/>
    </xf>
    <xf numFmtId="1" fontId="17" fillId="0" borderId="0" xfId="1" quotePrefix="1" applyNumberFormat="1" applyFont="1" applyFill="1" applyBorder="1" applyAlignment="1" applyProtection="1">
      <alignment horizontal="center" vertical="center"/>
    </xf>
    <xf numFmtId="0" fontId="17" fillId="0" borderId="0" xfId="1" quotePrefix="1" applyFont="1" applyFill="1" applyBorder="1" applyAlignment="1" applyProtection="1">
      <alignment horizontal="center" vertical="center"/>
    </xf>
    <xf numFmtId="0" fontId="17" fillId="0" borderId="23" xfId="1" quotePrefix="1" applyFont="1" applyFill="1" applyBorder="1" applyAlignment="1" applyProtection="1">
      <alignment horizontal="center" vertical="center"/>
    </xf>
    <xf numFmtId="0" fontId="19" fillId="0" borderId="56" xfId="1" applyFont="1" applyFill="1" applyBorder="1" applyAlignment="1" applyProtection="1">
      <alignment horizontal="left" vertical="center"/>
    </xf>
    <xf numFmtId="0" fontId="19" fillId="0" borderId="68" xfId="1" applyFont="1" applyBorder="1" applyAlignment="1" applyProtection="1">
      <alignment horizontal="center" vertical="center"/>
    </xf>
    <xf numFmtId="0" fontId="19" fillId="0" borderId="68" xfId="1" applyFont="1" applyBorder="1" applyAlignment="1" applyProtection="1">
      <alignment horizontal="center" vertical="center"/>
      <protection locked="0"/>
    </xf>
    <xf numFmtId="0" fontId="19" fillId="0" borderId="83" xfId="1" applyFont="1" applyBorder="1" applyAlignment="1" applyProtection="1">
      <alignment horizontal="center" vertical="center"/>
    </xf>
    <xf numFmtId="0" fontId="19" fillId="0" borderId="83" xfId="1" applyFont="1" applyBorder="1" applyAlignment="1" applyProtection="1">
      <alignment horizontal="center" vertical="center"/>
      <protection locked="0"/>
    </xf>
    <xf numFmtId="0" fontId="19" fillId="0" borderId="17" xfId="1" applyFont="1" applyFill="1" applyBorder="1" applyAlignment="1" applyProtection="1">
      <alignment horizontal="left" vertical="center"/>
    </xf>
    <xf numFmtId="0" fontId="19" fillId="0" borderId="82" xfId="1" applyFont="1" applyBorder="1" applyAlignment="1" applyProtection="1">
      <alignment horizontal="center" vertical="center"/>
    </xf>
    <xf numFmtId="0" fontId="19" fillId="0" borderId="82" xfId="1" applyFont="1" applyBorder="1" applyAlignment="1" applyProtection="1">
      <alignment horizontal="center" vertical="center"/>
      <protection locked="0"/>
    </xf>
    <xf numFmtId="0" fontId="19" fillId="0" borderId="8" xfId="1" applyFont="1" applyFill="1" applyBorder="1" applyAlignment="1" applyProtection="1">
      <alignment horizontal="left" vertical="center"/>
    </xf>
    <xf numFmtId="0" fontId="19" fillId="0" borderId="54" xfId="1" quotePrefix="1" applyFont="1" applyFill="1" applyBorder="1" applyAlignment="1" applyProtection="1">
      <alignment horizontal="center" vertical="center"/>
    </xf>
    <xf numFmtId="0" fontId="19" fillId="0" borderId="51" xfId="1" quotePrefix="1" applyFont="1" applyFill="1" applyBorder="1" applyAlignment="1" applyProtection="1">
      <alignment horizontal="center" vertical="center"/>
    </xf>
    <xf numFmtId="0" fontId="19" fillId="0" borderId="56" xfId="1" quotePrefix="1" applyFont="1" applyFill="1" applyBorder="1" applyAlignment="1" applyProtection="1">
      <alignment horizontal="center" vertical="center"/>
    </xf>
    <xf numFmtId="0" fontId="19" fillId="0" borderId="84" xfId="1" applyFont="1" applyBorder="1" applyAlignment="1" applyProtection="1">
      <alignment horizontal="center" vertical="center"/>
    </xf>
    <xf numFmtId="0" fontId="19" fillId="0" borderId="85" xfId="1" applyFont="1" applyBorder="1" applyAlignment="1" applyProtection="1">
      <alignment horizontal="center" vertical="center"/>
    </xf>
    <xf numFmtId="0" fontId="19" fillId="0" borderId="86" xfId="1" applyFont="1" applyBorder="1" applyAlignment="1" applyProtection="1">
      <alignment horizontal="center" vertical="center"/>
    </xf>
    <xf numFmtId="0" fontId="19" fillId="0" borderId="87" xfId="1" applyFont="1" applyFill="1" applyBorder="1" applyAlignment="1" applyProtection="1">
      <alignment horizontal="center" vertical="center"/>
    </xf>
    <xf numFmtId="0" fontId="19" fillId="0" borderId="49" xfId="1" applyFont="1" applyFill="1" applyBorder="1" applyAlignment="1" applyProtection="1">
      <alignment horizontal="center" vertical="center"/>
    </xf>
    <xf numFmtId="0" fontId="19" fillId="0" borderId="50" xfId="1" applyFont="1" applyFill="1" applyBorder="1" applyAlignment="1" applyProtection="1">
      <alignment horizontal="center" vertical="center"/>
    </xf>
    <xf numFmtId="0" fontId="17" fillId="2" borderId="48" xfId="1" applyFont="1" applyFill="1" applyBorder="1" applyAlignment="1" applyProtection="1">
      <alignment horizontal="center" vertical="center"/>
    </xf>
    <xf numFmtId="0" fontId="17" fillId="2" borderId="21" xfId="1" quotePrefix="1" applyFont="1" applyFill="1" applyBorder="1" applyAlignment="1" applyProtection="1">
      <alignment horizontal="center" vertical="center"/>
    </xf>
    <xf numFmtId="0" fontId="17" fillId="2" borderId="22" xfId="1" quotePrefix="1" applyFont="1" applyFill="1" applyBorder="1" applyAlignment="1" applyProtection="1">
      <alignment horizontal="center" vertical="center"/>
    </xf>
    <xf numFmtId="0" fontId="19" fillId="0" borderId="2" xfId="1" applyFont="1" applyFill="1" applyBorder="1" applyAlignment="1" applyProtection="1">
      <alignment horizontal="left"/>
    </xf>
    <xf numFmtId="0" fontId="19" fillId="0" borderId="12" xfId="1" applyFont="1" applyFill="1" applyBorder="1" applyAlignment="1" applyProtection="1">
      <alignment horizontal="left" vertical="center"/>
      <protection locked="0"/>
    </xf>
    <xf numFmtId="0" fontId="19" fillId="0" borderId="36" xfId="1" applyFont="1" applyFill="1" applyBorder="1" applyAlignment="1" applyProtection="1">
      <alignment horizontal="left" vertical="center"/>
      <protection locked="0"/>
    </xf>
    <xf numFmtId="0" fontId="19" fillId="0" borderId="49" xfId="1" applyFont="1" applyFill="1" applyBorder="1" applyAlignment="1" applyProtection="1">
      <alignment horizontal="left" vertical="center"/>
    </xf>
    <xf numFmtId="0" fontId="19" fillId="0" borderId="49" xfId="1" applyFont="1" applyFill="1" applyBorder="1" applyAlignment="1" applyProtection="1">
      <alignment horizontal="center" vertical="center"/>
      <protection locked="0"/>
    </xf>
    <xf numFmtId="0" fontId="19" fillId="0" borderId="50" xfId="1" applyFont="1" applyFill="1" applyBorder="1" applyAlignment="1" applyProtection="1">
      <alignment horizontal="center" vertical="center"/>
      <protection locked="0"/>
    </xf>
    <xf numFmtId="0" fontId="19" fillId="0" borderId="51" xfId="1" quotePrefix="1" applyFont="1" applyFill="1" applyBorder="1" applyAlignment="1" applyProtection="1">
      <alignment horizontal="left" vertical="center"/>
    </xf>
    <xf numFmtId="0" fontId="19" fillId="0" borderId="51" xfId="1" applyFont="1" applyFill="1" applyBorder="1" applyAlignment="1" applyProtection="1">
      <alignment horizontal="center" vertical="center"/>
    </xf>
    <xf numFmtId="0" fontId="19" fillId="0" borderId="56" xfId="1" applyFont="1" applyFill="1" applyBorder="1" applyAlignment="1" applyProtection="1">
      <alignment horizontal="center" vertical="center"/>
    </xf>
    <xf numFmtId="0" fontId="19" fillId="0" borderId="37" xfId="1" quotePrefix="1" applyFont="1" applyFill="1" applyBorder="1" applyAlignment="1" applyProtection="1">
      <alignment horizontal="left" vertical="center"/>
    </xf>
    <xf numFmtId="0" fontId="19" fillId="0" borderId="51" xfId="1" applyFont="1" applyFill="1" applyBorder="1" applyAlignment="1" applyProtection="1">
      <alignment horizontal="center" vertical="center"/>
      <protection locked="0"/>
    </xf>
    <xf numFmtId="0" fontId="19" fillId="0" borderId="56" xfId="1" applyFont="1" applyFill="1" applyBorder="1" applyAlignment="1" applyProtection="1">
      <alignment horizontal="center" vertical="center"/>
      <protection locked="0"/>
    </xf>
    <xf numFmtId="0" fontId="19" fillId="2" borderId="49" xfId="1" applyFont="1" applyFill="1" applyBorder="1" applyAlignment="1" applyProtection="1">
      <alignment horizontal="center" vertical="center"/>
    </xf>
    <xf numFmtId="0" fontId="19" fillId="2" borderId="50" xfId="1" applyFont="1" applyFill="1" applyBorder="1" applyAlignment="1" applyProtection="1">
      <alignment horizontal="center" vertical="center"/>
    </xf>
    <xf numFmtId="0" fontId="19" fillId="2" borderId="12" xfId="1" applyFont="1" applyFill="1" applyBorder="1" applyAlignment="1" applyProtection="1">
      <alignment horizontal="center" vertical="center"/>
    </xf>
    <xf numFmtId="0" fontId="19" fillId="2" borderId="36" xfId="1" applyFont="1" applyFill="1" applyBorder="1" applyAlignment="1" applyProtection="1">
      <alignment horizontal="center" vertical="center"/>
    </xf>
    <xf numFmtId="0" fontId="19" fillId="2" borderId="2" xfId="1" applyFont="1" applyFill="1" applyBorder="1" applyAlignment="1" applyProtection="1">
      <alignment horizontal="center" vertical="center"/>
    </xf>
    <xf numFmtId="0" fontId="19" fillId="2" borderId="37" xfId="1" applyFont="1" applyFill="1" applyBorder="1" applyAlignment="1" applyProtection="1">
      <alignment horizontal="center" vertical="center"/>
    </xf>
    <xf numFmtId="178" fontId="17" fillId="2" borderId="2" xfId="1" applyNumberFormat="1" applyFont="1" applyFill="1" applyBorder="1" applyAlignment="1" applyProtection="1">
      <alignment horizontal="center" vertical="center"/>
    </xf>
    <xf numFmtId="178" fontId="17" fillId="2" borderId="37" xfId="1" applyNumberFormat="1" applyFont="1" applyFill="1" applyBorder="1" applyAlignment="1" applyProtection="1">
      <alignment horizontal="center" vertical="center"/>
    </xf>
    <xf numFmtId="178" fontId="19" fillId="0" borderId="55" xfId="1" applyNumberFormat="1" applyFont="1" applyBorder="1" applyAlignment="1" applyProtection="1">
      <alignment horizontal="center" vertical="center"/>
    </xf>
    <xf numFmtId="178" fontId="19" fillId="0" borderId="2" xfId="1" applyNumberFormat="1" applyFont="1" applyBorder="1" applyAlignment="1" applyProtection="1">
      <alignment horizontal="center" vertical="center"/>
    </xf>
    <xf numFmtId="178" fontId="19" fillId="0" borderId="37" xfId="1" applyNumberFormat="1" applyFont="1" applyBorder="1" applyAlignment="1" applyProtection="1">
      <alignment horizontal="center" vertical="center"/>
    </xf>
    <xf numFmtId="178" fontId="19" fillId="0" borderId="2" xfId="1" applyNumberFormat="1" applyFont="1" applyBorder="1" applyAlignment="1" applyProtection="1">
      <alignment horizontal="center" vertical="center"/>
      <protection locked="0"/>
    </xf>
    <xf numFmtId="178" fontId="19" fillId="0" borderId="37" xfId="1" applyNumberFormat="1" applyFont="1" applyBorder="1" applyAlignment="1" applyProtection="1">
      <alignment horizontal="center" vertical="center"/>
      <protection locked="0"/>
    </xf>
    <xf numFmtId="0" fontId="19" fillId="0" borderId="89" xfId="1" applyFont="1" applyBorder="1" applyAlignment="1" applyProtection="1">
      <alignment horizontal="center" vertical="center"/>
    </xf>
    <xf numFmtId="0" fontId="19" fillId="0" borderId="8" xfId="1" applyFont="1" applyBorder="1" applyAlignment="1" applyProtection="1">
      <alignment horizontal="center" vertical="center"/>
    </xf>
    <xf numFmtId="0" fontId="19" fillId="0" borderId="52" xfId="1" applyFont="1" applyBorder="1" applyAlignment="1" applyProtection="1">
      <alignment horizontal="center" vertical="center"/>
    </xf>
    <xf numFmtId="0" fontId="19" fillId="0" borderId="87" xfId="1" applyFont="1" applyBorder="1" applyAlignment="1" applyProtection="1">
      <alignment horizontal="center" vertical="center"/>
      <protection locked="0"/>
    </xf>
    <xf numFmtId="0" fontId="19" fillId="0" borderId="49" xfId="1" applyFont="1" applyBorder="1" applyAlignment="1" applyProtection="1">
      <alignment horizontal="center" vertical="center"/>
      <protection locked="0"/>
    </xf>
    <xf numFmtId="0" fontId="19" fillId="0" borderId="50" xfId="1" applyFont="1" applyBorder="1" applyAlignment="1" applyProtection="1">
      <alignment horizontal="center" vertical="center"/>
      <protection locked="0"/>
    </xf>
    <xf numFmtId="1" fontId="19" fillId="0" borderId="2" xfId="1" applyNumberFormat="1" applyFont="1" applyBorder="1" applyAlignment="1" applyProtection="1">
      <alignment horizontal="center" vertical="center"/>
      <protection locked="0"/>
    </xf>
    <xf numFmtId="1" fontId="19" fillId="0" borderId="37" xfId="1" applyNumberFormat="1" applyFont="1" applyBorder="1" applyAlignment="1" applyProtection="1">
      <alignment horizontal="center" vertical="center"/>
      <protection locked="0"/>
    </xf>
    <xf numFmtId="0" fontId="19" fillId="0" borderId="8" xfId="1" applyFont="1" applyFill="1" applyBorder="1" applyAlignment="1" applyProtection="1">
      <alignment horizontal="center" vertical="center"/>
      <protection locked="0"/>
    </xf>
    <xf numFmtId="0" fontId="19" fillId="0" borderId="52" xfId="1" applyFont="1" applyFill="1" applyBorder="1" applyAlignment="1" applyProtection="1">
      <alignment horizontal="center" vertical="center"/>
      <protection locked="0"/>
    </xf>
    <xf numFmtId="0" fontId="17" fillId="2" borderId="51" xfId="1" applyFont="1" applyFill="1" applyBorder="1" applyAlignment="1" applyProtection="1">
      <alignment horizontal="center" vertical="center"/>
    </xf>
    <xf numFmtId="0" fontId="17" fillId="2" borderId="56" xfId="1" applyFont="1" applyFill="1" applyBorder="1" applyAlignment="1" applyProtection="1">
      <alignment horizontal="center" vertical="center"/>
    </xf>
    <xf numFmtId="0" fontId="19" fillId="0" borderId="12" xfId="1" applyFont="1" applyBorder="1" applyAlignment="1" applyProtection="1">
      <alignment horizontal="center" vertical="center"/>
      <protection locked="0"/>
    </xf>
    <xf numFmtId="0" fontId="19" fillId="0" borderId="36" xfId="1" applyFont="1" applyBorder="1" applyAlignment="1" applyProtection="1">
      <alignment horizontal="center" vertical="center"/>
      <protection locked="0"/>
    </xf>
    <xf numFmtId="0" fontId="19" fillId="0" borderId="30" xfId="1" applyFont="1" applyBorder="1" applyAlignment="1" applyProtection="1">
      <alignment horizontal="center" vertical="center"/>
      <protection locked="0"/>
    </xf>
    <xf numFmtId="0" fontId="17" fillId="2" borderId="2" xfId="1" applyFont="1" applyFill="1" applyBorder="1" applyAlignment="1" applyProtection="1">
      <alignment horizontal="center" vertical="center"/>
    </xf>
    <xf numFmtId="0" fontId="17" fillId="2" borderId="37" xfId="1" applyFont="1" applyFill="1" applyBorder="1" applyAlignment="1" applyProtection="1">
      <alignment horizontal="center" vertical="center"/>
    </xf>
    <xf numFmtId="0" fontId="19" fillId="0" borderId="8" xfId="1" applyFont="1" applyBorder="1" applyAlignment="1" applyProtection="1">
      <alignment horizontal="left" vertical="center"/>
    </xf>
    <xf numFmtId="0" fontId="19" fillId="0" borderId="20" xfId="1" applyFont="1" applyFill="1" applyBorder="1" applyAlignment="1" applyProtection="1">
      <alignment horizontal="center" vertical="center"/>
    </xf>
    <xf numFmtId="0" fontId="19" fillId="0" borderId="0" xfId="1" applyFont="1" applyFill="1" applyBorder="1" applyAlignment="1" applyProtection="1">
      <alignment horizontal="center" vertical="center"/>
    </xf>
    <xf numFmtId="0" fontId="19" fillId="0" borderId="23" xfId="1" applyFont="1" applyFill="1" applyBorder="1" applyAlignment="1" applyProtection="1">
      <alignment horizontal="center" vertical="center"/>
    </xf>
    <xf numFmtId="0" fontId="19" fillId="0" borderId="8" xfId="1" applyFont="1" applyBorder="1" applyAlignment="1" applyProtection="1">
      <alignment horizontal="center" vertical="center"/>
      <protection locked="0"/>
    </xf>
    <xf numFmtId="0" fontId="19" fillId="0" borderId="52" xfId="1" applyFont="1" applyBorder="1" applyAlignment="1" applyProtection="1">
      <alignment horizontal="center" vertical="center"/>
      <protection locked="0"/>
    </xf>
    <xf numFmtId="0" fontId="19" fillId="0" borderId="55" xfId="1" applyFont="1" applyBorder="1" applyAlignment="1" applyProtection="1">
      <alignment horizontal="center" vertical="center"/>
      <protection locked="0"/>
    </xf>
    <xf numFmtId="0" fontId="19" fillId="0" borderId="2" xfId="1" quotePrefix="1" applyFont="1" applyBorder="1" applyAlignment="1" applyProtection="1">
      <alignment horizontal="center" vertical="center"/>
      <protection locked="0"/>
    </xf>
    <xf numFmtId="0" fontId="19" fillId="0" borderId="37" xfId="1" quotePrefix="1" applyFont="1" applyBorder="1" applyAlignment="1" applyProtection="1">
      <alignment horizontal="center" vertical="center"/>
      <protection locked="0"/>
    </xf>
    <xf numFmtId="0" fontId="19" fillId="0" borderId="87" xfId="1" applyFont="1" applyBorder="1" applyAlignment="1" applyProtection="1">
      <alignment horizontal="center" vertical="center"/>
    </xf>
    <xf numFmtId="0" fontId="19" fillId="0" borderId="50" xfId="1" applyFont="1" applyBorder="1" applyAlignment="1" applyProtection="1">
      <alignment horizontal="center" vertical="center"/>
    </xf>
    <xf numFmtId="0" fontId="19" fillId="0" borderId="49" xfId="1" applyFont="1" applyBorder="1" applyAlignment="1" applyProtection="1">
      <alignment horizontal="center" vertical="center"/>
    </xf>
    <xf numFmtId="0" fontId="21" fillId="0" borderId="51" xfId="1" applyFont="1" applyFill="1" applyBorder="1" applyAlignment="1" applyProtection="1">
      <alignment horizontal="left"/>
    </xf>
    <xf numFmtId="0" fontId="16" fillId="0" borderId="60" xfId="1" applyFont="1" applyFill="1" applyBorder="1" applyAlignment="1" applyProtection="1">
      <alignment horizontal="left"/>
    </xf>
    <xf numFmtId="0" fontId="21" fillId="0" borderId="49" xfId="1" applyFont="1" applyFill="1" applyBorder="1" applyAlignment="1" applyProtection="1">
      <alignment horizontal="left"/>
    </xf>
    <xf numFmtId="0" fontId="21" fillId="0" borderId="49" xfId="1" applyFont="1" applyBorder="1" applyAlignment="1" applyProtection="1">
      <alignment horizontal="left"/>
    </xf>
    <xf numFmtId="0" fontId="29" fillId="0" borderId="66" xfId="1" applyFont="1" applyFill="1" applyBorder="1" applyAlignment="1" applyProtection="1">
      <alignment horizontal="left"/>
    </xf>
    <xf numFmtId="0" fontId="29" fillId="0" borderId="49" xfId="1" applyFont="1" applyFill="1" applyBorder="1" applyAlignment="1" applyProtection="1">
      <alignment horizontal="left"/>
    </xf>
    <xf numFmtId="0" fontId="29" fillId="0" borderId="50" xfId="1" applyFont="1" applyFill="1" applyBorder="1" applyAlignment="1" applyProtection="1">
      <alignment horizontal="left"/>
    </xf>
    <xf numFmtId="0" fontId="19" fillId="0" borderId="2" xfId="1" applyFont="1" applyBorder="1" applyAlignment="1">
      <alignment horizontal="left"/>
    </xf>
    <xf numFmtId="0" fontId="19" fillId="0" borderId="37" xfId="1" applyFont="1" applyBorder="1" applyAlignment="1">
      <alignment horizontal="left"/>
    </xf>
    <xf numFmtId="0" fontId="19" fillId="0" borderId="37" xfId="1" applyFont="1" applyBorder="1" applyAlignment="1" applyProtection="1">
      <alignment horizontal="left" vertical="center"/>
    </xf>
    <xf numFmtId="0" fontId="28" fillId="0" borderId="7" xfId="1" applyFont="1" applyBorder="1" applyAlignment="1" applyProtection="1">
      <alignment horizontal="center"/>
      <protection locked="0"/>
    </xf>
    <xf numFmtId="0" fontId="28" fillId="0" borderId="3" xfId="1" applyFont="1" applyBorder="1" applyAlignment="1" applyProtection="1">
      <alignment horizontal="center"/>
      <protection locked="0"/>
    </xf>
    <xf numFmtId="178" fontId="19" fillId="0" borderId="43" xfId="1" applyNumberFormat="1" applyFont="1" applyBorder="1" applyAlignment="1" applyProtection="1">
      <alignment horizontal="center" vertical="center"/>
    </xf>
    <xf numFmtId="0" fontId="19" fillId="0" borderId="54" xfId="1" applyFont="1" applyFill="1" applyBorder="1" applyAlignment="1" applyProtection="1">
      <alignment horizontal="center" vertical="center"/>
      <protection locked="0"/>
    </xf>
    <xf numFmtId="0" fontId="17" fillId="0" borderId="27" xfId="1" applyFont="1" applyBorder="1" applyAlignment="1" applyProtection="1">
      <alignment horizontal="left" vertical="center"/>
    </xf>
    <xf numFmtId="0" fontId="17" fillId="0" borderId="28" xfId="1" applyFont="1" applyBorder="1" applyAlignment="1" applyProtection="1">
      <alignment horizontal="left" vertical="center"/>
    </xf>
    <xf numFmtId="0" fontId="19" fillId="0" borderId="27" xfId="1" applyFont="1" applyBorder="1" applyAlignment="1" applyProtection="1">
      <alignment horizontal="center" vertical="center"/>
      <protection locked="0"/>
    </xf>
    <xf numFmtId="0" fontId="19" fillId="0" borderId="28" xfId="1" applyFont="1" applyBorder="1" applyAlignment="1" applyProtection="1">
      <alignment horizontal="center" vertical="center"/>
      <protection locked="0"/>
    </xf>
    <xf numFmtId="0" fontId="11" fillId="0" borderId="51" xfId="1" applyFont="1" applyFill="1" applyBorder="1" applyAlignment="1">
      <alignment horizontal="left"/>
    </xf>
    <xf numFmtId="0" fontId="19" fillId="0" borderId="54" xfId="1" applyFont="1" applyFill="1" applyBorder="1" applyAlignment="1" applyProtection="1">
      <alignment horizontal="center" vertical="center"/>
    </xf>
    <xf numFmtId="0" fontId="11" fillId="0" borderId="51" xfId="1" applyFont="1" applyFill="1" applyBorder="1" applyAlignment="1" applyProtection="1">
      <alignment horizontal="left"/>
    </xf>
    <xf numFmtId="0" fontId="19" fillId="0" borderId="38" xfId="1" applyFont="1" applyBorder="1" applyAlignment="1" applyProtection="1">
      <alignment horizontal="center" vertical="center"/>
      <protection locked="0"/>
    </xf>
  </cellXfs>
  <cellStyles count="5">
    <cellStyle name="Normal 2" xfId="1"/>
    <cellStyle name="Normal 2 2" xfId="2"/>
    <cellStyle name="Normal 2 3" xfId="3"/>
    <cellStyle name="Normal 25" xfId="4"/>
    <cellStyle name="常规" xfId="0" builtinId="0"/>
  </cellStyles>
  <dxfs count="73">
    <dxf>
      <font>
        <b/>
        <i val="0"/>
        <condense val="0"/>
        <extend val="0"/>
        <color indexed="12"/>
      </font>
      <fill>
        <patternFill patternType="none">
          <bgColor indexed="65"/>
        </patternFill>
      </fill>
    </dxf>
    <dxf>
      <font>
        <b/>
        <i val="0"/>
        <condense val="0"/>
        <extend val="0"/>
        <color indexed="48"/>
      </font>
      <fill>
        <patternFill patternType="none">
          <bgColor indexed="65"/>
        </patternFill>
      </fill>
    </dxf>
    <dxf>
      <font>
        <condense val="0"/>
        <extend val="0"/>
        <color indexed="10"/>
      </font>
      <fill>
        <patternFill patternType="gray0625">
          <bgColor indexed="10"/>
        </patternFill>
      </fill>
    </dxf>
    <dxf>
      <font>
        <condense val="0"/>
        <extend val="0"/>
        <color auto="1"/>
      </font>
      <fill>
        <patternFill patternType="gray0625">
          <bgColor indexed="10"/>
        </patternFill>
      </fill>
    </dxf>
    <dxf>
      <font>
        <condense val="0"/>
        <extend val="0"/>
        <color auto="1"/>
      </font>
      <fill>
        <patternFill patternType="gray0625">
          <bgColor indexed="10"/>
        </patternFill>
      </fill>
    </dxf>
    <dxf>
      <font>
        <condense val="0"/>
        <extend val="0"/>
        <color auto="1"/>
      </font>
      <fill>
        <patternFill patternType="gray0625">
          <bgColor indexed="10"/>
        </patternFill>
      </fill>
    </dxf>
    <dxf>
      <font>
        <condense val="0"/>
        <extend val="0"/>
        <color indexed="10"/>
      </font>
      <fill>
        <patternFill patternType="gray0625">
          <bgColor indexed="10"/>
        </patternFill>
      </fill>
    </dxf>
    <dxf>
      <font>
        <condense val="0"/>
        <extend val="0"/>
        <color indexed="48"/>
      </font>
    </dxf>
    <dxf>
      <fill>
        <patternFill patternType="gray0625">
          <bgColor indexed="10"/>
        </patternFill>
      </fill>
    </dxf>
    <dxf>
      <font>
        <b/>
        <i val="0"/>
        <condense val="0"/>
        <extend val="0"/>
        <color indexed="48"/>
      </font>
      <fill>
        <patternFill patternType="none">
          <bgColor indexed="65"/>
        </patternFill>
      </fill>
    </dxf>
    <dxf>
      <font>
        <b/>
        <i val="0"/>
        <condense val="0"/>
        <extend val="0"/>
        <color indexed="48"/>
      </font>
    </dxf>
    <dxf>
      <font>
        <condense val="0"/>
        <extend val="0"/>
        <color indexed="48"/>
      </font>
    </dxf>
    <dxf>
      <font>
        <condense val="0"/>
        <extend val="0"/>
        <color indexed="9"/>
      </font>
    </dxf>
    <dxf>
      <font>
        <condense val="0"/>
        <extend val="0"/>
        <color indexed="9"/>
      </font>
    </dxf>
    <dxf>
      <fill>
        <patternFill patternType="gray0625">
          <bgColor indexed="10"/>
        </patternFill>
      </fill>
    </dxf>
    <dxf>
      <font>
        <b/>
        <i val="0"/>
        <condense val="0"/>
        <extend val="0"/>
        <color indexed="48"/>
      </font>
    </dxf>
    <dxf>
      <font>
        <b/>
        <i val="0"/>
        <condense val="0"/>
        <extend val="0"/>
        <color indexed="48"/>
      </font>
    </dxf>
    <dxf>
      <font>
        <b/>
        <i val="0"/>
        <condense val="0"/>
        <extend val="0"/>
        <color indexed="48"/>
      </font>
    </dxf>
    <dxf>
      <font>
        <b/>
        <i val="0"/>
        <condense val="0"/>
        <extend val="0"/>
        <color indexed="48"/>
      </font>
      <fill>
        <patternFill patternType="none">
          <bgColor indexed="65"/>
        </patternFill>
      </fill>
    </dxf>
    <dxf>
      <font>
        <b/>
        <i val="0"/>
        <condense val="0"/>
        <extend val="0"/>
        <color indexed="48"/>
      </font>
      <fill>
        <patternFill patternType="none">
          <bgColor indexed="65"/>
        </patternFill>
      </fill>
    </dxf>
    <dxf>
      <font>
        <b/>
        <i val="0"/>
        <condense val="0"/>
        <extend val="0"/>
        <color indexed="48"/>
      </font>
      <fill>
        <patternFill patternType="none">
          <bgColor indexed="65"/>
        </patternFill>
      </fill>
    </dxf>
    <dxf>
      <font>
        <b/>
        <i val="0"/>
        <condense val="0"/>
        <extend val="0"/>
        <color indexed="48"/>
      </font>
    </dxf>
    <dxf>
      <font>
        <b/>
        <i val="0"/>
        <condense val="0"/>
        <extend val="0"/>
        <color indexed="48"/>
      </font>
      <fill>
        <patternFill patternType="none">
          <bgColor indexed="65"/>
        </patternFill>
      </fill>
    </dxf>
    <dxf>
      <font>
        <condense val="0"/>
        <extend val="0"/>
        <color indexed="48"/>
      </font>
    </dxf>
    <dxf>
      <font>
        <b/>
        <i val="0"/>
        <condense val="0"/>
        <extend val="0"/>
        <color indexed="48"/>
      </font>
    </dxf>
    <dxf>
      <font>
        <b/>
        <i val="0"/>
        <condense val="0"/>
        <extend val="0"/>
        <color indexed="48"/>
      </font>
      <fill>
        <patternFill patternType="none">
          <bgColor indexed="65"/>
        </patternFill>
      </fill>
    </dxf>
    <dxf>
      <font>
        <b/>
        <i val="0"/>
        <condense val="0"/>
        <extend val="0"/>
        <color indexed="48"/>
      </font>
    </dxf>
    <dxf>
      <font>
        <condense val="0"/>
        <extend val="0"/>
        <color indexed="48"/>
      </font>
    </dxf>
    <dxf>
      <fill>
        <patternFill patternType="gray0625">
          <bgColor indexed="10"/>
        </patternFill>
      </fill>
    </dxf>
    <dxf>
      <font>
        <b/>
        <i val="0"/>
        <condense val="0"/>
        <extend val="0"/>
        <color indexed="12"/>
      </font>
      <fill>
        <patternFill patternType="none">
          <bgColor indexed="65"/>
        </patternFill>
      </fill>
    </dxf>
    <dxf>
      <font>
        <b/>
        <i val="0"/>
        <condense val="0"/>
        <extend val="0"/>
        <color indexed="48"/>
      </font>
      <fill>
        <patternFill patternType="none">
          <bgColor indexed="65"/>
        </patternFill>
      </fill>
    </dxf>
    <dxf>
      <font>
        <condense val="0"/>
        <extend val="0"/>
        <color indexed="10"/>
      </font>
      <fill>
        <patternFill patternType="gray0625">
          <bgColor indexed="10"/>
        </patternFill>
      </fill>
    </dxf>
    <dxf>
      <font>
        <b/>
        <i val="0"/>
        <condense val="0"/>
        <extend val="0"/>
        <color indexed="12"/>
      </font>
      <fill>
        <patternFill patternType="none">
          <bgColor indexed="65"/>
        </patternFill>
      </fill>
    </dxf>
    <dxf>
      <font>
        <b/>
        <i val="0"/>
        <condense val="0"/>
        <extend val="0"/>
        <color indexed="48"/>
      </font>
      <fill>
        <patternFill patternType="none">
          <bgColor indexed="65"/>
        </patternFill>
      </fill>
    </dxf>
    <dxf>
      <font>
        <condense val="0"/>
        <extend val="0"/>
        <color indexed="10"/>
      </font>
      <fill>
        <patternFill patternType="gray0625">
          <bgColor indexed="10"/>
        </patternFill>
      </fill>
    </dxf>
    <dxf>
      <font>
        <condense val="0"/>
        <extend val="0"/>
        <color auto="1"/>
      </font>
      <fill>
        <patternFill patternType="gray0625">
          <bgColor indexed="10"/>
        </patternFill>
      </fill>
    </dxf>
    <dxf>
      <font>
        <condense val="0"/>
        <extend val="0"/>
        <color auto="1"/>
      </font>
      <fill>
        <patternFill patternType="gray0625">
          <bgColor indexed="10"/>
        </patternFill>
      </fill>
    </dxf>
    <dxf>
      <font>
        <condense val="0"/>
        <extend val="0"/>
        <color auto="1"/>
      </font>
      <fill>
        <patternFill patternType="gray0625">
          <bgColor indexed="10"/>
        </patternFill>
      </fill>
    </dxf>
    <dxf>
      <font>
        <condense val="0"/>
        <extend val="0"/>
        <color indexed="10"/>
      </font>
      <fill>
        <patternFill patternType="gray0625">
          <bgColor indexed="10"/>
        </patternFill>
      </fill>
    </dxf>
    <dxf>
      <font>
        <condense val="0"/>
        <extend val="0"/>
        <color indexed="48"/>
      </font>
    </dxf>
    <dxf>
      <fill>
        <patternFill patternType="gray0625">
          <bgColor indexed="10"/>
        </patternFill>
      </fill>
    </dxf>
    <dxf>
      <font>
        <b/>
        <i val="0"/>
        <condense val="0"/>
        <extend val="0"/>
        <color indexed="48"/>
      </font>
      <fill>
        <patternFill patternType="none">
          <bgColor indexed="65"/>
        </patternFill>
      </fill>
    </dxf>
    <dxf>
      <font>
        <b/>
        <i val="0"/>
        <condense val="0"/>
        <extend val="0"/>
        <color indexed="48"/>
      </font>
    </dxf>
    <dxf>
      <font>
        <condense val="0"/>
        <extend val="0"/>
        <color indexed="48"/>
      </font>
    </dxf>
    <dxf>
      <font>
        <condense val="0"/>
        <extend val="0"/>
        <color indexed="9"/>
      </font>
    </dxf>
    <dxf>
      <font>
        <condense val="0"/>
        <extend val="0"/>
        <color indexed="9"/>
      </font>
    </dxf>
    <dxf>
      <fill>
        <patternFill patternType="gray0625">
          <bgColor indexed="10"/>
        </patternFill>
      </fill>
    </dxf>
    <dxf>
      <font>
        <b/>
        <i val="0"/>
        <condense val="0"/>
        <extend val="0"/>
        <color indexed="48"/>
      </font>
    </dxf>
    <dxf>
      <fill>
        <patternFill patternType="gray0625">
          <bgColor indexed="10"/>
        </patternFill>
      </fill>
    </dxf>
    <dxf>
      <font>
        <b/>
        <i val="0"/>
        <condense val="0"/>
        <extend val="0"/>
        <color indexed="48"/>
      </font>
    </dxf>
    <dxf>
      <font>
        <b/>
        <i val="0"/>
        <condense val="0"/>
        <extend val="0"/>
        <color indexed="48"/>
      </font>
      <fill>
        <patternFill patternType="none">
          <bgColor indexed="65"/>
        </patternFill>
      </fill>
    </dxf>
    <dxf>
      <font>
        <b/>
        <i val="0"/>
        <condense val="0"/>
        <extend val="0"/>
        <color indexed="48"/>
      </font>
      <fill>
        <patternFill patternType="none">
          <bgColor indexed="65"/>
        </patternFill>
      </fill>
    </dxf>
    <dxf>
      <font>
        <b/>
        <i val="0"/>
        <condense val="0"/>
        <extend val="0"/>
        <color indexed="48"/>
      </font>
      <fill>
        <patternFill patternType="none">
          <bgColor indexed="65"/>
        </patternFill>
      </fill>
    </dxf>
    <dxf>
      <font>
        <b/>
        <i val="0"/>
        <condense val="0"/>
        <extend val="0"/>
        <color indexed="48"/>
      </font>
    </dxf>
    <dxf>
      <font>
        <b/>
        <i val="0"/>
        <condense val="0"/>
        <extend val="0"/>
        <color indexed="48"/>
      </font>
      <fill>
        <patternFill patternType="none">
          <bgColor indexed="65"/>
        </patternFill>
      </fill>
    </dxf>
    <dxf>
      <font>
        <condense val="0"/>
        <extend val="0"/>
        <color indexed="48"/>
      </font>
    </dxf>
    <dxf>
      <font>
        <b/>
        <i val="0"/>
        <condense val="0"/>
        <extend val="0"/>
        <color indexed="48"/>
      </font>
    </dxf>
    <dxf>
      <font>
        <b/>
        <i val="0"/>
        <condense val="0"/>
        <extend val="0"/>
        <color indexed="48"/>
      </font>
      <fill>
        <patternFill patternType="none">
          <bgColor indexed="65"/>
        </patternFill>
      </fill>
    </dxf>
    <dxf>
      <font>
        <b/>
        <i val="0"/>
        <condense val="0"/>
        <extend val="0"/>
        <color indexed="48"/>
      </font>
    </dxf>
    <dxf>
      <font>
        <condense val="0"/>
        <extend val="0"/>
        <color indexed="48"/>
      </font>
    </dxf>
    <dxf>
      <fill>
        <patternFill patternType="gray0625">
          <bgColor indexed="10"/>
        </patternFill>
      </fill>
    </dxf>
    <dxf>
      <font>
        <b/>
        <i val="0"/>
        <condense val="0"/>
        <extend val="0"/>
        <color indexed="48"/>
      </font>
    </dxf>
    <dxf>
      <font>
        <b/>
        <i val="0"/>
        <condense val="0"/>
        <extend val="0"/>
        <color indexed="48"/>
      </font>
      <fill>
        <patternFill patternType="none">
          <bgColor indexed="65"/>
        </patternFill>
      </fill>
    </dxf>
    <dxf>
      <font>
        <b/>
        <i val="0"/>
        <condense val="0"/>
        <extend val="0"/>
        <color indexed="48"/>
      </font>
      <fill>
        <patternFill patternType="none">
          <bgColor indexed="65"/>
        </patternFill>
      </fill>
    </dxf>
    <dxf>
      <font>
        <b/>
        <i val="0"/>
        <condense val="0"/>
        <extend val="0"/>
        <color indexed="48"/>
      </font>
      <fill>
        <patternFill patternType="none">
          <bgColor indexed="65"/>
        </patternFill>
      </fill>
    </dxf>
    <dxf>
      <font>
        <b/>
        <i val="0"/>
        <condense val="0"/>
        <extend val="0"/>
        <color indexed="48"/>
      </font>
    </dxf>
    <dxf>
      <font>
        <b/>
        <i val="0"/>
        <condense val="0"/>
        <extend val="0"/>
        <color indexed="48"/>
      </font>
      <fill>
        <patternFill patternType="none">
          <bgColor indexed="65"/>
        </patternFill>
      </fill>
    </dxf>
    <dxf>
      <font>
        <condense val="0"/>
        <extend val="0"/>
        <color indexed="48"/>
      </font>
    </dxf>
    <dxf>
      <font>
        <b/>
        <i val="0"/>
        <condense val="0"/>
        <extend val="0"/>
        <color indexed="48"/>
      </font>
    </dxf>
    <dxf>
      <font>
        <b/>
        <i val="0"/>
        <condense val="0"/>
        <extend val="0"/>
        <color indexed="48"/>
      </font>
      <fill>
        <patternFill patternType="none">
          <bgColor indexed="65"/>
        </patternFill>
      </fill>
    </dxf>
    <dxf>
      <font>
        <b/>
        <i val="0"/>
        <condense val="0"/>
        <extend val="0"/>
        <color indexed="48"/>
      </font>
    </dxf>
    <dxf>
      <font>
        <condense val="0"/>
        <extend val="0"/>
        <color indexed="48"/>
      </font>
    </dxf>
    <dxf>
      <fill>
        <patternFill patternType="gray0625">
          <bgColor indexed="1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Users\user\Desktop\Mechanical\Fire%20water%20pumps%20data%20sheet\data%20Sheet%20for%20Jockey%20pum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ORIGINAL\ONSHORE\CHAP_04\GM\WARMSE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apserver\Documents%20and%20Settings\oogungbangbe\Desktop\FOLDERS\MECHANICAL%20nORTHWEST%20DELIVERABLES\IFC\PMS%20LOADING%20PUMP.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apserver\marble-house-projects\DOCUME~1\j0247461\LOCALS~1\Temp\notes32D7CC\TS-AA-111777\TS-AA-111777.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BE-S-013\Malcolm.Stephenson$\Documents%20and%20Settings\Elaine.OHara\Local%20Settings\Temporary%20Internet%20Files\Content.IE5\4XS1YHU9\31210093(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JUHI\Detail%20Engineering%20Deliverables\Data%20sheet\AFC\Pumps\CNC-JUH-ME-GEN-DAS-00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P1"/>
      <sheetName val="JP2"/>
      <sheetName val="JP3"/>
    </sheetNames>
    <sheetDataSet>
      <sheetData sheetId="0">
        <row r="2">
          <cell r="C2" t="str">
            <v>JOCKEY PUMPS</v>
          </cell>
          <cell r="G2" t="str">
            <v>PBA - 904</v>
          </cell>
          <cell r="L2" t="str">
            <v>Issued for Interdiscipline Check</v>
          </cell>
          <cell r="X2" t="str">
            <v>Issue Status ?</v>
          </cell>
        </row>
        <row r="3">
          <cell r="F3" t="str">
            <v>SI units</v>
          </cell>
          <cell r="L3" t="str">
            <v>( based on final process data )</v>
          </cell>
          <cell r="X3" t="str">
            <v>Issued for Budget Proposals</v>
          </cell>
        </row>
        <row r="4">
          <cell r="X4" t="str">
            <v>Issued for Firm Proposals</v>
          </cell>
        </row>
        <row r="6">
          <cell r="O6" t="str">
            <v>VTA</v>
          </cell>
        </row>
        <row r="12">
          <cell r="E12">
            <v>17</v>
          </cell>
        </row>
        <row r="13">
          <cell r="E13">
            <v>18.700000000000003</v>
          </cell>
        </row>
        <row r="26">
          <cell r="S26">
            <v>143.73825015032492</v>
          </cell>
        </row>
        <row r="27">
          <cell r="S27">
            <v>70</v>
          </cell>
        </row>
        <row r="29">
          <cell r="S29">
            <v>9.4648300943181916</v>
          </cell>
        </row>
        <row r="39">
          <cell r="S39">
            <v>50</v>
          </cell>
        </row>
        <row r="67">
          <cell r="E67" t="str">
            <v>NPDC</v>
          </cell>
          <cell r="O67" t="str">
            <v>N/A</v>
          </cell>
        </row>
        <row r="73">
          <cell r="E73" t="str">
            <v>deg C</v>
          </cell>
          <cell r="H73" t="str">
            <v xml:space="preserve"> °F</v>
          </cell>
          <cell r="O73" t="str">
            <v>SI units</v>
          </cell>
        </row>
        <row r="74">
          <cell r="E74" t="str">
            <v>m3/h</v>
          </cell>
          <cell r="H74" t="str">
            <v>GPM</v>
          </cell>
          <cell r="O74" t="str">
            <v>US customary units</v>
          </cell>
        </row>
        <row r="75">
          <cell r="E75" t="str">
            <v>kW</v>
          </cell>
          <cell r="H75" t="str">
            <v>BHP</v>
          </cell>
        </row>
        <row r="76">
          <cell r="E76" t="str">
            <v>m liq.abs.</v>
          </cell>
          <cell r="H76" t="str">
            <v>FT liq.abs.</v>
          </cell>
        </row>
        <row r="77">
          <cell r="E77" t="str">
            <v>m liq.</v>
          </cell>
          <cell r="H77" t="str">
            <v>FT liq.</v>
          </cell>
        </row>
        <row r="78">
          <cell r="E78" t="str">
            <v>m</v>
          </cell>
          <cell r="H78" t="str">
            <v>FT</v>
          </cell>
        </row>
        <row r="79">
          <cell r="E79" t="str">
            <v>kg/m3</v>
          </cell>
          <cell r="H79" t="str">
            <v>SG</v>
          </cell>
          <cell r="O79">
            <v>10.384195505526492</v>
          </cell>
          <cell r="S79">
            <v>2.3489680854271357E-3</v>
          </cell>
        </row>
        <row r="80">
          <cell r="E80" t="str">
            <v>mm2/s</v>
          </cell>
          <cell r="H80" t="str">
            <v>Cp</v>
          </cell>
          <cell r="O80">
            <v>112.73244565585138</v>
          </cell>
          <cell r="S80">
            <v>2.5500763819095475E-2</v>
          </cell>
        </row>
        <row r="81">
          <cell r="E81" t="str">
            <v>bara</v>
          </cell>
          <cell r="H81" t="str">
            <v>PSIA</v>
          </cell>
          <cell r="O81">
            <v>0.43473730406556504</v>
          </cell>
          <cell r="S81">
            <v>9.8340218291457281E-5</v>
          </cell>
        </row>
        <row r="82">
          <cell r="O82">
            <v>17.124253502607502</v>
          </cell>
          <cell r="S82">
            <v>71223.696605817779</v>
          </cell>
        </row>
        <row r="83">
          <cell r="E83" t="str">
            <v>W/m2.K</v>
          </cell>
          <cell r="H83" t="str">
            <v>BTU/FT2.°F</v>
          </cell>
          <cell r="O83">
            <v>18.526796259890002</v>
          </cell>
          <cell r="S83">
            <v>77423.984420214925</v>
          </cell>
        </row>
        <row r="84">
          <cell r="E84" t="str">
            <v>mm</v>
          </cell>
          <cell r="H84" t="str">
            <v>IN</v>
          </cell>
        </row>
        <row r="85">
          <cell r="E85" t="str">
            <v>Kg</v>
          </cell>
          <cell r="H85" t="str">
            <v>LBS</v>
          </cell>
          <cell r="O85">
            <v>9.4648300943181916</v>
          </cell>
          <cell r="S85">
            <v>966.21210460704992</v>
          </cell>
        </row>
        <row r="86">
          <cell r="E86" t="str">
            <v>mg/kg</v>
          </cell>
          <cell r="H86" t="str">
            <v>PPM</v>
          </cell>
        </row>
        <row r="87">
          <cell r="H87" t="str">
            <v>PSIG</v>
          </cell>
          <cell r="O87">
            <v>12900</v>
          </cell>
          <cell r="S87">
            <v>9800</v>
          </cell>
        </row>
        <row r="88">
          <cell r="O88">
            <v>18200</v>
          </cell>
          <cell r="S88">
            <v>13900</v>
          </cell>
        </row>
        <row r="90">
          <cell r="O90">
            <v>7.119458201460926</v>
          </cell>
          <cell r="S90">
            <v>6.119458201460926</v>
          </cell>
        </row>
        <row r="91">
          <cell r="O91">
            <v>8.8194582014609253</v>
          </cell>
          <cell r="S91">
            <v>8.119458201460926</v>
          </cell>
        </row>
      </sheetData>
      <sheetData sheetId="1">
        <row r="2">
          <cell r="L2" t="str">
            <v>Issued for Interdiscipline Check</v>
          </cell>
        </row>
        <row r="3">
          <cell r="L3" t="str">
            <v>( based on final process data )</v>
          </cell>
        </row>
        <row r="4">
          <cell r="Z4" t="str">
            <v>Fully PI compliant</v>
          </cell>
        </row>
      </sheetData>
      <sheetData sheetId="2">
        <row r="42">
          <cell r="H42" t="str">
            <v>by vendor</v>
          </cell>
        </row>
        <row r="43">
          <cell r="H43" t="str">
            <v>by vendor</v>
          </cell>
        </row>
        <row r="44">
          <cell r="H44" t="str">
            <v>by vendor</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V-4220"/>
      <sheetName val="DS-V-4220"/>
      <sheetName val="calcul"/>
    </sheetNames>
    <sheetDataSet>
      <sheetData sheetId="0" refreshError="1"/>
      <sheetData sheetId="1" refreshError="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ont Page"/>
      <sheetName val=" Sheet 2"/>
      <sheetName val=" Sheet 3"/>
      <sheetName val=" Sheet 4"/>
    </sheetNames>
    <sheetDataSet>
      <sheetData sheetId="0" refreshError="1"/>
      <sheetData sheetId="1" refreshError="1">
        <row r="89">
          <cell r="H89" t="str">
            <v>IN</v>
          </cell>
        </row>
      </sheetData>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actor Trans."/>
      <sheetName val="Config"/>
      <sheetName val="DIsciplines &amp; doc types"/>
      <sheetName val="LAHH"/>
    </sheetNames>
    <sheetDataSet>
      <sheetData sheetId="0"/>
      <sheetData sheetId="1">
        <row r="4">
          <cell r="J4" t="str">
            <v>NG</v>
          </cell>
        </row>
        <row r="5">
          <cell r="J5" t="str">
            <v>AO</v>
          </cell>
        </row>
        <row r="6">
          <cell r="J6" t="str">
            <v>CO</v>
          </cell>
        </row>
        <row r="9">
          <cell r="J9" t="str">
            <v>PHC</v>
          </cell>
        </row>
      </sheetData>
      <sheetData sheetId="2"/>
      <sheetData sheetId="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sheetName val="sheet 2"/>
      <sheetName val="sheet 3"/>
    </sheetNames>
    <sheetDataSet>
      <sheetData sheetId="0" refreshError="1"/>
      <sheetData sheetId="1" refreshError="1"/>
      <sheetData sheetId="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Sheet 2"/>
      <sheetName val="Sheet 3"/>
      <sheetName val="Sheet 4"/>
      <sheetName val="Sheet 5"/>
      <sheetName val="Sheet 6"/>
      <sheetName val="Sheet 7"/>
      <sheetName val="Sheet 8"/>
    </sheetNames>
    <sheetDataSet>
      <sheetData sheetId="0"/>
      <sheetData sheetId="1">
        <row r="3">
          <cell r="F3" t="str">
            <v>SI units</v>
          </cell>
        </row>
        <row r="12">
          <cell r="E12">
            <v>344</v>
          </cell>
        </row>
        <row r="13">
          <cell r="E13">
            <v>412.8</v>
          </cell>
        </row>
        <row r="26">
          <cell r="S26">
            <v>86.369886008673575</v>
          </cell>
        </row>
        <row r="27">
          <cell r="S27">
            <v>70</v>
          </cell>
        </row>
        <row r="29">
          <cell r="S29">
            <v>117.38298145841661</v>
          </cell>
        </row>
        <row r="39">
          <cell r="S39">
            <v>50</v>
          </cell>
        </row>
        <row r="45">
          <cell r="S45">
            <v>3300</v>
          </cell>
        </row>
        <row r="46">
          <cell r="S46">
            <v>4600</v>
          </cell>
        </row>
        <row r="73">
          <cell r="O73" t="str">
            <v>SI units</v>
          </cell>
        </row>
        <row r="74">
          <cell r="O74" t="str">
            <v>US customary units</v>
          </cell>
        </row>
        <row r="90">
          <cell r="O90">
            <v>9.1734621438867237</v>
          </cell>
          <cell r="S90">
            <v>7.1734621438867237</v>
          </cell>
        </row>
        <row r="91">
          <cell r="O91">
            <v>9.8734621438867229</v>
          </cell>
          <cell r="S91">
            <v>9.1734621438867237</v>
          </cell>
        </row>
      </sheetData>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8"/>
  <sheetViews>
    <sheetView view="pageBreakPreview" topLeftCell="A40" zoomScale="118" zoomScaleNormal="115" zoomScaleSheetLayoutView="118" workbookViewId="0">
      <selection activeCell="D1" sqref="D1:G1"/>
    </sheetView>
  </sheetViews>
  <sheetFormatPr defaultColWidth="9.125" defaultRowHeight="13.5" x14ac:dyDescent="0.15"/>
  <cols>
    <col min="1" max="1" width="22.5" style="1" customWidth="1"/>
    <col min="2" max="2" width="20.375" style="1" customWidth="1"/>
    <col min="3" max="3" width="16.375" style="1" customWidth="1"/>
    <col min="4" max="4" width="21.125" style="1" customWidth="1"/>
    <col min="5" max="6" width="12.125" style="1" customWidth="1"/>
    <col min="7" max="7" width="13.875" style="1" customWidth="1"/>
    <col min="8" max="16384" width="9.125" style="1"/>
  </cols>
  <sheetData>
    <row r="1" spans="1:7" ht="30" customHeight="1" x14ac:dyDescent="0.15">
      <c r="A1" s="562" t="s">
        <v>508</v>
      </c>
      <c r="B1" s="563"/>
      <c r="C1" s="564"/>
      <c r="D1" s="581"/>
      <c r="E1" s="582"/>
      <c r="F1" s="583"/>
      <c r="G1" s="584"/>
    </row>
    <row r="2" spans="1:7" ht="18" customHeight="1" x14ac:dyDescent="0.2">
      <c r="A2" s="565"/>
      <c r="B2" s="566"/>
      <c r="C2" s="567"/>
      <c r="D2" s="22" t="s">
        <v>502</v>
      </c>
      <c r="E2" s="557" t="s">
        <v>503</v>
      </c>
      <c r="F2" s="558"/>
      <c r="G2" s="558"/>
    </row>
    <row r="3" spans="1:7" ht="14.25" x14ac:dyDescent="0.2">
      <c r="A3" s="20" t="s">
        <v>507</v>
      </c>
      <c r="B3" s="20" t="s">
        <v>8</v>
      </c>
      <c r="C3" s="21" t="s">
        <v>481</v>
      </c>
      <c r="D3" s="559" t="s">
        <v>504</v>
      </c>
      <c r="E3" s="560"/>
      <c r="F3" s="560"/>
      <c r="G3" s="561"/>
    </row>
    <row r="4" spans="1:7" ht="14.25" x14ac:dyDescent="0.2">
      <c r="A4" s="559" t="s">
        <v>9</v>
      </c>
      <c r="B4" s="560"/>
      <c r="C4" s="561"/>
      <c r="D4" s="578" t="s">
        <v>505</v>
      </c>
      <c r="E4" s="579"/>
      <c r="F4" s="579"/>
      <c r="G4" s="580"/>
    </row>
    <row r="5" spans="1:7" s="2" customFormat="1" x14ac:dyDescent="0.15">
      <c r="A5" s="568"/>
      <c r="B5" s="568"/>
      <c r="C5" s="568"/>
      <c r="D5" s="568"/>
      <c r="E5" s="568"/>
      <c r="F5" s="568"/>
      <c r="G5" s="568"/>
    </row>
    <row r="6" spans="1:7" ht="14.45" customHeight="1" x14ac:dyDescent="0.15">
      <c r="A6" s="575"/>
      <c r="B6" s="594" t="s">
        <v>506</v>
      </c>
      <c r="C6" s="595"/>
      <c r="D6" s="595"/>
      <c r="E6" s="596"/>
      <c r="F6" s="569"/>
      <c r="G6" s="570"/>
    </row>
    <row r="7" spans="1:7" ht="14.45" customHeight="1" x14ac:dyDescent="0.15">
      <c r="A7" s="576"/>
      <c r="B7" s="597"/>
      <c r="C7" s="598"/>
      <c r="D7" s="598"/>
      <c r="E7" s="599"/>
      <c r="F7" s="571"/>
      <c r="G7" s="572"/>
    </row>
    <row r="8" spans="1:7" ht="14.45" customHeight="1" x14ac:dyDescent="0.15">
      <c r="A8" s="576"/>
      <c r="B8" s="597"/>
      <c r="C8" s="598"/>
      <c r="D8" s="598"/>
      <c r="E8" s="599"/>
      <c r="F8" s="571"/>
      <c r="G8" s="572"/>
    </row>
    <row r="9" spans="1:7" ht="25.5" customHeight="1" x14ac:dyDescent="0.15">
      <c r="A9" s="576"/>
      <c r="B9" s="600"/>
      <c r="C9" s="601"/>
      <c r="D9" s="601"/>
      <c r="E9" s="602"/>
      <c r="F9" s="571"/>
      <c r="G9" s="572"/>
    </row>
    <row r="10" spans="1:7" ht="14.45" customHeight="1" x14ac:dyDescent="0.15">
      <c r="A10" s="576"/>
      <c r="B10" s="585"/>
      <c r="C10" s="586"/>
      <c r="D10" s="586"/>
      <c r="E10" s="587"/>
      <c r="F10" s="571"/>
      <c r="G10" s="572"/>
    </row>
    <row r="11" spans="1:7" ht="14.45" customHeight="1" x14ac:dyDescent="0.15">
      <c r="A11" s="576"/>
      <c r="B11" s="588"/>
      <c r="C11" s="589"/>
      <c r="D11" s="589"/>
      <c r="E11" s="590"/>
      <c r="F11" s="571"/>
      <c r="G11" s="572"/>
    </row>
    <row r="12" spans="1:7" ht="14.45" customHeight="1" x14ac:dyDescent="0.15">
      <c r="A12" s="577"/>
      <c r="B12" s="591"/>
      <c r="C12" s="592"/>
      <c r="D12" s="592"/>
      <c r="E12" s="593"/>
      <c r="F12" s="573"/>
      <c r="G12" s="574"/>
    </row>
    <row r="13" spans="1:7" x14ac:dyDescent="0.15">
      <c r="A13" s="3"/>
      <c r="B13" s="2"/>
      <c r="C13" s="2"/>
      <c r="D13" s="2"/>
      <c r="E13" s="2"/>
      <c r="F13" s="2"/>
      <c r="G13" s="4"/>
    </row>
    <row r="14" spans="1:7" x14ac:dyDescent="0.15">
      <c r="A14" s="3"/>
      <c r="B14" s="2"/>
      <c r="C14" s="2"/>
      <c r="D14" s="2"/>
      <c r="E14" s="2"/>
      <c r="F14" s="2"/>
      <c r="G14" s="4"/>
    </row>
    <row r="15" spans="1:7" x14ac:dyDescent="0.15">
      <c r="A15" s="3"/>
      <c r="B15" s="2"/>
      <c r="C15" s="2"/>
      <c r="D15" s="2"/>
      <c r="E15" s="2"/>
      <c r="F15" s="2"/>
      <c r="G15" s="4"/>
    </row>
    <row r="16" spans="1:7" x14ac:dyDescent="0.15">
      <c r="A16" s="3"/>
      <c r="B16" s="2"/>
      <c r="C16" s="2"/>
      <c r="D16" s="2"/>
      <c r="E16" s="2"/>
      <c r="F16" s="2"/>
      <c r="G16" s="4"/>
    </row>
    <row r="17" spans="1:7" x14ac:dyDescent="0.15">
      <c r="A17" s="3"/>
      <c r="B17" s="2"/>
      <c r="C17" s="2"/>
      <c r="D17" s="2"/>
      <c r="E17" s="2"/>
      <c r="F17" s="2"/>
      <c r="G17" s="4"/>
    </row>
    <row r="18" spans="1:7" x14ac:dyDescent="0.15">
      <c r="A18" s="3"/>
      <c r="B18" s="2"/>
      <c r="C18" s="2"/>
      <c r="D18" s="2"/>
      <c r="E18" s="2"/>
      <c r="F18" s="2"/>
      <c r="G18" s="4"/>
    </row>
    <row r="19" spans="1:7" x14ac:dyDescent="0.15">
      <c r="A19" s="3"/>
      <c r="B19" s="2"/>
      <c r="C19" s="2"/>
      <c r="D19" s="2"/>
      <c r="E19" s="2"/>
      <c r="F19" s="2"/>
      <c r="G19" s="4"/>
    </row>
    <row r="20" spans="1:7" x14ac:dyDescent="0.15">
      <c r="A20" s="3"/>
      <c r="B20" s="2"/>
      <c r="C20" s="2"/>
      <c r="D20" s="2"/>
      <c r="E20" s="2"/>
      <c r="F20" s="2"/>
      <c r="G20" s="4"/>
    </row>
    <row r="21" spans="1:7" x14ac:dyDescent="0.15">
      <c r="A21" s="3"/>
      <c r="B21" s="2"/>
      <c r="C21" s="2"/>
      <c r="D21" s="2"/>
      <c r="E21" s="2"/>
      <c r="F21" s="2"/>
      <c r="G21" s="4"/>
    </row>
    <row r="22" spans="1:7" x14ac:dyDescent="0.15">
      <c r="A22" s="3"/>
      <c r="B22" s="2"/>
      <c r="C22" s="2"/>
      <c r="D22" s="2"/>
      <c r="E22" s="2"/>
      <c r="F22" s="2"/>
      <c r="G22" s="4"/>
    </row>
    <row r="23" spans="1:7" x14ac:dyDescent="0.15">
      <c r="A23" s="3"/>
      <c r="B23" s="2"/>
      <c r="C23" s="2"/>
      <c r="D23" s="2"/>
      <c r="E23" s="2"/>
      <c r="F23" s="2"/>
      <c r="G23" s="4"/>
    </row>
    <row r="24" spans="1:7" x14ac:dyDescent="0.15">
      <c r="A24" s="3"/>
      <c r="B24" s="2"/>
      <c r="C24" s="2"/>
      <c r="D24" s="2"/>
      <c r="E24" s="2"/>
      <c r="F24" s="2"/>
      <c r="G24" s="4"/>
    </row>
    <row r="25" spans="1:7" x14ac:dyDescent="0.15">
      <c r="A25" s="3"/>
      <c r="B25" s="2"/>
      <c r="C25" s="2"/>
      <c r="D25" s="2"/>
      <c r="E25" s="2"/>
      <c r="F25" s="2"/>
      <c r="G25" s="4"/>
    </row>
    <row r="26" spans="1:7" x14ac:dyDescent="0.15">
      <c r="A26" s="3"/>
      <c r="B26" s="2"/>
      <c r="C26" s="2"/>
      <c r="D26" s="2"/>
      <c r="E26" s="2"/>
      <c r="F26" s="2"/>
      <c r="G26" s="4"/>
    </row>
    <row r="27" spans="1:7" x14ac:dyDescent="0.15">
      <c r="A27" s="3"/>
      <c r="B27" s="2"/>
      <c r="C27" s="2"/>
      <c r="D27" s="2"/>
      <c r="E27" s="2"/>
      <c r="F27" s="2"/>
      <c r="G27" s="4"/>
    </row>
    <row r="28" spans="1:7" x14ac:dyDescent="0.15">
      <c r="A28" s="3"/>
      <c r="B28" s="2"/>
      <c r="C28" s="2"/>
      <c r="D28" s="2"/>
      <c r="E28" s="2"/>
      <c r="F28" s="2"/>
      <c r="G28" s="4"/>
    </row>
    <row r="29" spans="1:7" x14ac:dyDescent="0.15">
      <c r="A29" s="3"/>
      <c r="B29" s="2"/>
      <c r="C29" s="2"/>
      <c r="D29" s="2"/>
      <c r="E29" s="2"/>
      <c r="F29" s="2"/>
      <c r="G29" s="4"/>
    </row>
    <row r="30" spans="1:7" x14ac:dyDescent="0.15">
      <c r="A30" s="3"/>
      <c r="B30" s="2"/>
      <c r="C30" s="2"/>
      <c r="D30" s="2"/>
      <c r="E30" s="2"/>
      <c r="F30" s="2"/>
      <c r="G30" s="4"/>
    </row>
    <row r="31" spans="1:7" x14ac:dyDescent="0.15">
      <c r="A31" s="3"/>
      <c r="B31" s="603" t="s">
        <v>482</v>
      </c>
      <c r="C31" s="603"/>
      <c r="D31" s="603"/>
      <c r="E31" s="603"/>
      <c r="F31" s="603"/>
      <c r="G31" s="4"/>
    </row>
    <row r="32" spans="1:7" x14ac:dyDescent="0.15">
      <c r="A32" s="3"/>
      <c r="B32" s="603"/>
      <c r="C32" s="603"/>
      <c r="D32" s="603"/>
      <c r="E32" s="603"/>
      <c r="F32" s="603"/>
      <c r="G32" s="4"/>
    </row>
    <row r="33" spans="1:11" x14ac:dyDescent="0.15">
      <c r="A33" s="3"/>
      <c r="B33" s="603" t="s">
        <v>483</v>
      </c>
      <c r="C33" s="603"/>
      <c r="D33" s="603"/>
      <c r="E33" s="603"/>
      <c r="F33" s="603"/>
      <c r="G33" s="4"/>
    </row>
    <row r="34" spans="1:11" x14ac:dyDescent="0.15">
      <c r="A34" s="3"/>
      <c r="B34" s="603"/>
      <c r="C34" s="603"/>
      <c r="D34" s="603"/>
      <c r="E34" s="603"/>
      <c r="F34" s="603"/>
      <c r="G34" s="4"/>
    </row>
    <row r="35" spans="1:11" ht="15" customHeight="1" x14ac:dyDescent="0.15">
      <c r="A35" s="3"/>
      <c r="B35" s="2"/>
      <c r="C35" s="2"/>
      <c r="D35" s="2"/>
      <c r="E35" s="2"/>
      <c r="F35" s="2"/>
      <c r="G35" s="4"/>
    </row>
    <row r="36" spans="1:11" ht="15" customHeight="1" x14ac:dyDescent="0.15">
      <c r="A36" s="3"/>
      <c r="B36" s="2"/>
      <c r="C36" s="2"/>
      <c r="D36" s="2"/>
      <c r="E36" s="2"/>
      <c r="F36" s="2"/>
      <c r="G36" s="4"/>
    </row>
    <row r="37" spans="1:11" ht="15" customHeight="1" x14ac:dyDescent="0.15">
      <c r="A37" s="3"/>
      <c r="B37" s="2"/>
      <c r="C37" s="5"/>
      <c r="D37" s="2"/>
      <c r="E37" s="2"/>
      <c r="F37" s="2"/>
      <c r="G37" s="4"/>
    </row>
    <row r="38" spans="1:11" ht="15" customHeight="1" x14ac:dyDescent="0.15">
      <c r="A38" s="3"/>
      <c r="B38" s="2"/>
      <c r="C38" s="5"/>
      <c r="D38" s="2"/>
      <c r="E38" s="2"/>
      <c r="F38" s="2"/>
      <c r="G38" s="4"/>
    </row>
    <row r="39" spans="1:11" ht="15" customHeight="1" x14ac:dyDescent="0.2">
      <c r="A39" s="6"/>
      <c r="B39" s="7"/>
      <c r="C39" s="8"/>
      <c r="D39" s="9"/>
      <c r="E39" s="2"/>
      <c r="F39" s="2"/>
      <c r="G39" s="4"/>
    </row>
    <row r="40" spans="1:11" s="2" customFormat="1" ht="15" customHeight="1" x14ac:dyDescent="0.2">
      <c r="A40" s="10"/>
      <c r="B40" s="11"/>
      <c r="C40" s="11"/>
      <c r="D40" s="11"/>
      <c r="E40" s="11"/>
      <c r="F40" s="11"/>
      <c r="G40" s="12"/>
    </row>
    <row r="41" spans="1:11" s="2" customFormat="1" ht="15" customHeight="1" x14ac:dyDescent="0.2">
      <c r="A41" s="13"/>
      <c r="B41" s="14"/>
      <c r="C41" s="14"/>
      <c r="D41" s="14"/>
      <c r="E41" s="14"/>
      <c r="F41" s="14"/>
      <c r="G41" s="15"/>
    </row>
    <row r="42" spans="1:11" s="2" customFormat="1" ht="15" customHeight="1" x14ac:dyDescent="0.15">
      <c r="A42" s="3"/>
      <c r="C42" s="5"/>
      <c r="G42" s="4"/>
    </row>
    <row r="43" spans="1:11" s="2" customFormat="1" ht="15" customHeight="1" x14ac:dyDescent="0.15">
      <c r="A43" s="3"/>
      <c r="C43" s="5"/>
      <c r="G43" s="4"/>
    </row>
    <row r="44" spans="1:11" s="2" customFormat="1" ht="15" customHeight="1" x14ac:dyDescent="0.2">
      <c r="A44" s="6"/>
      <c r="B44" s="7"/>
      <c r="C44" s="8"/>
      <c r="D44" s="9"/>
      <c r="G44" s="4"/>
    </row>
    <row r="45" spans="1:11" s="2" customFormat="1" ht="15" customHeight="1" x14ac:dyDescent="0.2">
      <c r="A45" s="10"/>
      <c r="B45" s="11"/>
      <c r="C45" s="11"/>
      <c r="D45" s="11"/>
      <c r="E45" s="11"/>
      <c r="F45" s="11"/>
      <c r="G45" s="12"/>
      <c r="H45" s="16"/>
      <c r="I45" s="16"/>
      <c r="J45" s="16"/>
      <c r="K45" s="16"/>
    </row>
    <row r="46" spans="1:11" ht="15" customHeight="1" x14ac:dyDescent="0.2">
      <c r="A46" s="17"/>
      <c r="B46" s="18"/>
      <c r="C46" s="18"/>
      <c r="D46" s="18"/>
      <c r="E46" s="18"/>
      <c r="F46" s="18"/>
      <c r="G46" s="19"/>
    </row>
    <row r="47" spans="1:11" s="2" customFormat="1" ht="15" customHeight="1" x14ac:dyDescent="0.15">
      <c r="A47" s="3"/>
      <c r="C47" s="5"/>
      <c r="G47" s="4"/>
    </row>
    <row r="48" spans="1:11" s="2" customFormat="1" ht="15" customHeight="1" x14ac:dyDescent="0.15">
      <c r="A48" s="3"/>
      <c r="C48" s="5"/>
      <c r="G48" s="4"/>
    </row>
    <row r="49" spans="1:7" s="2" customFormat="1" ht="15" customHeight="1" x14ac:dyDescent="0.2">
      <c r="A49" s="545"/>
      <c r="B49" s="545"/>
      <c r="C49" s="546"/>
      <c r="D49" s="547"/>
      <c r="E49" s="548"/>
      <c r="F49" s="548"/>
      <c r="G49" s="548"/>
    </row>
    <row r="50" spans="1:7" s="2" customFormat="1" ht="15" customHeight="1" x14ac:dyDescent="0.2">
      <c r="A50" s="545"/>
      <c r="B50" s="545"/>
      <c r="C50" s="546"/>
      <c r="D50" s="547"/>
      <c r="E50" s="548"/>
      <c r="F50" s="548"/>
      <c r="G50" s="548"/>
    </row>
    <row r="51" spans="1:7" ht="14.25" x14ac:dyDescent="0.2">
      <c r="A51" s="552" t="s">
        <v>497</v>
      </c>
      <c r="B51" s="552" t="s">
        <v>0</v>
      </c>
      <c r="C51" s="553">
        <v>43691</v>
      </c>
      <c r="D51" s="554" t="s">
        <v>0</v>
      </c>
      <c r="E51" s="554" t="s">
        <v>498</v>
      </c>
      <c r="F51" s="554" t="s">
        <v>499</v>
      </c>
      <c r="G51" s="554" t="s">
        <v>500</v>
      </c>
    </row>
    <row r="52" spans="1:7" ht="14.25" x14ac:dyDescent="0.2">
      <c r="A52" s="552" t="s">
        <v>501</v>
      </c>
      <c r="B52" s="552" t="s">
        <v>163</v>
      </c>
      <c r="C52" s="553">
        <v>43637</v>
      </c>
      <c r="D52" s="554" t="s">
        <v>163</v>
      </c>
      <c r="E52" s="554" t="s">
        <v>498</v>
      </c>
      <c r="F52" s="554" t="s">
        <v>499</v>
      </c>
      <c r="G52" s="554" t="s">
        <v>500</v>
      </c>
    </row>
    <row r="53" spans="1:7" ht="24" customHeight="1" x14ac:dyDescent="0.15">
      <c r="A53" s="519" t="s">
        <v>1</v>
      </c>
      <c r="B53" s="519" t="s">
        <v>2</v>
      </c>
      <c r="C53" s="519" t="s">
        <v>3</v>
      </c>
      <c r="D53" s="519" t="s">
        <v>4</v>
      </c>
      <c r="E53" s="519" t="s">
        <v>5</v>
      </c>
      <c r="F53" s="519" t="s">
        <v>6</v>
      </c>
      <c r="G53" s="519" t="s">
        <v>7</v>
      </c>
    </row>
    <row r="54" spans="1:7" ht="36.75" customHeight="1" x14ac:dyDescent="0.2">
      <c r="A54" s="555"/>
      <c r="B54" s="555"/>
      <c r="C54" s="555"/>
      <c r="D54" s="555"/>
      <c r="E54" s="555"/>
      <c r="F54" s="555"/>
      <c r="G54" s="555"/>
    </row>
    <row r="57" spans="1:7" ht="15" customHeight="1" x14ac:dyDescent="0.15">
      <c r="A57" s="556"/>
      <c r="B57" s="556"/>
      <c r="C57" s="556"/>
      <c r="D57" s="556"/>
      <c r="E57" s="556"/>
      <c r="F57" s="556"/>
      <c r="G57" s="556"/>
    </row>
    <row r="58" spans="1:7" ht="25.5" customHeight="1" x14ac:dyDescent="0.15">
      <c r="A58" s="556"/>
      <c r="B58" s="556"/>
      <c r="C58" s="556"/>
      <c r="D58" s="556"/>
      <c r="E58" s="556"/>
      <c r="F58" s="556"/>
      <c r="G58" s="556"/>
    </row>
  </sheetData>
  <mergeCells count="15">
    <mergeCell ref="A54:G54"/>
    <mergeCell ref="A57:G58"/>
    <mergeCell ref="E2:G2"/>
    <mergeCell ref="D3:G3"/>
    <mergeCell ref="A1:C2"/>
    <mergeCell ref="A5:G5"/>
    <mergeCell ref="A4:C4"/>
    <mergeCell ref="F6:G12"/>
    <mergeCell ref="A6:A12"/>
    <mergeCell ref="D4:G4"/>
    <mergeCell ref="D1:G1"/>
    <mergeCell ref="B10:E12"/>
    <mergeCell ref="B6:E9"/>
    <mergeCell ref="B31:F32"/>
    <mergeCell ref="B33:F34"/>
  </mergeCells>
  <phoneticPr fontId="44" type="noConversion"/>
  <pageMargins left="0.49375000000000002" right="0.39370078740157483" top="0.74803149606299213" bottom="0.74803149606299213" header="0.31496062992125984" footer="0.31496062992125984"/>
  <pageSetup paperSize="9" scale="7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518"/>
  <sheetViews>
    <sheetView view="pageBreakPreview" topLeftCell="A26" zoomScale="75" zoomScaleNormal="75" zoomScaleSheetLayoutView="75" workbookViewId="0">
      <selection activeCell="C52" sqref="C52:S52"/>
    </sheetView>
  </sheetViews>
  <sheetFormatPr defaultRowHeight="12.75" x14ac:dyDescent="0.2"/>
  <cols>
    <col min="1" max="1" width="2.875" style="339" customWidth="1"/>
    <col min="2" max="2" width="0.625" style="29" customWidth="1"/>
    <col min="3" max="3" width="29.5" style="29" customWidth="1"/>
    <col min="4" max="4" width="1.5" style="29" customWidth="1"/>
    <col min="5" max="5" width="10" style="29" customWidth="1"/>
    <col min="6" max="6" width="6.5" style="29" customWidth="1"/>
    <col min="7" max="7" width="2.125" style="29" customWidth="1"/>
    <col min="8" max="8" width="10" style="29" customWidth="1"/>
    <col min="9" max="9" width="11.625" style="29" customWidth="1"/>
    <col min="10" max="10" width="0.875" style="29" customWidth="1"/>
    <col min="11" max="11" width="2.625" style="29" customWidth="1"/>
    <col min="12" max="12" width="8.875" style="29" customWidth="1"/>
    <col min="13" max="13" width="8.5" style="29" customWidth="1"/>
    <col min="14" max="14" width="2.625" style="29" customWidth="1"/>
    <col min="15" max="15" width="12.125" style="29" customWidth="1"/>
    <col min="16" max="16" width="3.625" style="29" customWidth="1"/>
    <col min="17" max="17" width="11.375" style="29" customWidth="1"/>
    <col min="18" max="18" width="1.625" style="29" customWidth="1"/>
    <col min="19" max="19" width="9.5" style="29" customWidth="1"/>
    <col min="20" max="20" width="8.375" style="29" customWidth="1"/>
    <col min="21" max="21" width="3" style="339" customWidth="1"/>
    <col min="22" max="22" width="0.875" style="29" customWidth="1"/>
    <col min="23" max="23" width="17" style="29" customWidth="1"/>
    <col min="24" max="24" width="34.625" style="29" customWidth="1"/>
    <col min="25" max="25" width="2.5" style="29" customWidth="1"/>
    <col min="26" max="26" width="30.625" style="29" customWidth="1"/>
    <col min="27" max="27" width="3.125" style="29" customWidth="1"/>
    <col min="28" max="28" width="22" style="29" customWidth="1"/>
    <col min="29" max="29" width="2.625" style="29" customWidth="1"/>
    <col min="30" max="30" width="7.625" style="29" customWidth="1"/>
    <col min="31" max="31" width="10.625" style="29" customWidth="1"/>
    <col min="32" max="32" width="0.875" style="29" customWidth="1"/>
    <col min="33" max="33" width="6.625" style="29" customWidth="1"/>
    <col min="34" max="34" width="0.875" style="29" customWidth="1"/>
    <col min="35" max="35" width="6.625" style="29" customWidth="1"/>
    <col min="36" max="36" width="3.625" style="29" customWidth="1"/>
    <col min="37" max="37" width="6.625" style="29" customWidth="1"/>
    <col min="38" max="38" width="2.375" style="29" customWidth="1"/>
    <col min="39" max="256" width="9.125" style="29"/>
    <col min="257" max="257" width="2.875" style="29" customWidth="1"/>
    <col min="258" max="258" width="0.625" style="29" customWidth="1"/>
    <col min="259" max="259" width="29.5" style="29" customWidth="1"/>
    <col min="260" max="260" width="1.5" style="29" customWidth="1"/>
    <col min="261" max="261" width="10" style="29" customWidth="1"/>
    <col min="262" max="262" width="6.5" style="29" customWidth="1"/>
    <col min="263" max="263" width="2.125" style="29" customWidth="1"/>
    <col min="264" max="264" width="10" style="29" customWidth="1"/>
    <col min="265" max="265" width="11.625" style="29" customWidth="1"/>
    <col min="266" max="266" width="0.875" style="29" customWidth="1"/>
    <col min="267" max="267" width="2.625" style="29" customWidth="1"/>
    <col min="268" max="268" width="8.875" style="29" customWidth="1"/>
    <col min="269" max="269" width="8.5" style="29" customWidth="1"/>
    <col min="270" max="270" width="1.875" style="29" customWidth="1"/>
    <col min="271" max="271" width="12.125" style="29" customWidth="1"/>
    <col min="272" max="272" width="3.625" style="29" customWidth="1"/>
    <col min="273" max="273" width="11.375" style="29" customWidth="1"/>
    <col min="274" max="274" width="1.625" style="29" customWidth="1"/>
    <col min="275" max="275" width="9.5" style="29" customWidth="1"/>
    <col min="276" max="276" width="8.375" style="29" customWidth="1"/>
    <col min="277" max="277" width="3" style="29" customWidth="1"/>
    <col min="278" max="278" width="0.875" style="29" customWidth="1"/>
    <col min="279" max="279" width="17" style="29" customWidth="1"/>
    <col min="280" max="280" width="34.625" style="29" customWidth="1"/>
    <col min="281" max="281" width="2.5" style="29" customWidth="1"/>
    <col min="282" max="282" width="30.625" style="29" customWidth="1"/>
    <col min="283" max="283" width="3.125" style="29" customWidth="1"/>
    <col min="284" max="284" width="22" style="29" customWidth="1"/>
    <col min="285" max="285" width="2.625" style="29" customWidth="1"/>
    <col min="286" max="286" width="7.625" style="29" customWidth="1"/>
    <col min="287" max="287" width="10.625" style="29" customWidth="1"/>
    <col min="288" max="288" width="0.875" style="29" customWidth="1"/>
    <col min="289" max="289" width="6.625" style="29" customWidth="1"/>
    <col min="290" max="290" width="0.875" style="29" customWidth="1"/>
    <col min="291" max="291" width="6.625" style="29" customWidth="1"/>
    <col min="292" max="292" width="3.625" style="29" customWidth="1"/>
    <col min="293" max="293" width="6.625" style="29" customWidth="1"/>
    <col min="294" max="294" width="2.375" style="29" customWidth="1"/>
    <col min="295" max="512" width="9.125" style="29"/>
    <col min="513" max="513" width="2.875" style="29" customWidth="1"/>
    <col min="514" max="514" width="0.625" style="29" customWidth="1"/>
    <col min="515" max="515" width="29.5" style="29" customWidth="1"/>
    <col min="516" max="516" width="1.5" style="29" customWidth="1"/>
    <col min="517" max="517" width="10" style="29" customWidth="1"/>
    <col min="518" max="518" width="6.5" style="29" customWidth="1"/>
    <col min="519" max="519" width="2.125" style="29" customWidth="1"/>
    <col min="520" max="520" width="10" style="29" customWidth="1"/>
    <col min="521" max="521" width="11.625" style="29" customWidth="1"/>
    <col min="522" max="522" width="0.875" style="29" customWidth="1"/>
    <col min="523" max="523" width="2.625" style="29" customWidth="1"/>
    <col min="524" max="524" width="8.875" style="29" customWidth="1"/>
    <col min="525" max="525" width="8.5" style="29" customWidth="1"/>
    <col min="526" max="526" width="1.875" style="29" customWidth="1"/>
    <col min="527" max="527" width="12.125" style="29" customWidth="1"/>
    <col min="528" max="528" width="3.625" style="29" customWidth="1"/>
    <col min="529" max="529" width="11.375" style="29" customWidth="1"/>
    <col min="530" max="530" width="1.625" style="29" customWidth="1"/>
    <col min="531" max="531" width="9.5" style="29" customWidth="1"/>
    <col min="532" max="532" width="8.375" style="29" customWidth="1"/>
    <col min="533" max="533" width="3" style="29" customWidth="1"/>
    <col min="534" max="534" width="0.875" style="29" customWidth="1"/>
    <col min="535" max="535" width="17" style="29" customWidth="1"/>
    <col min="536" max="536" width="34.625" style="29" customWidth="1"/>
    <col min="537" max="537" width="2.5" style="29" customWidth="1"/>
    <col min="538" max="538" width="30.625" style="29" customWidth="1"/>
    <col min="539" max="539" width="3.125" style="29" customWidth="1"/>
    <col min="540" max="540" width="22" style="29" customWidth="1"/>
    <col min="541" max="541" width="2.625" style="29" customWidth="1"/>
    <col min="542" max="542" width="7.625" style="29" customWidth="1"/>
    <col min="543" max="543" width="10.625" style="29" customWidth="1"/>
    <col min="544" max="544" width="0.875" style="29" customWidth="1"/>
    <col min="545" max="545" width="6.625" style="29" customWidth="1"/>
    <col min="546" max="546" width="0.875" style="29" customWidth="1"/>
    <col min="547" max="547" width="6.625" style="29" customWidth="1"/>
    <col min="548" max="548" width="3.625" style="29" customWidth="1"/>
    <col min="549" max="549" width="6.625" style="29" customWidth="1"/>
    <col min="550" max="550" width="2.375" style="29" customWidth="1"/>
    <col min="551" max="768" width="9.125" style="29"/>
    <col min="769" max="769" width="2.875" style="29" customWidth="1"/>
    <col min="770" max="770" width="0.625" style="29" customWidth="1"/>
    <col min="771" max="771" width="29.5" style="29" customWidth="1"/>
    <col min="772" max="772" width="1.5" style="29" customWidth="1"/>
    <col min="773" max="773" width="10" style="29" customWidth="1"/>
    <col min="774" max="774" width="6.5" style="29" customWidth="1"/>
    <col min="775" max="775" width="2.125" style="29" customWidth="1"/>
    <col min="776" max="776" width="10" style="29" customWidth="1"/>
    <col min="777" max="777" width="11.625" style="29" customWidth="1"/>
    <col min="778" max="778" width="0.875" style="29" customWidth="1"/>
    <col min="779" max="779" width="2.625" style="29" customWidth="1"/>
    <col min="780" max="780" width="8.875" style="29" customWidth="1"/>
    <col min="781" max="781" width="8.5" style="29" customWidth="1"/>
    <col min="782" max="782" width="1.875" style="29" customWidth="1"/>
    <col min="783" max="783" width="12.125" style="29" customWidth="1"/>
    <col min="784" max="784" width="3.625" style="29" customWidth="1"/>
    <col min="785" max="785" width="11.375" style="29" customWidth="1"/>
    <col min="786" max="786" width="1.625" style="29" customWidth="1"/>
    <col min="787" max="787" width="9.5" style="29" customWidth="1"/>
    <col min="788" max="788" width="8.375" style="29" customWidth="1"/>
    <col min="789" max="789" width="3" style="29" customWidth="1"/>
    <col min="790" max="790" width="0.875" style="29" customWidth="1"/>
    <col min="791" max="791" width="17" style="29" customWidth="1"/>
    <col min="792" max="792" width="34.625" style="29" customWidth="1"/>
    <col min="793" max="793" width="2.5" style="29" customWidth="1"/>
    <col min="794" max="794" width="30.625" style="29" customWidth="1"/>
    <col min="795" max="795" width="3.125" style="29" customWidth="1"/>
    <col min="796" max="796" width="22" style="29" customWidth="1"/>
    <col min="797" max="797" width="2.625" style="29" customWidth="1"/>
    <col min="798" max="798" width="7.625" style="29" customWidth="1"/>
    <col min="799" max="799" width="10.625" style="29" customWidth="1"/>
    <col min="800" max="800" width="0.875" style="29" customWidth="1"/>
    <col min="801" max="801" width="6.625" style="29" customWidth="1"/>
    <col min="802" max="802" width="0.875" style="29" customWidth="1"/>
    <col min="803" max="803" width="6.625" style="29" customWidth="1"/>
    <col min="804" max="804" width="3.625" style="29" customWidth="1"/>
    <col min="805" max="805" width="6.625" style="29" customWidth="1"/>
    <col min="806" max="806" width="2.375" style="29" customWidth="1"/>
    <col min="807" max="1024" width="9.125" style="29"/>
    <col min="1025" max="1025" width="2.875" style="29" customWidth="1"/>
    <col min="1026" max="1026" width="0.625" style="29" customWidth="1"/>
    <col min="1027" max="1027" width="29.5" style="29" customWidth="1"/>
    <col min="1028" max="1028" width="1.5" style="29" customWidth="1"/>
    <col min="1029" max="1029" width="10" style="29" customWidth="1"/>
    <col min="1030" max="1030" width="6.5" style="29" customWidth="1"/>
    <col min="1031" max="1031" width="2.125" style="29" customWidth="1"/>
    <col min="1032" max="1032" width="10" style="29" customWidth="1"/>
    <col min="1033" max="1033" width="11.625" style="29" customWidth="1"/>
    <col min="1034" max="1034" width="0.875" style="29" customWidth="1"/>
    <col min="1035" max="1035" width="2.625" style="29" customWidth="1"/>
    <col min="1036" max="1036" width="8.875" style="29" customWidth="1"/>
    <col min="1037" max="1037" width="8.5" style="29" customWidth="1"/>
    <col min="1038" max="1038" width="1.875" style="29" customWidth="1"/>
    <col min="1039" max="1039" width="12.125" style="29" customWidth="1"/>
    <col min="1040" max="1040" width="3.625" style="29" customWidth="1"/>
    <col min="1041" max="1041" width="11.375" style="29" customWidth="1"/>
    <col min="1042" max="1042" width="1.625" style="29" customWidth="1"/>
    <col min="1043" max="1043" width="9.5" style="29" customWidth="1"/>
    <col min="1044" max="1044" width="8.375" style="29" customWidth="1"/>
    <col min="1045" max="1045" width="3" style="29" customWidth="1"/>
    <col min="1046" max="1046" width="0.875" style="29" customWidth="1"/>
    <col min="1047" max="1047" width="17" style="29" customWidth="1"/>
    <col min="1048" max="1048" width="34.625" style="29" customWidth="1"/>
    <col min="1049" max="1049" width="2.5" style="29" customWidth="1"/>
    <col min="1050" max="1050" width="30.625" style="29" customWidth="1"/>
    <col min="1051" max="1051" width="3.125" style="29" customWidth="1"/>
    <col min="1052" max="1052" width="22" style="29" customWidth="1"/>
    <col min="1053" max="1053" width="2.625" style="29" customWidth="1"/>
    <col min="1054" max="1054" width="7.625" style="29" customWidth="1"/>
    <col min="1055" max="1055" width="10.625" style="29" customWidth="1"/>
    <col min="1056" max="1056" width="0.875" style="29" customWidth="1"/>
    <col min="1057" max="1057" width="6.625" style="29" customWidth="1"/>
    <col min="1058" max="1058" width="0.875" style="29" customWidth="1"/>
    <col min="1059" max="1059" width="6.625" style="29" customWidth="1"/>
    <col min="1060" max="1060" width="3.625" style="29" customWidth="1"/>
    <col min="1061" max="1061" width="6.625" style="29" customWidth="1"/>
    <col min="1062" max="1062" width="2.375" style="29" customWidth="1"/>
    <col min="1063" max="1280" width="9.125" style="29"/>
    <col min="1281" max="1281" width="2.875" style="29" customWidth="1"/>
    <col min="1282" max="1282" width="0.625" style="29" customWidth="1"/>
    <col min="1283" max="1283" width="29.5" style="29" customWidth="1"/>
    <col min="1284" max="1284" width="1.5" style="29" customWidth="1"/>
    <col min="1285" max="1285" width="10" style="29" customWidth="1"/>
    <col min="1286" max="1286" width="6.5" style="29" customWidth="1"/>
    <col min="1287" max="1287" width="2.125" style="29" customWidth="1"/>
    <col min="1288" max="1288" width="10" style="29" customWidth="1"/>
    <col min="1289" max="1289" width="11.625" style="29" customWidth="1"/>
    <col min="1290" max="1290" width="0.875" style="29" customWidth="1"/>
    <col min="1291" max="1291" width="2.625" style="29" customWidth="1"/>
    <col min="1292" max="1292" width="8.875" style="29" customWidth="1"/>
    <col min="1293" max="1293" width="8.5" style="29" customWidth="1"/>
    <col min="1294" max="1294" width="1.875" style="29" customWidth="1"/>
    <col min="1295" max="1295" width="12.125" style="29" customWidth="1"/>
    <col min="1296" max="1296" width="3.625" style="29" customWidth="1"/>
    <col min="1297" max="1297" width="11.375" style="29" customWidth="1"/>
    <col min="1298" max="1298" width="1.625" style="29" customWidth="1"/>
    <col min="1299" max="1299" width="9.5" style="29" customWidth="1"/>
    <col min="1300" max="1300" width="8.375" style="29" customWidth="1"/>
    <col min="1301" max="1301" width="3" style="29" customWidth="1"/>
    <col min="1302" max="1302" width="0.875" style="29" customWidth="1"/>
    <col min="1303" max="1303" width="17" style="29" customWidth="1"/>
    <col min="1304" max="1304" width="34.625" style="29" customWidth="1"/>
    <col min="1305" max="1305" width="2.5" style="29" customWidth="1"/>
    <col min="1306" max="1306" width="30.625" style="29" customWidth="1"/>
    <col min="1307" max="1307" width="3.125" style="29" customWidth="1"/>
    <col min="1308" max="1308" width="22" style="29" customWidth="1"/>
    <col min="1309" max="1309" width="2.625" style="29" customWidth="1"/>
    <col min="1310" max="1310" width="7.625" style="29" customWidth="1"/>
    <col min="1311" max="1311" width="10.625" style="29" customWidth="1"/>
    <col min="1312" max="1312" width="0.875" style="29" customWidth="1"/>
    <col min="1313" max="1313" width="6.625" style="29" customWidth="1"/>
    <col min="1314" max="1314" width="0.875" style="29" customWidth="1"/>
    <col min="1315" max="1315" width="6.625" style="29" customWidth="1"/>
    <col min="1316" max="1316" width="3.625" style="29" customWidth="1"/>
    <col min="1317" max="1317" width="6.625" style="29" customWidth="1"/>
    <col min="1318" max="1318" width="2.375" style="29" customWidth="1"/>
    <col min="1319" max="1536" width="9.125" style="29"/>
    <col min="1537" max="1537" width="2.875" style="29" customWidth="1"/>
    <col min="1538" max="1538" width="0.625" style="29" customWidth="1"/>
    <col min="1539" max="1539" width="29.5" style="29" customWidth="1"/>
    <col min="1540" max="1540" width="1.5" style="29" customWidth="1"/>
    <col min="1541" max="1541" width="10" style="29" customWidth="1"/>
    <col min="1542" max="1542" width="6.5" style="29" customWidth="1"/>
    <col min="1543" max="1543" width="2.125" style="29" customWidth="1"/>
    <col min="1544" max="1544" width="10" style="29" customWidth="1"/>
    <col min="1545" max="1545" width="11.625" style="29" customWidth="1"/>
    <col min="1546" max="1546" width="0.875" style="29" customWidth="1"/>
    <col min="1547" max="1547" width="2.625" style="29" customWidth="1"/>
    <col min="1548" max="1548" width="8.875" style="29" customWidth="1"/>
    <col min="1549" max="1549" width="8.5" style="29" customWidth="1"/>
    <col min="1550" max="1550" width="1.875" style="29" customWidth="1"/>
    <col min="1551" max="1551" width="12.125" style="29" customWidth="1"/>
    <col min="1552" max="1552" width="3.625" style="29" customWidth="1"/>
    <col min="1553" max="1553" width="11.375" style="29" customWidth="1"/>
    <col min="1554" max="1554" width="1.625" style="29" customWidth="1"/>
    <col min="1555" max="1555" width="9.5" style="29" customWidth="1"/>
    <col min="1556" max="1556" width="8.375" style="29" customWidth="1"/>
    <col min="1557" max="1557" width="3" style="29" customWidth="1"/>
    <col min="1558" max="1558" width="0.875" style="29" customWidth="1"/>
    <col min="1559" max="1559" width="17" style="29" customWidth="1"/>
    <col min="1560" max="1560" width="34.625" style="29" customWidth="1"/>
    <col min="1561" max="1561" width="2.5" style="29" customWidth="1"/>
    <col min="1562" max="1562" width="30.625" style="29" customWidth="1"/>
    <col min="1563" max="1563" width="3.125" style="29" customWidth="1"/>
    <col min="1564" max="1564" width="22" style="29" customWidth="1"/>
    <col min="1565" max="1565" width="2.625" style="29" customWidth="1"/>
    <col min="1566" max="1566" width="7.625" style="29" customWidth="1"/>
    <col min="1567" max="1567" width="10.625" style="29" customWidth="1"/>
    <col min="1568" max="1568" width="0.875" style="29" customWidth="1"/>
    <col min="1569" max="1569" width="6.625" style="29" customWidth="1"/>
    <col min="1570" max="1570" width="0.875" style="29" customWidth="1"/>
    <col min="1571" max="1571" width="6.625" style="29" customWidth="1"/>
    <col min="1572" max="1572" width="3.625" style="29" customWidth="1"/>
    <col min="1573" max="1573" width="6.625" style="29" customWidth="1"/>
    <col min="1574" max="1574" width="2.375" style="29" customWidth="1"/>
    <col min="1575" max="1792" width="9.125" style="29"/>
    <col min="1793" max="1793" width="2.875" style="29" customWidth="1"/>
    <col min="1794" max="1794" width="0.625" style="29" customWidth="1"/>
    <col min="1795" max="1795" width="29.5" style="29" customWidth="1"/>
    <col min="1796" max="1796" width="1.5" style="29" customWidth="1"/>
    <col min="1797" max="1797" width="10" style="29" customWidth="1"/>
    <col min="1798" max="1798" width="6.5" style="29" customWidth="1"/>
    <col min="1799" max="1799" width="2.125" style="29" customWidth="1"/>
    <col min="1800" max="1800" width="10" style="29" customWidth="1"/>
    <col min="1801" max="1801" width="11.625" style="29" customWidth="1"/>
    <col min="1802" max="1802" width="0.875" style="29" customWidth="1"/>
    <col min="1803" max="1803" width="2.625" style="29" customWidth="1"/>
    <col min="1804" max="1804" width="8.875" style="29" customWidth="1"/>
    <col min="1805" max="1805" width="8.5" style="29" customWidth="1"/>
    <col min="1806" max="1806" width="1.875" style="29" customWidth="1"/>
    <col min="1807" max="1807" width="12.125" style="29" customWidth="1"/>
    <col min="1808" max="1808" width="3.625" style="29" customWidth="1"/>
    <col min="1809" max="1809" width="11.375" style="29" customWidth="1"/>
    <col min="1810" max="1810" width="1.625" style="29" customWidth="1"/>
    <col min="1811" max="1811" width="9.5" style="29" customWidth="1"/>
    <col min="1812" max="1812" width="8.375" style="29" customWidth="1"/>
    <col min="1813" max="1813" width="3" style="29" customWidth="1"/>
    <col min="1814" max="1814" width="0.875" style="29" customWidth="1"/>
    <col min="1815" max="1815" width="17" style="29" customWidth="1"/>
    <col min="1816" max="1816" width="34.625" style="29" customWidth="1"/>
    <col min="1817" max="1817" width="2.5" style="29" customWidth="1"/>
    <col min="1818" max="1818" width="30.625" style="29" customWidth="1"/>
    <col min="1819" max="1819" width="3.125" style="29" customWidth="1"/>
    <col min="1820" max="1820" width="22" style="29" customWidth="1"/>
    <col min="1821" max="1821" width="2.625" style="29" customWidth="1"/>
    <col min="1822" max="1822" width="7.625" style="29" customWidth="1"/>
    <col min="1823" max="1823" width="10.625" style="29" customWidth="1"/>
    <col min="1824" max="1824" width="0.875" style="29" customWidth="1"/>
    <col min="1825" max="1825" width="6.625" style="29" customWidth="1"/>
    <col min="1826" max="1826" width="0.875" style="29" customWidth="1"/>
    <col min="1827" max="1827" width="6.625" style="29" customWidth="1"/>
    <col min="1828" max="1828" width="3.625" style="29" customWidth="1"/>
    <col min="1829" max="1829" width="6.625" style="29" customWidth="1"/>
    <col min="1830" max="1830" width="2.375" style="29" customWidth="1"/>
    <col min="1831" max="2048" width="9.125" style="29"/>
    <col min="2049" max="2049" width="2.875" style="29" customWidth="1"/>
    <col min="2050" max="2050" width="0.625" style="29" customWidth="1"/>
    <col min="2051" max="2051" width="29.5" style="29" customWidth="1"/>
    <col min="2052" max="2052" width="1.5" style="29" customWidth="1"/>
    <col min="2053" max="2053" width="10" style="29" customWidth="1"/>
    <col min="2054" max="2054" width="6.5" style="29" customWidth="1"/>
    <col min="2055" max="2055" width="2.125" style="29" customWidth="1"/>
    <col min="2056" max="2056" width="10" style="29" customWidth="1"/>
    <col min="2057" max="2057" width="11.625" style="29" customWidth="1"/>
    <col min="2058" max="2058" width="0.875" style="29" customWidth="1"/>
    <col min="2059" max="2059" width="2.625" style="29" customWidth="1"/>
    <col min="2060" max="2060" width="8.875" style="29" customWidth="1"/>
    <col min="2061" max="2061" width="8.5" style="29" customWidth="1"/>
    <col min="2062" max="2062" width="1.875" style="29" customWidth="1"/>
    <col min="2063" max="2063" width="12.125" style="29" customWidth="1"/>
    <col min="2064" max="2064" width="3.625" style="29" customWidth="1"/>
    <col min="2065" max="2065" width="11.375" style="29" customWidth="1"/>
    <col min="2066" max="2066" width="1.625" style="29" customWidth="1"/>
    <col min="2067" max="2067" width="9.5" style="29" customWidth="1"/>
    <col min="2068" max="2068" width="8.375" style="29" customWidth="1"/>
    <col min="2069" max="2069" width="3" style="29" customWidth="1"/>
    <col min="2070" max="2070" width="0.875" style="29" customWidth="1"/>
    <col min="2071" max="2071" width="17" style="29" customWidth="1"/>
    <col min="2072" max="2072" width="34.625" style="29" customWidth="1"/>
    <col min="2073" max="2073" width="2.5" style="29" customWidth="1"/>
    <col min="2074" max="2074" width="30.625" style="29" customWidth="1"/>
    <col min="2075" max="2075" width="3.125" style="29" customWidth="1"/>
    <col min="2076" max="2076" width="22" style="29" customWidth="1"/>
    <col min="2077" max="2077" width="2.625" style="29" customWidth="1"/>
    <col min="2078" max="2078" width="7.625" style="29" customWidth="1"/>
    <col min="2079" max="2079" width="10.625" style="29" customWidth="1"/>
    <col min="2080" max="2080" width="0.875" style="29" customWidth="1"/>
    <col min="2081" max="2081" width="6.625" style="29" customWidth="1"/>
    <col min="2082" max="2082" width="0.875" style="29" customWidth="1"/>
    <col min="2083" max="2083" width="6.625" style="29" customWidth="1"/>
    <col min="2084" max="2084" width="3.625" style="29" customWidth="1"/>
    <col min="2085" max="2085" width="6.625" style="29" customWidth="1"/>
    <col min="2086" max="2086" width="2.375" style="29" customWidth="1"/>
    <col min="2087" max="2304" width="9.125" style="29"/>
    <col min="2305" max="2305" width="2.875" style="29" customWidth="1"/>
    <col min="2306" max="2306" width="0.625" style="29" customWidth="1"/>
    <col min="2307" max="2307" width="29.5" style="29" customWidth="1"/>
    <col min="2308" max="2308" width="1.5" style="29" customWidth="1"/>
    <col min="2309" max="2309" width="10" style="29" customWidth="1"/>
    <col min="2310" max="2310" width="6.5" style="29" customWidth="1"/>
    <col min="2311" max="2311" width="2.125" style="29" customWidth="1"/>
    <col min="2312" max="2312" width="10" style="29" customWidth="1"/>
    <col min="2313" max="2313" width="11.625" style="29" customWidth="1"/>
    <col min="2314" max="2314" width="0.875" style="29" customWidth="1"/>
    <col min="2315" max="2315" width="2.625" style="29" customWidth="1"/>
    <col min="2316" max="2316" width="8.875" style="29" customWidth="1"/>
    <col min="2317" max="2317" width="8.5" style="29" customWidth="1"/>
    <col min="2318" max="2318" width="1.875" style="29" customWidth="1"/>
    <col min="2319" max="2319" width="12.125" style="29" customWidth="1"/>
    <col min="2320" max="2320" width="3.625" style="29" customWidth="1"/>
    <col min="2321" max="2321" width="11.375" style="29" customWidth="1"/>
    <col min="2322" max="2322" width="1.625" style="29" customWidth="1"/>
    <col min="2323" max="2323" width="9.5" style="29" customWidth="1"/>
    <col min="2324" max="2324" width="8.375" style="29" customWidth="1"/>
    <col min="2325" max="2325" width="3" style="29" customWidth="1"/>
    <col min="2326" max="2326" width="0.875" style="29" customWidth="1"/>
    <col min="2327" max="2327" width="17" style="29" customWidth="1"/>
    <col min="2328" max="2328" width="34.625" style="29" customWidth="1"/>
    <col min="2329" max="2329" width="2.5" style="29" customWidth="1"/>
    <col min="2330" max="2330" width="30.625" style="29" customWidth="1"/>
    <col min="2331" max="2331" width="3.125" style="29" customWidth="1"/>
    <col min="2332" max="2332" width="22" style="29" customWidth="1"/>
    <col min="2333" max="2333" width="2.625" style="29" customWidth="1"/>
    <col min="2334" max="2334" width="7.625" style="29" customWidth="1"/>
    <col min="2335" max="2335" width="10.625" style="29" customWidth="1"/>
    <col min="2336" max="2336" width="0.875" style="29" customWidth="1"/>
    <col min="2337" max="2337" width="6.625" style="29" customWidth="1"/>
    <col min="2338" max="2338" width="0.875" style="29" customWidth="1"/>
    <col min="2339" max="2339" width="6.625" style="29" customWidth="1"/>
    <col min="2340" max="2340" width="3.625" style="29" customWidth="1"/>
    <col min="2341" max="2341" width="6.625" style="29" customWidth="1"/>
    <col min="2342" max="2342" width="2.375" style="29" customWidth="1"/>
    <col min="2343" max="2560" width="9.125" style="29"/>
    <col min="2561" max="2561" width="2.875" style="29" customWidth="1"/>
    <col min="2562" max="2562" width="0.625" style="29" customWidth="1"/>
    <col min="2563" max="2563" width="29.5" style="29" customWidth="1"/>
    <col min="2564" max="2564" width="1.5" style="29" customWidth="1"/>
    <col min="2565" max="2565" width="10" style="29" customWidth="1"/>
    <col min="2566" max="2566" width="6.5" style="29" customWidth="1"/>
    <col min="2567" max="2567" width="2.125" style="29" customWidth="1"/>
    <col min="2568" max="2568" width="10" style="29" customWidth="1"/>
    <col min="2569" max="2569" width="11.625" style="29" customWidth="1"/>
    <col min="2570" max="2570" width="0.875" style="29" customWidth="1"/>
    <col min="2571" max="2571" width="2.625" style="29" customWidth="1"/>
    <col min="2572" max="2572" width="8.875" style="29" customWidth="1"/>
    <col min="2573" max="2573" width="8.5" style="29" customWidth="1"/>
    <col min="2574" max="2574" width="1.875" style="29" customWidth="1"/>
    <col min="2575" max="2575" width="12.125" style="29" customWidth="1"/>
    <col min="2576" max="2576" width="3.625" style="29" customWidth="1"/>
    <col min="2577" max="2577" width="11.375" style="29" customWidth="1"/>
    <col min="2578" max="2578" width="1.625" style="29" customWidth="1"/>
    <col min="2579" max="2579" width="9.5" style="29" customWidth="1"/>
    <col min="2580" max="2580" width="8.375" style="29" customWidth="1"/>
    <col min="2581" max="2581" width="3" style="29" customWidth="1"/>
    <col min="2582" max="2582" width="0.875" style="29" customWidth="1"/>
    <col min="2583" max="2583" width="17" style="29" customWidth="1"/>
    <col min="2584" max="2584" width="34.625" style="29" customWidth="1"/>
    <col min="2585" max="2585" width="2.5" style="29" customWidth="1"/>
    <col min="2586" max="2586" width="30.625" style="29" customWidth="1"/>
    <col min="2587" max="2587" width="3.125" style="29" customWidth="1"/>
    <col min="2588" max="2588" width="22" style="29" customWidth="1"/>
    <col min="2589" max="2589" width="2.625" style="29" customWidth="1"/>
    <col min="2590" max="2590" width="7.625" style="29" customWidth="1"/>
    <col min="2591" max="2591" width="10.625" style="29" customWidth="1"/>
    <col min="2592" max="2592" width="0.875" style="29" customWidth="1"/>
    <col min="2593" max="2593" width="6.625" style="29" customWidth="1"/>
    <col min="2594" max="2594" width="0.875" style="29" customWidth="1"/>
    <col min="2595" max="2595" width="6.625" style="29" customWidth="1"/>
    <col min="2596" max="2596" width="3.625" style="29" customWidth="1"/>
    <col min="2597" max="2597" width="6.625" style="29" customWidth="1"/>
    <col min="2598" max="2598" width="2.375" style="29" customWidth="1"/>
    <col min="2599" max="2816" width="9.125" style="29"/>
    <col min="2817" max="2817" width="2.875" style="29" customWidth="1"/>
    <col min="2818" max="2818" width="0.625" style="29" customWidth="1"/>
    <col min="2819" max="2819" width="29.5" style="29" customWidth="1"/>
    <col min="2820" max="2820" width="1.5" style="29" customWidth="1"/>
    <col min="2821" max="2821" width="10" style="29" customWidth="1"/>
    <col min="2822" max="2822" width="6.5" style="29" customWidth="1"/>
    <col min="2823" max="2823" width="2.125" style="29" customWidth="1"/>
    <col min="2824" max="2824" width="10" style="29" customWidth="1"/>
    <col min="2825" max="2825" width="11.625" style="29" customWidth="1"/>
    <col min="2826" max="2826" width="0.875" style="29" customWidth="1"/>
    <col min="2827" max="2827" width="2.625" style="29" customWidth="1"/>
    <col min="2828" max="2828" width="8.875" style="29" customWidth="1"/>
    <col min="2829" max="2829" width="8.5" style="29" customWidth="1"/>
    <col min="2830" max="2830" width="1.875" style="29" customWidth="1"/>
    <col min="2831" max="2831" width="12.125" style="29" customWidth="1"/>
    <col min="2832" max="2832" width="3.625" style="29" customWidth="1"/>
    <col min="2833" max="2833" width="11.375" style="29" customWidth="1"/>
    <col min="2834" max="2834" width="1.625" style="29" customWidth="1"/>
    <col min="2835" max="2835" width="9.5" style="29" customWidth="1"/>
    <col min="2836" max="2836" width="8.375" style="29" customWidth="1"/>
    <col min="2837" max="2837" width="3" style="29" customWidth="1"/>
    <col min="2838" max="2838" width="0.875" style="29" customWidth="1"/>
    <col min="2839" max="2839" width="17" style="29" customWidth="1"/>
    <col min="2840" max="2840" width="34.625" style="29" customWidth="1"/>
    <col min="2841" max="2841" width="2.5" style="29" customWidth="1"/>
    <col min="2842" max="2842" width="30.625" style="29" customWidth="1"/>
    <col min="2843" max="2843" width="3.125" style="29" customWidth="1"/>
    <col min="2844" max="2844" width="22" style="29" customWidth="1"/>
    <col min="2845" max="2845" width="2.625" style="29" customWidth="1"/>
    <col min="2846" max="2846" width="7.625" style="29" customWidth="1"/>
    <col min="2847" max="2847" width="10.625" style="29" customWidth="1"/>
    <col min="2848" max="2848" width="0.875" style="29" customWidth="1"/>
    <col min="2849" max="2849" width="6.625" style="29" customWidth="1"/>
    <col min="2850" max="2850" width="0.875" style="29" customWidth="1"/>
    <col min="2851" max="2851" width="6.625" style="29" customWidth="1"/>
    <col min="2852" max="2852" width="3.625" style="29" customWidth="1"/>
    <col min="2853" max="2853" width="6.625" style="29" customWidth="1"/>
    <col min="2854" max="2854" width="2.375" style="29" customWidth="1"/>
    <col min="2855" max="3072" width="9.125" style="29"/>
    <col min="3073" max="3073" width="2.875" style="29" customWidth="1"/>
    <col min="3074" max="3074" width="0.625" style="29" customWidth="1"/>
    <col min="3075" max="3075" width="29.5" style="29" customWidth="1"/>
    <col min="3076" max="3076" width="1.5" style="29" customWidth="1"/>
    <col min="3077" max="3077" width="10" style="29" customWidth="1"/>
    <col min="3078" max="3078" width="6.5" style="29" customWidth="1"/>
    <col min="3079" max="3079" width="2.125" style="29" customWidth="1"/>
    <col min="3080" max="3080" width="10" style="29" customWidth="1"/>
    <col min="3081" max="3081" width="11.625" style="29" customWidth="1"/>
    <col min="3082" max="3082" width="0.875" style="29" customWidth="1"/>
    <col min="3083" max="3083" width="2.625" style="29" customWidth="1"/>
    <col min="3084" max="3084" width="8.875" style="29" customWidth="1"/>
    <col min="3085" max="3085" width="8.5" style="29" customWidth="1"/>
    <col min="3086" max="3086" width="1.875" style="29" customWidth="1"/>
    <col min="3087" max="3087" width="12.125" style="29" customWidth="1"/>
    <col min="3088" max="3088" width="3.625" style="29" customWidth="1"/>
    <col min="3089" max="3089" width="11.375" style="29" customWidth="1"/>
    <col min="3090" max="3090" width="1.625" style="29" customWidth="1"/>
    <col min="3091" max="3091" width="9.5" style="29" customWidth="1"/>
    <col min="3092" max="3092" width="8.375" style="29" customWidth="1"/>
    <col min="3093" max="3093" width="3" style="29" customWidth="1"/>
    <col min="3094" max="3094" width="0.875" style="29" customWidth="1"/>
    <col min="3095" max="3095" width="17" style="29" customWidth="1"/>
    <col min="3096" max="3096" width="34.625" style="29" customWidth="1"/>
    <col min="3097" max="3097" width="2.5" style="29" customWidth="1"/>
    <col min="3098" max="3098" width="30.625" style="29" customWidth="1"/>
    <col min="3099" max="3099" width="3.125" style="29" customWidth="1"/>
    <col min="3100" max="3100" width="22" style="29" customWidth="1"/>
    <col min="3101" max="3101" width="2.625" style="29" customWidth="1"/>
    <col min="3102" max="3102" width="7.625" style="29" customWidth="1"/>
    <col min="3103" max="3103" width="10.625" style="29" customWidth="1"/>
    <col min="3104" max="3104" width="0.875" style="29" customWidth="1"/>
    <col min="3105" max="3105" width="6.625" style="29" customWidth="1"/>
    <col min="3106" max="3106" width="0.875" style="29" customWidth="1"/>
    <col min="3107" max="3107" width="6.625" style="29" customWidth="1"/>
    <col min="3108" max="3108" width="3.625" style="29" customWidth="1"/>
    <col min="3109" max="3109" width="6.625" style="29" customWidth="1"/>
    <col min="3110" max="3110" width="2.375" style="29" customWidth="1"/>
    <col min="3111" max="3328" width="9.125" style="29"/>
    <col min="3329" max="3329" width="2.875" style="29" customWidth="1"/>
    <col min="3330" max="3330" width="0.625" style="29" customWidth="1"/>
    <col min="3331" max="3331" width="29.5" style="29" customWidth="1"/>
    <col min="3332" max="3332" width="1.5" style="29" customWidth="1"/>
    <col min="3333" max="3333" width="10" style="29" customWidth="1"/>
    <col min="3334" max="3334" width="6.5" style="29" customWidth="1"/>
    <col min="3335" max="3335" width="2.125" style="29" customWidth="1"/>
    <col min="3336" max="3336" width="10" style="29" customWidth="1"/>
    <col min="3337" max="3337" width="11.625" style="29" customWidth="1"/>
    <col min="3338" max="3338" width="0.875" style="29" customWidth="1"/>
    <col min="3339" max="3339" width="2.625" style="29" customWidth="1"/>
    <col min="3340" max="3340" width="8.875" style="29" customWidth="1"/>
    <col min="3341" max="3341" width="8.5" style="29" customWidth="1"/>
    <col min="3342" max="3342" width="1.875" style="29" customWidth="1"/>
    <col min="3343" max="3343" width="12.125" style="29" customWidth="1"/>
    <col min="3344" max="3344" width="3.625" style="29" customWidth="1"/>
    <col min="3345" max="3345" width="11.375" style="29" customWidth="1"/>
    <col min="3346" max="3346" width="1.625" style="29" customWidth="1"/>
    <col min="3347" max="3347" width="9.5" style="29" customWidth="1"/>
    <col min="3348" max="3348" width="8.375" style="29" customWidth="1"/>
    <col min="3349" max="3349" width="3" style="29" customWidth="1"/>
    <col min="3350" max="3350" width="0.875" style="29" customWidth="1"/>
    <col min="3351" max="3351" width="17" style="29" customWidth="1"/>
    <col min="3352" max="3352" width="34.625" style="29" customWidth="1"/>
    <col min="3353" max="3353" width="2.5" style="29" customWidth="1"/>
    <col min="3354" max="3354" width="30.625" style="29" customWidth="1"/>
    <col min="3355" max="3355" width="3.125" style="29" customWidth="1"/>
    <col min="3356" max="3356" width="22" style="29" customWidth="1"/>
    <col min="3357" max="3357" width="2.625" style="29" customWidth="1"/>
    <col min="3358" max="3358" width="7.625" style="29" customWidth="1"/>
    <col min="3359" max="3359" width="10.625" style="29" customWidth="1"/>
    <col min="3360" max="3360" width="0.875" style="29" customWidth="1"/>
    <col min="3361" max="3361" width="6.625" style="29" customWidth="1"/>
    <col min="3362" max="3362" width="0.875" style="29" customWidth="1"/>
    <col min="3363" max="3363" width="6.625" style="29" customWidth="1"/>
    <col min="3364" max="3364" width="3.625" style="29" customWidth="1"/>
    <col min="3365" max="3365" width="6.625" style="29" customWidth="1"/>
    <col min="3366" max="3366" width="2.375" style="29" customWidth="1"/>
    <col min="3367" max="3584" width="9.125" style="29"/>
    <col min="3585" max="3585" width="2.875" style="29" customWidth="1"/>
    <col min="3586" max="3586" width="0.625" style="29" customWidth="1"/>
    <col min="3587" max="3587" width="29.5" style="29" customWidth="1"/>
    <col min="3588" max="3588" width="1.5" style="29" customWidth="1"/>
    <col min="3589" max="3589" width="10" style="29" customWidth="1"/>
    <col min="3590" max="3590" width="6.5" style="29" customWidth="1"/>
    <col min="3591" max="3591" width="2.125" style="29" customWidth="1"/>
    <col min="3592" max="3592" width="10" style="29" customWidth="1"/>
    <col min="3593" max="3593" width="11.625" style="29" customWidth="1"/>
    <col min="3594" max="3594" width="0.875" style="29" customWidth="1"/>
    <col min="3595" max="3595" width="2.625" style="29" customWidth="1"/>
    <col min="3596" max="3596" width="8.875" style="29" customWidth="1"/>
    <col min="3597" max="3597" width="8.5" style="29" customWidth="1"/>
    <col min="3598" max="3598" width="1.875" style="29" customWidth="1"/>
    <col min="3599" max="3599" width="12.125" style="29" customWidth="1"/>
    <col min="3600" max="3600" width="3.625" style="29" customWidth="1"/>
    <col min="3601" max="3601" width="11.375" style="29" customWidth="1"/>
    <col min="3602" max="3602" width="1.625" style="29" customWidth="1"/>
    <col min="3603" max="3603" width="9.5" style="29" customWidth="1"/>
    <col min="3604" max="3604" width="8.375" style="29" customWidth="1"/>
    <col min="3605" max="3605" width="3" style="29" customWidth="1"/>
    <col min="3606" max="3606" width="0.875" style="29" customWidth="1"/>
    <col min="3607" max="3607" width="17" style="29" customWidth="1"/>
    <col min="3608" max="3608" width="34.625" style="29" customWidth="1"/>
    <col min="3609" max="3609" width="2.5" style="29" customWidth="1"/>
    <col min="3610" max="3610" width="30.625" style="29" customWidth="1"/>
    <col min="3611" max="3611" width="3.125" style="29" customWidth="1"/>
    <col min="3612" max="3612" width="22" style="29" customWidth="1"/>
    <col min="3613" max="3613" width="2.625" style="29" customWidth="1"/>
    <col min="3614" max="3614" width="7.625" style="29" customWidth="1"/>
    <col min="3615" max="3615" width="10.625" style="29" customWidth="1"/>
    <col min="3616" max="3616" width="0.875" style="29" customWidth="1"/>
    <col min="3617" max="3617" width="6.625" style="29" customWidth="1"/>
    <col min="3618" max="3618" width="0.875" style="29" customWidth="1"/>
    <col min="3619" max="3619" width="6.625" style="29" customWidth="1"/>
    <col min="3620" max="3620" width="3.625" style="29" customWidth="1"/>
    <col min="3621" max="3621" width="6.625" style="29" customWidth="1"/>
    <col min="3622" max="3622" width="2.375" style="29" customWidth="1"/>
    <col min="3623" max="3840" width="9.125" style="29"/>
    <col min="3841" max="3841" width="2.875" style="29" customWidth="1"/>
    <col min="3842" max="3842" width="0.625" style="29" customWidth="1"/>
    <col min="3843" max="3843" width="29.5" style="29" customWidth="1"/>
    <col min="3844" max="3844" width="1.5" style="29" customWidth="1"/>
    <col min="3845" max="3845" width="10" style="29" customWidth="1"/>
    <col min="3846" max="3846" width="6.5" style="29" customWidth="1"/>
    <col min="3847" max="3847" width="2.125" style="29" customWidth="1"/>
    <col min="3848" max="3848" width="10" style="29" customWidth="1"/>
    <col min="3849" max="3849" width="11.625" style="29" customWidth="1"/>
    <col min="3850" max="3850" width="0.875" style="29" customWidth="1"/>
    <col min="3851" max="3851" width="2.625" style="29" customWidth="1"/>
    <col min="3852" max="3852" width="8.875" style="29" customWidth="1"/>
    <col min="3853" max="3853" width="8.5" style="29" customWidth="1"/>
    <col min="3854" max="3854" width="1.875" style="29" customWidth="1"/>
    <col min="3855" max="3855" width="12.125" style="29" customWidth="1"/>
    <col min="3856" max="3856" width="3.625" style="29" customWidth="1"/>
    <col min="3857" max="3857" width="11.375" style="29" customWidth="1"/>
    <col min="3858" max="3858" width="1.625" style="29" customWidth="1"/>
    <col min="3859" max="3859" width="9.5" style="29" customWidth="1"/>
    <col min="3860" max="3860" width="8.375" style="29" customWidth="1"/>
    <col min="3861" max="3861" width="3" style="29" customWidth="1"/>
    <col min="3862" max="3862" width="0.875" style="29" customWidth="1"/>
    <col min="3863" max="3863" width="17" style="29" customWidth="1"/>
    <col min="3864" max="3864" width="34.625" style="29" customWidth="1"/>
    <col min="3865" max="3865" width="2.5" style="29" customWidth="1"/>
    <col min="3866" max="3866" width="30.625" style="29" customWidth="1"/>
    <col min="3867" max="3867" width="3.125" style="29" customWidth="1"/>
    <col min="3868" max="3868" width="22" style="29" customWidth="1"/>
    <col min="3869" max="3869" width="2.625" style="29" customWidth="1"/>
    <col min="3870" max="3870" width="7.625" style="29" customWidth="1"/>
    <col min="3871" max="3871" width="10.625" style="29" customWidth="1"/>
    <col min="3872" max="3872" width="0.875" style="29" customWidth="1"/>
    <col min="3873" max="3873" width="6.625" style="29" customWidth="1"/>
    <col min="3874" max="3874" width="0.875" style="29" customWidth="1"/>
    <col min="3875" max="3875" width="6.625" style="29" customWidth="1"/>
    <col min="3876" max="3876" width="3.625" style="29" customWidth="1"/>
    <col min="3877" max="3877" width="6.625" style="29" customWidth="1"/>
    <col min="3878" max="3878" width="2.375" style="29" customWidth="1"/>
    <col min="3879" max="4096" width="9.125" style="29"/>
    <col min="4097" max="4097" width="2.875" style="29" customWidth="1"/>
    <col min="4098" max="4098" width="0.625" style="29" customWidth="1"/>
    <col min="4099" max="4099" width="29.5" style="29" customWidth="1"/>
    <col min="4100" max="4100" width="1.5" style="29" customWidth="1"/>
    <col min="4101" max="4101" width="10" style="29" customWidth="1"/>
    <col min="4102" max="4102" width="6.5" style="29" customWidth="1"/>
    <col min="4103" max="4103" width="2.125" style="29" customWidth="1"/>
    <col min="4104" max="4104" width="10" style="29" customWidth="1"/>
    <col min="4105" max="4105" width="11.625" style="29" customWidth="1"/>
    <col min="4106" max="4106" width="0.875" style="29" customWidth="1"/>
    <col min="4107" max="4107" width="2.625" style="29" customWidth="1"/>
    <col min="4108" max="4108" width="8.875" style="29" customWidth="1"/>
    <col min="4109" max="4109" width="8.5" style="29" customWidth="1"/>
    <col min="4110" max="4110" width="1.875" style="29" customWidth="1"/>
    <col min="4111" max="4111" width="12.125" style="29" customWidth="1"/>
    <col min="4112" max="4112" width="3.625" style="29" customWidth="1"/>
    <col min="4113" max="4113" width="11.375" style="29" customWidth="1"/>
    <col min="4114" max="4114" width="1.625" style="29" customWidth="1"/>
    <col min="4115" max="4115" width="9.5" style="29" customWidth="1"/>
    <col min="4116" max="4116" width="8.375" style="29" customWidth="1"/>
    <col min="4117" max="4117" width="3" style="29" customWidth="1"/>
    <col min="4118" max="4118" width="0.875" style="29" customWidth="1"/>
    <col min="4119" max="4119" width="17" style="29" customWidth="1"/>
    <col min="4120" max="4120" width="34.625" style="29" customWidth="1"/>
    <col min="4121" max="4121" width="2.5" style="29" customWidth="1"/>
    <col min="4122" max="4122" width="30.625" style="29" customWidth="1"/>
    <col min="4123" max="4123" width="3.125" style="29" customWidth="1"/>
    <col min="4124" max="4124" width="22" style="29" customWidth="1"/>
    <col min="4125" max="4125" width="2.625" style="29" customWidth="1"/>
    <col min="4126" max="4126" width="7.625" style="29" customWidth="1"/>
    <col min="4127" max="4127" width="10.625" style="29" customWidth="1"/>
    <col min="4128" max="4128" width="0.875" style="29" customWidth="1"/>
    <col min="4129" max="4129" width="6.625" style="29" customWidth="1"/>
    <col min="4130" max="4130" width="0.875" style="29" customWidth="1"/>
    <col min="4131" max="4131" width="6.625" style="29" customWidth="1"/>
    <col min="4132" max="4132" width="3.625" style="29" customWidth="1"/>
    <col min="4133" max="4133" width="6.625" style="29" customWidth="1"/>
    <col min="4134" max="4134" width="2.375" style="29" customWidth="1"/>
    <col min="4135" max="4352" width="9.125" style="29"/>
    <col min="4353" max="4353" width="2.875" style="29" customWidth="1"/>
    <col min="4354" max="4354" width="0.625" style="29" customWidth="1"/>
    <col min="4355" max="4355" width="29.5" style="29" customWidth="1"/>
    <col min="4356" max="4356" width="1.5" style="29" customWidth="1"/>
    <col min="4357" max="4357" width="10" style="29" customWidth="1"/>
    <col min="4358" max="4358" width="6.5" style="29" customWidth="1"/>
    <col min="4359" max="4359" width="2.125" style="29" customWidth="1"/>
    <col min="4360" max="4360" width="10" style="29" customWidth="1"/>
    <col min="4361" max="4361" width="11.625" style="29" customWidth="1"/>
    <col min="4362" max="4362" width="0.875" style="29" customWidth="1"/>
    <col min="4363" max="4363" width="2.625" style="29" customWidth="1"/>
    <col min="4364" max="4364" width="8.875" style="29" customWidth="1"/>
    <col min="4365" max="4365" width="8.5" style="29" customWidth="1"/>
    <col min="4366" max="4366" width="1.875" style="29" customWidth="1"/>
    <col min="4367" max="4367" width="12.125" style="29" customWidth="1"/>
    <col min="4368" max="4368" width="3.625" style="29" customWidth="1"/>
    <col min="4369" max="4369" width="11.375" style="29" customWidth="1"/>
    <col min="4370" max="4370" width="1.625" style="29" customWidth="1"/>
    <col min="4371" max="4371" width="9.5" style="29" customWidth="1"/>
    <col min="4372" max="4372" width="8.375" style="29" customWidth="1"/>
    <col min="4373" max="4373" width="3" style="29" customWidth="1"/>
    <col min="4374" max="4374" width="0.875" style="29" customWidth="1"/>
    <col min="4375" max="4375" width="17" style="29" customWidth="1"/>
    <col min="4376" max="4376" width="34.625" style="29" customWidth="1"/>
    <col min="4377" max="4377" width="2.5" style="29" customWidth="1"/>
    <col min="4378" max="4378" width="30.625" style="29" customWidth="1"/>
    <col min="4379" max="4379" width="3.125" style="29" customWidth="1"/>
    <col min="4380" max="4380" width="22" style="29" customWidth="1"/>
    <col min="4381" max="4381" width="2.625" style="29" customWidth="1"/>
    <col min="4382" max="4382" width="7.625" style="29" customWidth="1"/>
    <col min="4383" max="4383" width="10.625" style="29" customWidth="1"/>
    <col min="4384" max="4384" width="0.875" style="29" customWidth="1"/>
    <col min="4385" max="4385" width="6.625" style="29" customWidth="1"/>
    <col min="4386" max="4386" width="0.875" style="29" customWidth="1"/>
    <col min="4387" max="4387" width="6.625" style="29" customWidth="1"/>
    <col min="4388" max="4388" width="3.625" style="29" customWidth="1"/>
    <col min="4389" max="4389" width="6.625" style="29" customWidth="1"/>
    <col min="4390" max="4390" width="2.375" style="29" customWidth="1"/>
    <col min="4391" max="4608" width="9.125" style="29"/>
    <col min="4609" max="4609" width="2.875" style="29" customWidth="1"/>
    <col min="4610" max="4610" width="0.625" style="29" customWidth="1"/>
    <col min="4611" max="4611" width="29.5" style="29" customWidth="1"/>
    <col min="4612" max="4612" width="1.5" style="29" customWidth="1"/>
    <col min="4613" max="4613" width="10" style="29" customWidth="1"/>
    <col min="4614" max="4614" width="6.5" style="29" customWidth="1"/>
    <col min="4615" max="4615" width="2.125" style="29" customWidth="1"/>
    <col min="4616" max="4616" width="10" style="29" customWidth="1"/>
    <col min="4617" max="4617" width="11.625" style="29" customWidth="1"/>
    <col min="4618" max="4618" width="0.875" style="29" customWidth="1"/>
    <col min="4619" max="4619" width="2.625" style="29" customWidth="1"/>
    <col min="4620" max="4620" width="8.875" style="29" customWidth="1"/>
    <col min="4621" max="4621" width="8.5" style="29" customWidth="1"/>
    <col min="4622" max="4622" width="1.875" style="29" customWidth="1"/>
    <col min="4623" max="4623" width="12.125" style="29" customWidth="1"/>
    <col min="4624" max="4624" width="3.625" style="29" customWidth="1"/>
    <col min="4625" max="4625" width="11.375" style="29" customWidth="1"/>
    <col min="4626" max="4626" width="1.625" style="29" customWidth="1"/>
    <col min="4627" max="4627" width="9.5" style="29" customWidth="1"/>
    <col min="4628" max="4628" width="8.375" style="29" customWidth="1"/>
    <col min="4629" max="4629" width="3" style="29" customWidth="1"/>
    <col min="4630" max="4630" width="0.875" style="29" customWidth="1"/>
    <col min="4631" max="4631" width="17" style="29" customWidth="1"/>
    <col min="4632" max="4632" width="34.625" style="29" customWidth="1"/>
    <col min="4633" max="4633" width="2.5" style="29" customWidth="1"/>
    <col min="4634" max="4634" width="30.625" style="29" customWidth="1"/>
    <col min="4635" max="4635" width="3.125" style="29" customWidth="1"/>
    <col min="4636" max="4636" width="22" style="29" customWidth="1"/>
    <col min="4637" max="4637" width="2.625" style="29" customWidth="1"/>
    <col min="4638" max="4638" width="7.625" style="29" customWidth="1"/>
    <col min="4639" max="4639" width="10.625" style="29" customWidth="1"/>
    <col min="4640" max="4640" width="0.875" style="29" customWidth="1"/>
    <col min="4641" max="4641" width="6.625" style="29" customWidth="1"/>
    <col min="4642" max="4642" width="0.875" style="29" customWidth="1"/>
    <col min="4643" max="4643" width="6.625" style="29" customWidth="1"/>
    <col min="4644" max="4644" width="3.625" style="29" customWidth="1"/>
    <col min="4645" max="4645" width="6.625" style="29" customWidth="1"/>
    <col min="4646" max="4646" width="2.375" style="29" customWidth="1"/>
    <col min="4647" max="4864" width="9.125" style="29"/>
    <col min="4865" max="4865" width="2.875" style="29" customWidth="1"/>
    <col min="4866" max="4866" width="0.625" style="29" customWidth="1"/>
    <col min="4867" max="4867" width="29.5" style="29" customWidth="1"/>
    <col min="4868" max="4868" width="1.5" style="29" customWidth="1"/>
    <col min="4869" max="4869" width="10" style="29" customWidth="1"/>
    <col min="4870" max="4870" width="6.5" style="29" customWidth="1"/>
    <col min="4871" max="4871" width="2.125" style="29" customWidth="1"/>
    <col min="4872" max="4872" width="10" style="29" customWidth="1"/>
    <col min="4873" max="4873" width="11.625" style="29" customWidth="1"/>
    <col min="4874" max="4874" width="0.875" style="29" customWidth="1"/>
    <col min="4875" max="4875" width="2.625" style="29" customWidth="1"/>
    <col min="4876" max="4876" width="8.875" style="29" customWidth="1"/>
    <col min="4877" max="4877" width="8.5" style="29" customWidth="1"/>
    <col min="4878" max="4878" width="1.875" style="29" customWidth="1"/>
    <col min="4879" max="4879" width="12.125" style="29" customWidth="1"/>
    <col min="4880" max="4880" width="3.625" style="29" customWidth="1"/>
    <col min="4881" max="4881" width="11.375" style="29" customWidth="1"/>
    <col min="4882" max="4882" width="1.625" style="29" customWidth="1"/>
    <col min="4883" max="4883" width="9.5" style="29" customWidth="1"/>
    <col min="4884" max="4884" width="8.375" style="29" customWidth="1"/>
    <col min="4885" max="4885" width="3" style="29" customWidth="1"/>
    <col min="4886" max="4886" width="0.875" style="29" customWidth="1"/>
    <col min="4887" max="4887" width="17" style="29" customWidth="1"/>
    <col min="4888" max="4888" width="34.625" style="29" customWidth="1"/>
    <col min="4889" max="4889" width="2.5" style="29" customWidth="1"/>
    <col min="4890" max="4890" width="30.625" style="29" customWidth="1"/>
    <col min="4891" max="4891" width="3.125" style="29" customWidth="1"/>
    <col min="4892" max="4892" width="22" style="29" customWidth="1"/>
    <col min="4893" max="4893" width="2.625" style="29" customWidth="1"/>
    <col min="4894" max="4894" width="7.625" style="29" customWidth="1"/>
    <col min="4895" max="4895" width="10.625" style="29" customWidth="1"/>
    <col min="4896" max="4896" width="0.875" style="29" customWidth="1"/>
    <col min="4897" max="4897" width="6.625" style="29" customWidth="1"/>
    <col min="4898" max="4898" width="0.875" style="29" customWidth="1"/>
    <col min="4899" max="4899" width="6.625" style="29" customWidth="1"/>
    <col min="4900" max="4900" width="3.625" style="29" customWidth="1"/>
    <col min="4901" max="4901" width="6.625" style="29" customWidth="1"/>
    <col min="4902" max="4902" width="2.375" style="29" customWidth="1"/>
    <col min="4903" max="5120" width="9.125" style="29"/>
    <col min="5121" max="5121" width="2.875" style="29" customWidth="1"/>
    <col min="5122" max="5122" width="0.625" style="29" customWidth="1"/>
    <col min="5123" max="5123" width="29.5" style="29" customWidth="1"/>
    <col min="5124" max="5124" width="1.5" style="29" customWidth="1"/>
    <col min="5125" max="5125" width="10" style="29" customWidth="1"/>
    <col min="5126" max="5126" width="6.5" style="29" customWidth="1"/>
    <col min="5127" max="5127" width="2.125" style="29" customWidth="1"/>
    <col min="5128" max="5128" width="10" style="29" customWidth="1"/>
    <col min="5129" max="5129" width="11.625" style="29" customWidth="1"/>
    <col min="5130" max="5130" width="0.875" style="29" customWidth="1"/>
    <col min="5131" max="5131" width="2.625" style="29" customWidth="1"/>
    <col min="5132" max="5132" width="8.875" style="29" customWidth="1"/>
    <col min="5133" max="5133" width="8.5" style="29" customWidth="1"/>
    <col min="5134" max="5134" width="1.875" style="29" customWidth="1"/>
    <col min="5135" max="5135" width="12.125" style="29" customWidth="1"/>
    <col min="5136" max="5136" width="3.625" style="29" customWidth="1"/>
    <col min="5137" max="5137" width="11.375" style="29" customWidth="1"/>
    <col min="5138" max="5138" width="1.625" style="29" customWidth="1"/>
    <col min="5139" max="5139" width="9.5" style="29" customWidth="1"/>
    <col min="5140" max="5140" width="8.375" style="29" customWidth="1"/>
    <col min="5141" max="5141" width="3" style="29" customWidth="1"/>
    <col min="5142" max="5142" width="0.875" style="29" customWidth="1"/>
    <col min="5143" max="5143" width="17" style="29" customWidth="1"/>
    <col min="5144" max="5144" width="34.625" style="29" customWidth="1"/>
    <col min="5145" max="5145" width="2.5" style="29" customWidth="1"/>
    <col min="5146" max="5146" width="30.625" style="29" customWidth="1"/>
    <col min="5147" max="5147" width="3.125" style="29" customWidth="1"/>
    <col min="5148" max="5148" width="22" style="29" customWidth="1"/>
    <col min="5149" max="5149" width="2.625" style="29" customWidth="1"/>
    <col min="5150" max="5150" width="7.625" style="29" customWidth="1"/>
    <col min="5151" max="5151" width="10.625" style="29" customWidth="1"/>
    <col min="5152" max="5152" width="0.875" style="29" customWidth="1"/>
    <col min="5153" max="5153" width="6.625" style="29" customWidth="1"/>
    <col min="5154" max="5154" width="0.875" style="29" customWidth="1"/>
    <col min="5155" max="5155" width="6.625" style="29" customWidth="1"/>
    <col min="5156" max="5156" width="3.625" style="29" customWidth="1"/>
    <col min="5157" max="5157" width="6.625" style="29" customWidth="1"/>
    <col min="5158" max="5158" width="2.375" style="29" customWidth="1"/>
    <col min="5159" max="5376" width="9.125" style="29"/>
    <col min="5377" max="5377" width="2.875" style="29" customWidth="1"/>
    <col min="5378" max="5378" width="0.625" style="29" customWidth="1"/>
    <col min="5379" max="5379" width="29.5" style="29" customWidth="1"/>
    <col min="5380" max="5380" width="1.5" style="29" customWidth="1"/>
    <col min="5381" max="5381" width="10" style="29" customWidth="1"/>
    <col min="5382" max="5382" width="6.5" style="29" customWidth="1"/>
    <col min="5383" max="5383" width="2.125" style="29" customWidth="1"/>
    <col min="5384" max="5384" width="10" style="29" customWidth="1"/>
    <col min="5385" max="5385" width="11.625" style="29" customWidth="1"/>
    <col min="5386" max="5386" width="0.875" style="29" customWidth="1"/>
    <col min="5387" max="5387" width="2.625" style="29" customWidth="1"/>
    <col min="5388" max="5388" width="8.875" style="29" customWidth="1"/>
    <col min="5389" max="5389" width="8.5" style="29" customWidth="1"/>
    <col min="5390" max="5390" width="1.875" style="29" customWidth="1"/>
    <col min="5391" max="5391" width="12.125" style="29" customWidth="1"/>
    <col min="5392" max="5392" width="3.625" style="29" customWidth="1"/>
    <col min="5393" max="5393" width="11.375" style="29" customWidth="1"/>
    <col min="5394" max="5394" width="1.625" style="29" customWidth="1"/>
    <col min="5395" max="5395" width="9.5" style="29" customWidth="1"/>
    <col min="5396" max="5396" width="8.375" style="29" customWidth="1"/>
    <col min="5397" max="5397" width="3" style="29" customWidth="1"/>
    <col min="5398" max="5398" width="0.875" style="29" customWidth="1"/>
    <col min="5399" max="5399" width="17" style="29" customWidth="1"/>
    <col min="5400" max="5400" width="34.625" style="29" customWidth="1"/>
    <col min="5401" max="5401" width="2.5" style="29" customWidth="1"/>
    <col min="5402" max="5402" width="30.625" style="29" customWidth="1"/>
    <col min="5403" max="5403" width="3.125" style="29" customWidth="1"/>
    <col min="5404" max="5404" width="22" style="29" customWidth="1"/>
    <col min="5405" max="5405" width="2.625" style="29" customWidth="1"/>
    <col min="5406" max="5406" width="7.625" style="29" customWidth="1"/>
    <col min="5407" max="5407" width="10.625" style="29" customWidth="1"/>
    <col min="5408" max="5408" width="0.875" style="29" customWidth="1"/>
    <col min="5409" max="5409" width="6.625" style="29" customWidth="1"/>
    <col min="5410" max="5410" width="0.875" style="29" customWidth="1"/>
    <col min="5411" max="5411" width="6.625" style="29" customWidth="1"/>
    <col min="5412" max="5412" width="3.625" style="29" customWidth="1"/>
    <col min="5413" max="5413" width="6.625" style="29" customWidth="1"/>
    <col min="5414" max="5414" width="2.375" style="29" customWidth="1"/>
    <col min="5415" max="5632" width="9.125" style="29"/>
    <col min="5633" max="5633" width="2.875" style="29" customWidth="1"/>
    <col min="5634" max="5634" width="0.625" style="29" customWidth="1"/>
    <col min="5635" max="5635" width="29.5" style="29" customWidth="1"/>
    <col min="5636" max="5636" width="1.5" style="29" customWidth="1"/>
    <col min="5637" max="5637" width="10" style="29" customWidth="1"/>
    <col min="5638" max="5638" width="6.5" style="29" customWidth="1"/>
    <col min="5639" max="5639" width="2.125" style="29" customWidth="1"/>
    <col min="5640" max="5640" width="10" style="29" customWidth="1"/>
    <col min="5641" max="5641" width="11.625" style="29" customWidth="1"/>
    <col min="5642" max="5642" width="0.875" style="29" customWidth="1"/>
    <col min="5643" max="5643" width="2.625" style="29" customWidth="1"/>
    <col min="5644" max="5644" width="8.875" style="29" customWidth="1"/>
    <col min="5645" max="5645" width="8.5" style="29" customWidth="1"/>
    <col min="5646" max="5646" width="1.875" style="29" customWidth="1"/>
    <col min="5647" max="5647" width="12.125" style="29" customWidth="1"/>
    <col min="5648" max="5648" width="3.625" style="29" customWidth="1"/>
    <col min="5649" max="5649" width="11.375" style="29" customWidth="1"/>
    <col min="5650" max="5650" width="1.625" style="29" customWidth="1"/>
    <col min="5651" max="5651" width="9.5" style="29" customWidth="1"/>
    <col min="5652" max="5652" width="8.375" style="29" customWidth="1"/>
    <col min="5653" max="5653" width="3" style="29" customWidth="1"/>
    <col min="5654" max="5654" width="0.875" style="29" customWidth="1"/>
    <col min="5655" max="5655" width="17" style="29" customWidth="1"/>
    <col min="5656" max="5656" width="34.625" style="29" customWidth="1"/>
    <col min="5657" max="5657" width="2.5" style="29" customWidth="1"/>
    <col min="5658" max="5658" width="30.625" style="29" customWidth="1"/>
    <col min="5659" max="5659" width="3.125" style="29" customWidth="1"/>
    <col min="5660" max="5660" width="22" style="29" customWidth="1"/>
    <col min="5661" max="5661" width="2.625" style="29" customWidth="1"/>
    <col min="5662" max="5662" width="7.625" style="29" customWidth="1"/>
    <col min="5663" max="5663" width="10.625" style="29" customWidth="1"/>
    <col min="5664" max="5664" width="0.875" style="29" customWidth="1"/>
    <col min="5665" max="5665" width="6.625" style="29" customWidth="1"/>
    <col min="5666" max="5666" width="0.875" style="29" customWidth="1"/>
    <col min="5667" max="5667" width="6.625" style="29" customWidth="1"/>
    <col min="5668" max="5668" width="3.625" style="29" customWidth="1"/>
    <col min="5669" max="5669" width="6.625" style="29" customWidth="1"/>
    <col min="5670" max="5670" width="2.375" style="29" customWidth="1"/>
    <col min="5671" max="5888" width="9.125" style="29"/>
    <col min="5889" max="5889" width="2.875" style="29" customWidth="1"/>
    <col min="5890" max="5890" width="0.625" style="29" customWidth="1"/>
    <col min="5891" max="5891" width="29.5" style="29" customWidth="1"/>
    <col min="5892" max="5892" width="1.5" style="29" customWidth="1"/>
    <col min="5893" max="5893" width="10" style="29" customWidth="1"/>
    <col min="5894" max="5894" width="6.5" style="29" customWidth="1"/>
    <col min="5895" max="5895" width="2.125" style="29" customWidth="1"/>
    <col min="5896" max="5896" width="10" style="29" customWidth="1"/>
    <col min="5897" max="5897" width="11.625" style="29" customWidth="1"/>
    <col min="5898" max="5898" width="0.875" style="29" customWidth="1"/>
    <col min="5899" max="5899" width="2.625" style="29" customWidth="1"/>
    <col min="5900" max="5900" width="8.875" style="29" customWidth="1"/>
    <col min="5901" max="5901" width="8.5" style="29" customWidth="1"/>
    <col min="5902" max="5902" width="1.875" style="29" customWidth="1"/>
    <col min="5903" max="5903" width="12.125" style="29" customWidth="1"/>
    <col min="5904" max="5904" width="3.625" style="29" customWidth="1"/>
    <col min="5905" max="5905" width="11.375" style="29" customWidth="1"/>
    <col min="5906" max="5906" width="1.625" style="29" customWidth="1"/>
    <col min="5907" max="5907" width="9.5" style="29" customWidth="1"/>
    <col min="5908" max="5908" width="8.375" style="29" customWidth="1"/>
    <col min="5909" max="5909" width="3" style="29" customWidth="1"/>
    <col min="5910" max="5910" width="0.875" style="29" customWidth="1"/>
    <col min="5911" max="5911" width="17" style="29" customWidth="1"/>
    <col min="5912" max="5912" width="34.625" style="29" customWidth="1"/>
    <col min="5913" max="5913" width="2.5" style="29" customWidth="1"/>
    <col min="5914" max="5914" width="30.625" style="29" customWidth="1"/>
    <col min="5915" max="5915" width="3.125" style="29" customWidth="1"/>
    <col min="5916" max="5916" width="22" style="29" customWidth="1"/>
    <col min="5917" max="5917" width="2.625" style="29" customWidth="1"/>
    <col min="5918" max="5918" width="7.625" style="29" customWidth="1"/>
    <col min="5919" max="5919" width="10.625" style="29" customWidth="1"/>
    <col min="5920" max="5920" width="0.875" style="29" customWidth="1"/>
    <col min="5921" max="5921" width="6.625" style="29" customWidth="1"/>
    <col min="5922" max="5922" width="0.875" style="29" customWidth="1"/>
    <col min="5923" max="5923" width="6.625" style="29" customWidth="1"/>
    <col min="5924" max="5924" width="3.625" style="29" customWidth="1"/>
    <col min="5925" max="5925" width="6.625" style="29" customWidth="1"/>
    <col min="5926" max="5926" width="2.375" style="29" customWidth="1"/>
    <col min="5927" max="6144" width="9.125" style="29"/>
    <col min="6145" max="6145" width="2.875" style="29" customWidth="1"/>
    <col min="6146" max="6146" width="0.625" style="29" customWidth="1"/>
    <col min="6147" max="6147" width="29.5" style="29" customWidth="1"/>
    <col min="6148" max="6148" width="1.5" style="29" customWidth="1"/>
    <col min="6149" max="6149" width="10" style="29" customWidth="1"/>
    <col min="6150" max="6150" width="6.5" style="29" customWidth="1"/>
    <col min="6151" max="6151" width="2.125" style="29" customWidth="1"/>
    <col min="6152" max="6152" width="10" style="29" customWidth="1"/>
    <col min="6153" max="6153" width="11.625" style="29" customWidth="1"/>
    <col min="6154" max="6154" width="0.875" style="29" customWidth="1"/>
    <col min="6155" max="6155" width="2.625" style="29" customWidth="1"/>
    <col min="6156" max="6156" width="8.875" style="29" customWidth="1"/>
    <col min="6157" max="6157" width="8.5" style="29" customWidth="1"/>
    <col min="6158" max="6158" width="1.875" style="29" customWidth="1"/>
    <col min="6159" max="6159" width="12.125" style="29" customWidth="1"/>
    <col min="6160" max="6160" width="3.625" style="29" customWidth="1"/>
    <col min="6161" max="6161" width="11.375" style="29" customWidth="1"/>
    <col min="6162" max="6162" width="1.625" style="29" customWidth="1"/>
    <col min="6163" max="6163" width="9.5" style="29" customWidth="1"/>
    <col min="6164" max="6164" width="8.375" style="29" customWidth="1"/>
    <col min="6165" max="6165" width="3" style="29" customWidth="1"/>
    <col min="6166" max="6166" width="0.875" style="29" customWidth="1"/>
    <col min="6167" max="6167" width="17" style="29" customWidth="1"/>
    <col min="6168" max="6168" width="34.625" style="29" customWidth="1"/>
    <col min="6169" max="6169" width="2.5" style="29" customWidth="1"/>
    <col min="6170" max="6170" width="30.625" style="29" customWidth="1"/>
    <col min="6171" max="6171" width="3.125" style="29" customWidth="1"/>
    <col min="6172" max="6172" width="22" style="29" customWidth="1"/>
    <col min="6173" max="6173" width="2.625" style="29" customWidth="1"/>
    <col min="6174" max="6174" width="7.625" style="29" customWidth="1"/>
    <col min="6175" max="6175" width="10.625" style="29" customWidth="1"/>
    <col min="6176" max="6176" width="0.875" style="29" customWidth="1"/>
    <col min="6177" max="6177" width="6.625" style="29" customWidth="1"/>
    <col min="6178" max="6178" width="0.875" style="29" customWidth="1"/>
    <col min="6179" max="6179" width="6.625" style="29" customWidth="1"/>
    <col min="6180" max="6180" width="3.625" style="29" customWidth="1"/>
    <col min="6181" max="6181" width="6.625" style="29" customWidth="1"/>
    <col min="6182" max="6182" width="2.375" style="29" customWidth="1"/>
    <col min="6183" max="6400" width="9.125" style="29"/>
    <col min="6401" max="6401" width="2.875" style="29" customWidth="1"/>
    <col min="6402" max="6402" width="0.625" style="29" customWidth="1"/>
    <col min="6403" max="6403" width="29.5" style="29" customWidth="1"/>
    <col min="6404" max="6404" width="1.5" style="29" customWidth="1"/>
    <col min="6405" max="6405" width="10" style="29" customWidth="1"/>
    <col min="6406" max="6406" width="6.5" style="29" customWidth="1"/>
    <col min="6407" max="6407" width="2.125" style="29" customWidth="1"/>
    <col min="6408" max="6408" width="10" style="29" customWidth="1"/>
    <col min="6409" max="6409" width="11.625" style="29" customWidth="1"/>
    <col min="6410" max="6410" width="0.875" style="29" customWidth="1"/>
    <col min="6411" max="6411" width="2.625" style="29" customWidth="1"/>
    <col min="6412" max="6412" width="8.875" style="29" customWidth="1"/>
    <col min="6413" max="6413" width="8.5" style="29" customWidth="1"/>
    <col min="6414" max="6414" width="1.875" style="29" customWidth="1"/>
    <col min="6415" max="6415" width="12.125" style="29" customWidth="1"/>
    <col min="6416" max="6416" width="3.625" style="29" customWidth="1"/>
    <col min="6417" max="6417" width="11.375" style="29" customWidth="1"/>
    <col min="6418" max="6418" width="1.625" style="29" customWidth="1"/>
    <col min="6419" max="6419" width="9.5" style="29" customWidth="1"/>
    <col min="6420" max="6420" width="8.375" style="29" customWidth="1"/>
    <col min="6421" max="6421" width="3" style="29" customWidth="1"/>
    <col min="6422" max="6422" width="0.875" style="29" customWidth="1"/>
    <col min="6423" max="6423" width="17" style="29" customWidth="1"/>
    <col min="6424" max="6424" width="34.625" style="29" customWidth="1"/>
    <col min="6425" max="6425" width="2.5" style="29" customWidth="1"/>
    <col min="6426" max="6426" width="30.625" style="29" customWidth="1"/>
    <col min="6427" max="6427" width="3.125" style="29" customWidth="1"/>
    <col min="6428" max="6428" width="22" style="29" customWidth="1"/>
    <col min="6429" max="6429" width="2.625" style="29" customWidth="1"/>
    <col min="6430" max="6430" width="7.625" style="29" customWidth="1"/>
    <col min="6431" max="6431" width="10.625" style="29" customWidth="1"/>
    <col min="6432" max="6432" width="0.875" style="29" customWidth="1"/>
    <col min="6433" max="6433" width="6.625" style="29" customWidth="1"/>
    <col min="6434" max="6434" width="0.875" style="29" customWidth="1"/>
    <col min="6435" max="6435" width="6.625" style="29" customWidth="1"/>
    <col min="6436" max="6436" width="3.625" style="29" customWidth="1"/>
    <col min="6437" max="6437" width="6.625" style="29" customWidth="1"/>
    <col min="6438" max="6438" width="2.375" style="29" customWidth="1"/>
    <col min="6439" max="6656" width="9.125" style="29"/>
    <col min="6657" max="6657" width="2.875" style="29" customWidth="1"/>
    <col min="6658" max="6658" width="0.625" style="29" customWidth="1"/>
    <col min="6659" max="6659" width="29.5" style="29" customWidth="1"/>
    <col min="6660" max="6660" width="1.5" style="29" customWidth="1"/>
    <col min="6661" max="6661" width="10" style="29" customWidth="1"/>
    <col min="6662" max="6662" width="6.5" style="29" customWidth="1"/>
    <col min="6663" max="6663" width="2.125" style="29" customWidth="1"/>
    <col min="6664" max="6664" width="10" style="29" customWidth="1"/>
    <col min="6665" max="6665" width="11.625" style="29" customWidth="1"/>
    <col min="6666" max="6666" width="0.875" style="29" customWidth="1"/>
    <col min="6667" max="6667" width="2.625" style="29" customWidth="1"/>
    <col min="6668" max="6668" width="8.875" style="29" customWidth="1"/>
    <col min="6669" max="6669" width="8.5" style="29" customWidth="1"/>
    <col min="6670" max="6670" width="1.875" style="29" customWidth="1"/>
    <col min="6671" max="6671" width="12.125" style="29" customWidth="1"/>
    <col min="6672" max="6672" width="3.625" style="29" customWidth="1"/>
    <col min="6673" max="6673" width="11.375" style="29" customWidth="1"/>
    <col min="6674" max="6674" width="1.625" style="29" customWidth="1"/>
    <col min="6675" max="6675" width="9.5" style="29" customWidth="1"/>
    <col min="6676" max="6676" width="8.375" style="29" customWidth="1"/>
    <col min="6677" max="6677" width="3" style="29" customWidth="1"/>
    <col min="6678" max="6678" width="0.875" style="29" customWidth="1"/>
    <col min="6679" max="6679" width="17" style="29" customWidth="1"/>
    <col min="6680" max="6680" width="34.625" style="29" customWidth="1"/>
    <col min="6681" max="6681" width="2.5" style="29" customWidth="1"/>
    <col min="6682" max="6682" width="30.625" style="29" customWidth="1"/>
    <col min="6683" max="6683" width="3.125" style="29" customWidth="1"/>
    <col min="6684" max="6684" width="22" style="29" customWidth="1"/>
    <col min="6685" max="6685" width="2.625" style="29" customWidth="1"/>
    <col min="6686" max="6686" width="7.625" style="29" customWidth="1"/>
    <col min="6687" max="6687" width="10.625" style="29" customWidth="1"/>
    <col min="6688" max="6688" width="0.875" style="29" customWidth="1"/>
    <col min="6689" max="6689" width="6.625" style="29" customWidth="1"/>
    <col min="6690" max="6690" width="0.875" style="29" customWidth="1"/>
    <col min="6691" max="6691" width="6.625" style="29" customWidth="1"/>
    <col min="6692" max="6692" width="3.625" style="29" customWidth="1"/>
    <col min="6693" max="6693" width="6.625" style="29" customWidth="1"/>
    <col min="6694" max="6694" width="2.375" style="29" customWidth="1"/>
    <col min="6695" max="6912" width="9.125" style="29"/>
    <col min="6913" max="6913" width="2.875" style="29" customWidth="1"/>
    <col min="6914" max="6914" width="0.625" style="29" customWidth="1"/>
    <col min="6915" max="6915" width="29.5" style="29" customWidth="1"/>
    <col min="6916" max="6916" width="1.5" style="29" customWidth="1"/>
    <col min="6917" max="6917" width="10" style="29" customWidth="1"/>
    <col min="6918" max="6918" width="6.5" style="29" customWidth="1"/>
    <col min="6919" max="6919" width="2.125" style="29" customWidth="1"/>
    <col min="6920" max="6920" width="10" style="29" customWidth="1"/>
    <col min="6921" max="6921" width="11.625" style="29" customWidth="1"/>
    <col min="6922" max="6922" width="0.875" style="29" customWidth="1"/>
    <col min="6923" max="6923" width="2.625" style="29" customWidth="1"/>
    <col min="6924" max="6924" width="8.875" style="29" customWidth="1"/>
    <col min="6925" max="6925" width="8.5" style="29" customWidth="1"/>
    <col min="6926" max="6926" width="1.875" style="29" customWidth="1"/>
    <col min="6927" max="6927" width="12.125" style="29" customWidth="1"/>
    <col min="6928" max="6928" width="3.625" style="29" customWidth="1"/>
    <col min="6929" max="6929" width="11.375" style="29" customWidth="1"/>
    <col min="6930" max="6930" width="1.625" style="29" customWidth="1"/>
    <col min="6931" max="6931" width="9.5" style="29" customWidth="1"/>
    <col min="6932" max="6932" width="8.375" style="29" customWidth="1"/>
    <col min="6933" max="6933" width="3" style="29" customWidth="1"/>
    <col min="6934" max="6934" width="0.875" style="29" customWidth="1"/>
    <col min="6935" max="6935" width="17" style="29" customWidth="1"/>
    <col min="6936" max="6936" width="34.625" style="29" customWidth="1"/>
    <col min="6937" max="6937" width="2.5" style="29" customWidth="1"/>
    <col min="6938" max="6938" width="30.625" style="29" customWidth="1"/>
    <col min="6939" max="6939" width="3.125" style="29" customWidth="1"/>
    <col min="6940" max="6940" width="22" style="29" customWidth="1"/>
    <col min="6941" max="6941" width="2.625" style="29" customWidth="1"/>
    <col min="6942" max="6942" width="7.625" style="29" customWidth="1"/>
    <col min="6943" max="6943" width="10.625" style="29" customWidth="1"/>
    <col min="6944" max="6944" width="0.875" style="29" customWidth="1"/>
    <col min="6945" max="6945" width="6.625" style="29" customWidth="1"/>
    <col min="6946" max="6946" width="0.875" style="29" customWidth="1"/>
    <col min="6947" max="6947" width="6.625" style="29" customWidth="1"/>
    <col min="6948" max="6948" width="3.625" style="29" customWidth="1"/>
    <col min="6949" max="6949" width="6.625" style="29" customWidth="1"/>
    <col min="6950" max="6950" width="2.375" style="29" customWidth="1"/>
    <col min="6951" max="7168" width="9.125" style="29"/>
    <col min="7169" max="7169" width="2.875" style="29" customWidth="1"/>
    <col min="7170" max="7170" width="0.625" style="29" customWidth="1"/>
    <col min="7171" max="7171" width="29.5" style="29" customWidth="1"/>
    <col min="7172" max="7172" width="1.5" style="29" customWidth="1"/>
    <col min="7173" max="7173" width="10" style="29" customWidth="1"/>
    <col min="7174" max="7174" width="6.5" style="29" customWidth="1"/>
    <col min="7175" max="7175" width="2.125" style="29" customWidth="1"/>
    <col min="7176" max="7176" width="10" style="29" customWidth="1"/>
    <col min="7177" max="7177" width="11.625" style="29" customWidth="1"/>
    <col min="7178" max="7178" width="0.875" style="29" customWidth="1"/>
    <col min="7179" max="7179" width="2.625" style="29" customWidth="1"/>
    <col min="7180" max="7180" width="8.875" style="29" customWidth="1"/>
    <col min="7181" max="7181" width="8.5" style="29" customWidth="1"/>
    <col min="7182" max="7182" width="1.875" style="29" customWidth="1"/>
    <col min="7183" max="7183" width="12.125" style="29" customWidth="1"/>
    <col min="7184" max="7184" width="3.625" style="29" customWidth="1"/>
    <col min="7185" max="7185" width="11.375" style="29" customWidth="1"/>
    <col min="7186" max="7186" width="1.625" style="29" customWidth="1"/>
    <col min="7187" max="7187" width="9.5" style="29" customWidth="1"/>
    <col min="7188" max="7188" width="8.375" style="29" customWidth="1"/>
    <col min="7189" max="7189" width="3" style="29" customWidth="1"/>
    <col min="7190" max="7190" width="0.875" style="29" customWidth="1"/>
    <col min="7191" max="7191" width="17" style="29" customWidth="1"/>
    <col min="7192" max="7192" width="34.625" style="29" customWidth="1"/>
    <col min="7193" max="7193" width="2.5" style="29" customWidth="1"/>
    <col min="7194" max="7194" width="30.625" style="29" customWidth="1"/>
    <col min="7195" max="7195" width="3.125" style="29" customWidth="1"/>
    <col min="7196" max="7196" width="22" style="29" customWidth="1"/>
    <col min="7197" max="7197" width="2.625" style="29" customWidth="1"/>
    <col min="7198" max="7198" width="7.625" style="29" customWidth="1"/>
    <col min="7199" max="7199" width="10.625" style="29" customWidth="1"/>
    <col min="7200" max="7200" width="0.875" style="29" customWidth="1"/>
    <col min="7201" max="7201" width="6.625" style="29" customWidth="1"/>
    <col min="7202" max="7202" width="0.875" style="29" customWidth="1"/>
    <col min="7203" max="7203" width="6.625" style="29" customWidth="1"/>
    <col min="7204" max="7204" width="3.625" style="29" customWidth="1"/>
    <col min="7205" max="7205" width="6.625" style="29" customWidth="1"/>
    <col min="7206" max="7206" width="2.375" style="29" customWidth="1"/>
    <col min="7207" max="7424" width="9.125" style="29"/>
    <col min="7425" max="7425" width="2.875" style="29" customWidth="1"/>
    <col min="7426" max="7426" width="0.625" style="29" customWidth="1"/>
    <col min="7427" max="7427" width="29.5" style="29" customWidth="1"/>
    <col min="7428" max="7428" width="1.5" style="29" customWidth="1"/>
    <col min="7429" max="7429" width="10" style="29" customWidth="1"/>
    <col min="7430" max="7430" width="6.5" style="29" customWidth="1"/>
    <col min="7431" max="7431" width="2.125" style="29" customWidth="1"/>
    <col min="7432" max="7432" width="10" style="29" customWidth="1"/>
    <col min="7433" max="7433" width="11.625" style="29" customWidth="1"/>
    <col min="7434" max="7434" width="0.875" style="29" customWidth="1"/>
    <col min="7435" max="7435" width="2.625" style="29" customWidth="1"/>
    <col min="7436" max="7436" width="8.875" style="29" customWidth="1"/>
    <col min="7437" max="7437" width="8.5" style="29" customWidth="1"/>
    <col min="7438" max="7438" width="1.875" style="29" customWidth="1"/>
    <col min="7439" max="7439" width="12.125" style="29" customWidth="1"/>
    <col min="7440" max="7440" width="3.625" style="29" customWidth="1"/>
    <col min="7441" max="7441" width="11.375" style="29" customWidth="1"/>
    <col min="7442" max="7442" width="1.625" style="29" customWidth="1"/>
    <col min="7443" max="7443" width="9.5" style="29" customWidth="1"/>
    <col min="7444" max="7444" width="8.375" style="29" customWidth="1"/>
    <col min="7445" max="7445" width="3" style="29" customWidth="1"/>
    <col min="7446" max="7446" width="0.875" style="29" customWidth="1"/>
    <col min="7447" max="7447" width="17" style="29" customWidth="1"/>
    <col min="7448" max="7448" width="34.625" style="29" customWidth="1"/>
    <col min="7449" max="7449" width="2.5" style="29" customWidth="1"/>
    <col min="7450" max="7450" width="30.625" style="29" customWidth="1"/>
    <col min="7451" max="7451" width="3.125" style="29" customWidth="1"/>
    <col min="7452" max="7452" width="22" style="29" customWidth="1"/>
    <col min="7453" max="7453" width="2.625" style="29" customWidth="1"/>
    <col min="7454" max="7454" width="7.625" style="29" customWidth="1"/>
    <col min="7455" max="7455" width="10.625" style="29" customWidth="1"/>
    <col min="7456" max="7456" width="0.875" style="29" customWidth="1"/>
    <col min="7457" max="7457" width="6.625" style="29" customWidth="1"/>
    <col min="7458" max="7458" width="0.875" style="29" customWidth="1"/>
    <col min="7459" max="7459" width="6.625" style="29" customWidth="1"/>
    <col min="7460" max="7460" width="3.625" style="29" customWidth="1"/>
    <col min="7461" max="7461" width="6.625" style="29" customWidth="1"/>
    <col min="7462" max="7462" width="2.375" style="29" customWidth="1"/>
    <col min="7463" max="7680" width="9.125" style="29"/>
    <col min="7681" max="7681" width="2.875" style="29" customWidth="1"/>
    <col min="7682" max="7682" width="0.625" style="29" customWidth="1"/>
    <col min="7683" max="7683" width="29.5" style="29" customWidth="1"/>
    <col min="7684" max="7684" width="1.5" style="29" customWidth="1"/>
    <col min="7685" max="7685" width="10" style="29" customWidth="1"/>
    <col min="7686" max="7686" width="6.5" style="29" customWidth="1"/>
    <col min="7687" max="7687" width="2.125" style="29" customWidth="1"/>
    <col min="7688" max="7688" width="10" style="29" customWidth="1"/>
    <col min="7689" max="7689" width="11.625" style="29" customWidth="1"/>
    <col min="7690" max="7690" width="0.875" style="29" customWidth="1"/>
    <col min="7691" max="7691" width="2.625" style="29" customWidth="1"/>
    <col min="7692" max="7692" width="8.875" style="29" customWidth="1"/>
    <col min="7693" max="7693" width="8.5" style="29" customWidth="1"/>
    <col min="7694" max="7694" width="1.875" style="29" customWidth="1"/>
    <col min="7695" max="7695" width="12.125" style="29" customWidth="1"/>
    <col min="7696" max="7696" width="3.625" style="29" customWidth="1"/>
    <col min="7697" max="7697" width="11.375" style="29" customWidth="1"/>
    <col min="7698" max="7698" width="1.625" style="29" customWidth="1"/>
    <col min="7699" max="7699" width="9.5" style="29" customWidth="1"/>
    <col min="7700" max="7700" width="8.375" style="29" customWidth="1"/>
    <col min="7701" max="7701" width="3" style="29" customWidth="1"/>
    <col min="7702" max="7702" width="0.875" style="29" customWidth="1"/>
    <col min="7703" max="7703" width="17" style="29" customWidth="1"/>
    <col min="7704" max="7704" width="34.625" style="29" customWidth="1"/>
    <col min="7705" max="7705" width="2.5" style="29" customWidth="1"/>
    <col min="7706" max="7706" width="30.625" style="29" customWidth="1"/>
    <col min="7707" max="7707" width="3.125" style="29" customWidth="1"/>
    <col min="7708" max="7708" width="22" style="29" customWidth="1"/>
    <col min="7709" max="7709" width="2.625" style="29" customWidth="1"/>
    <col min="7710" max="7710" width="7.625" style="29" customWidth="1"/>
    <col min="7711" max="7711" width="10.625" style="29" customWidth="1"/>
    <col min="7712" max="7712" width="0.875" style="29" customWidth="1"/>
    <col min="7713" max="7713" width="6.625" style="29" customWidth="1"/>
    <col min="7714" max="7714" width="0.875" style="29" customWidth="1"/>
    <col min="7715" max="7715" width="6.625" style="29" customWidth="1"/>
    <col min="7716" max="7716" width="3.625" style="29" customWidth="1"/>
    <col min="7717" max="7717" width="6.625" style="29" customWidth="1"/>
    <col min="7718" max="7718" width="2.375" style="29" customWidth="1"/>
    <col min="7719" max="7936" width="9.125" style="29"/>
    <col min="7937" max="7937" width="2.875" style="29" customWidth="1"/>
    <col min="7938" max="7938" width="0.625" style="29" customWidth="1"/>
    <col min="7939" max="7939" width="29.5" style="29" customWidth="1"/>
    <col min="7940" max="7940" width="1.5" style="29" customWidth="1"/>
    <col min="7941" max="7941" width="10" style="29" customWidth="1"/>
    <col min="7942" max="7942" width="6.5" style="29" customWidth="1"/>
    <col min="7943" max="7943" width="2.125" style="29" customWidth="1"/>
    <col min="7944" max="7944" width="10" style="29" customWidth="1"/>
    <col min="7945" max="7945" width="11.625" style="29" customWidth="1"/>
    <col min="7946" max="7946" width="0.875" style="29" customWidth="1"/>
    <col min="7947" max="7947" width="2.625" style="29" customWidth="1"/>
    <col min="7948" max="7948" width="8.875" style="29" customWidth="1"/>
    <col min="7949" max="7949" width="8.5" style="29" customWidth="1"/>
    <col min="7950" max="7950" width="1.875" style="29" customWidth="1"/>
    <col min="7951" max="7951" width="12.125" style="29" customWidth="1"/>
    <col min="7952" max="7952" width="3.625" style="29" customWidth="1"/>
    <col min="7953" max="7953" width="11.375" style="29" customWidth="1"/>
    <col min="7954" max="7954" width="1.625" style="29" customWidth="1"/>
    <col min="7955" max="7955" width="9.5" style="29" customWidth="1"/>
    <col min="7956" max="7956" width="8.375" style="29" customWidth="1"/>
    <col min="7957" max="7957" width="3" style="29" customWidth="1"/>
    <col min="7958" max="7958" width="0.875" style="29" customWidth="1"/>
    <col min="7959" max="7959" width="17" style="29" customWidth="1"/>
    <col min="7960" max="7960" width="34.625" style="29" customWidth="1"/>
    <col min="7961" max="7961" width="2.5" style="29" customWidth="1"/>
    <col min="7962" max="7962" width="30.625" style="29" customWidth="1"/>
    <col min="7963" max="7963" width="3.125" style="29" customWidth="1"/>
    <col min="7964" max="7964" width="22" style="29" customWidth="1"/>
    <col min="7965" max="7965" width="2.625" style="29" customWidth="1"/>
    <col min="7966" max="7966" width="7.625" style="29" customWidth="1"/>
    <col min="7967" max="7967" width="10.625" style="29" customWidth="1"/>
    <col min="7968" max="7968" width="0.875" style="29" customWidth="1"/>
    <col min="7969" max="7969" width="6.625" style="29" customWidth="1"/>
    <col min="7970" max="7970" width="0.875" style="29" customWidth="1"/>
    <col min="7971" max="7971" width="6.625" style="29" customWidth="1"/>
    <col min="7972" max="7972" width="3.625" style="29" customWidth="1"/>
    <col min="7973" max="7973" width="6.625" style="29" customWidth="1"/>
    <col min="7974" max="7974" width="2.375" style="29" customWidth="1"/>
    <col min="7975" max="8192" width="9.125" style="29"/>
    <col min="8193" max="8193" width="2.875" style="29" customWidth="1"/>
    <col min="8194" max="8194" width="0.625" style="29" customWidth="1"/>
    <col min="8195" max="8195" width="29.5" style="29" customWidth="1"/>
    <col min="8196" max="8196" width="1.5" style="29" customWidth="1"/>
    <col min="8197" max="8197" width="10" style="29" customWidth="1"/>
    <col min="8198" max="8198" width="6.5" style="29" customWidth="1"/>
    <col min="8199" max="8199" width="2.125" style="29" customWidth="1"/>
    <col min="8200" max="8200" width="10" style="29" customWidth="1"/>
    <col min="8201" max="8201" width="11.625" style="29" customWidth="1"/>
    <col min="8202" max="8202" width="0.875" style="29" customWidth="1"/>
    <col min="8203" max="8203" width="2.625" style="29" customWidth="1"/>
    <col min="8204" max="8204" width="8.875" style="29" customWidth="1"/>
    <col min="8205" max="8205" width="8.5" style="29" customWidth="1"/>
    <col min="8206" max="8206" width="1.875" style="29" customWidth="1"/>
    <col min="8207" max="8207" width="12.125" style="29" customWidth="1"/>
    <col min="8208" max="8208" width="3.625" style="29" customWidth="1"/>
    <col min="8209" max="8209" width="11.375" style="29" customWidth="1"/>
    <col min="8210" max="8210" width="1.625" style="29" customWidth="1"/>
    <col min="8211" max="8211" width="9.5" style="29" customWidth="1"/>
    <col min="8212" max="8212" width="8.375" style="29" customWidth="1"/>
    <col min="8213" max="8213" width="3" style="29" customWidth="1"/>
    <col min="8214" max="8214" width="0.875" style="29" customWidth="1"/>
    <col min="8215" max="8215" width="17" style="29" customWidth="1"/>
    <col min="8216" max="8216" width="34.625" style="29" customWidth="1"/>
    <col min="8217" max="8217" width="2.5" style="29" customWidth="1"/>
    <col min="8218" max="8218" width="30.625" style="29" customWidth="1"/>
    <col min="8219" max="8219" width="3.125" style="29" customWidth="1"/>
    <col min="8220" max="8220" width="22" style="29" customWidth="1"/>
    <col min="8221" max="8221" width="2.625" style="29" customWidth="1"/>
    <col min="8222" max="8222" width="7.625" style="29" customWidth="1"/>
    <col min="8223" max="8223" width="10.625" style="29" customWidth="1"/>
    <col min="8224" max="8224" width="0.875" style="29" customWidth="1"/>
    <col min="8225" max="8225" width="6.625" style="29" customWidth="1"/>
    <col min="8226" max="8226" width="0.875" style="29" customWidth="1"/>
    <col min="8227" max="8227" width="6.625" style="29" customWidth="1"/>
    <col min="8228" max="8228" width="3.625" style="29" customWidth="1"/>
    <col min="8229" max="8229" width="6.625" style="29" customWidth="1"/>
    <col min="8230" max="8230" width="2.375" style="29" customWidth="1"/>
    <col min="8231" max="8448" width="9.125" style="29"/>
    <col min="8449" max="8449" width="2.875" style="29" customWidth="1"/>
    <col min="8450" max="8450" width="0.625" style="29" customWidth="1"/>
    <col min="8451" max="8451" width="29.5" style="29" customWidth="1"/>
    <col min="8452" max="8452" width="1.5" style="29" customWidth="1"/>
    <col min="8453" max="8453" width="10" style="29" customWidth="1"/>
    <col min="8454" max="8454" width="6.5" style="29" customWidth="1"/>
    <col min="8455" max="8455" width="2.125" style="29" customWidth="1"/>
    <col min="8456" max="8456" width="10" style="29" customWidth="1"/>
    <col min="8457" max="8457" width="11.625" style="29" customWidth="1"/>
    <col min="8458" max="8458" width="0.875" style="29" customWidth="1"/>
    <col min="8459" max="8459" width="2.625" style="29" customWidth="1"/>
    <col min="8460" max="8460" width="8.875" style="29" customWidth="1"/>
    <col min="8461" max="8461" width="8.5" style="29" customWidth="1"/>
    <col min="8462" max="8462" width="1.875" style="29" customWidth="1"/>
    <col min="8463" max="8463" width="12.125" style="29" customWidth="1"/>
    <col min="8464" max="8464" width="3.625" style="29" customWidth="1"/>
    <col min="8465" max="8465" width="11.375" style="29" customWidth="1"/>
    <col min="8466" max="8466" width="1.625" style="29" customWidth="1"/>
    <col min="8467" max="8467" width="9.5" style="29" customWidth="1"/>
    <col min="8468" max="8468" width="8.375" style="29" customWidth="1"/>
    <col min="8469" max="8469" width="3" style="29" customWidth="1"/>
    <col min="8470" max="8470" width="0.875" style="29" customWidth="1"/>
    <col min="8471" max="8471" width="17" style="29" customWidth="1"/>
    <col min="8472" max="8472" width="34.625" style="29" customWidth="1"/>
    <col min="8473" max="8473" width="2.5" style="29" customWidth="1"/>
    <col min="8474" max="8474" width="30.625" style="29" customWidth="1"/>
    <col min="8475" max="8475" width="3.125" style="29" customWidth="1"/>
    <col min="8476" max="8476" width="22" style="29" customWidth="1"/>
    <col min="8477" max="8477" width="2.625" style="29" customWidth="1"/>
    <col min="8478" max="8478" width="7.625" style="29" customWidth="1"/>
    <col min="8479" max="8479" width="10.625" style="29" customWidth="1"/>
    <col min="8480" max="8480" width="0.875" style="29" customWidth="1"/>
    <col min="8481" max="8481" width="6.625" style="29" customWidth="1"/>
    <col min="8482" max="8482" width="0.875" style="29" customWidth="1"/>
    <col min="8483" max="8483" width="6.625" style="29" customWidth="1"/>
    <col min="8484" max="8484" width="3.625" style="29" customWidth="1"/>
    <col min="8485" max="8485" width="6.625" style="29" customWidth="1"/>
    <col min="8486" max="8486" width="2.375" style="29" customWidth="1"/>
    <col min="8487" max="8704" width="9.125" style="29"/>
    <col min="8705" max="8705" width="2.875" style="29" customWidth="1"/>
    <col min="8706" max="8706" width="0.625" style="29" customWidth="1"/>
    <col min="8707" max="8707" width="29.5" style="29" customWidth="1"/>
    <col min="8708" max="8708" width="1.5" style="29" customWidth="1"/>
    <col min="8709" max="8709" width="10" style="29" customWidth="1"/>
    <col min="8710" max="8710" width="6.5" style="29" customWidth="1"/>
    <col min="8711" max="8711" width="2.125" style="29" customWidth="1"/>
    <col min="8712" max="8712" width="10" style="29" customWidth="1"/>
    <col min="8713" max="8713" width="11.625" style="29" customWidth="1"/>
    <col min="8714" max="8714" width="0.875" style="29" customWidth="1"/>
    <col min="8715" max="8715" width="2.625" style="29" customWidth="1"/>
    <col min="8716" max="8716" width="8.875" style="29" customWidth="1"/>
    <col min="8717" max="8717" width="8.5" style="29" customWidth="1"/>
    <col min="8718" max="8718" width="1.875" style="29" customWidth="1"/>
    <col min="8719" max="8719" width="12.125" style="29" customWidth="1"/>
    <col min="8720" max="8720" width="3.625" style="29" customWidth="1"/>
    <col min="8721" max="8721" width="11.375" style="29" customWidth="1"/>
    <col min="8722" max="8722" width="1.625" style="29" customWidth="1"/>
    <col min="8723" max="8723" width="9.5" style="29" customWidth="1"/>
    <col min="8724" max="8724" width="8.375" style="29" customWidth="1"/>
    <col min="8725" max="8725" width="3" style="29" customWidth="1"/>
    <col min="8726" max="8726" width="0.875" style="29" customWidth="1"/>
    <col min="8727" max="8727" width="17" style="29" customWidth="1"/>
    <col min="8728" max="8728" width="34.625" style="29" customWidth="1"/>
    <col min="8729" max="8729" width="2.5" style="29" customWidth="1"/>
    <col min="8730" max="8730" width="30.625" style="29" customWidth="1"/>
    <col min="8731" max="8731" width="3.125" style="29" customWidth="1"/>
    <col min="8732" max="8732" width="22" style="29" customWidth="1"/>
    <col min="8733" max="8733" width="2.625" style="29" customWidth="1"/>
    <col min="8734" max="8734" width="7.625" style="29" customWidth="1"/>
    <col min="8735" max="8735" width="10.625" style="29" customWidth="1"/>
    <col min="8736" max="8736" width="0.875" style="29" customWidth="1"/>
    <col min="8737" max="8737" width="6.625" style="29" customWidth="1"/>
    <col min="8738" max="8738" width="0.875" style="29" customWidth="1"/>
    <col min="8739" max="8739" width="6.625" style="29" customWidth="1"/>
    <col min="8740" max="8740" width="3.625" style="29" customWidth="1"/>
    <col min="8741" max="8741" width="6.625" style="29" customWidth="1"/>
    <col min="8742" max="8742" width="2.375" style="29" customWidth="1"/>
    <col min="8743" max="8960" width="9.125" style="29"/>
    <col min="8961" max="8961" width="2.875" style="29" customWidth="1"/>
    <col min="8962" max="8962" width="0.625" style="29" customWidth="1"/>
    <col min="8963" max="8963" width="29.5" style="29" customWidth="1"/>
    <col min="8964" max="8964" width="1.5" style="29" customWidth="1"/>
    <col min="8965" max="8965" width="10" style="29" customWidth="1"/>
    <col min="8966" max="8966" width="6.5" style="29" customWidth="1"/>
    <col min="8967" max="8967" width="2.125" style="29" customWidth="1"/>
    <col min="8968" max="8968" width="10" style="29" customWidth="1"/>
    <col min="8969" max="8969" width="11.625" style="29" customWidth="1"/>
    <col min="8970" max="8970" width="0.875" style="29" customWidth="1"/>
    <col min="8971" max="8971" width="2.625" style="29" customWidth="1"/>
    <col min="8972" max="8972" width="8.875" style="29" customWidth="1"/>
    <col min="8973" max="8973" width="8.5" style="29" customWidth="1"/>
    <col min="8974" max="8974" width="1.875" style="29" customWidth="1"/>
    <col min="8975" max="8975" width="12.125" style="29" customWidth="1"/>
    <col min="8976" max="8976" width="3.625" style="29" customWidth="1"/>
    <col min="8977" max="8977" width="11.375" style="29" customWidth="1"/>
    <col min="8978" max="8978" width="1.625" style="29" customWidth="1"/>
    <col min="8979" max="8979" width="9.5" style="29" customWidth="1"/>
    <col min="8980" max="8980" width="8.375" style="29" customWidth="1"/>
    <col min="8981" max="8981" width="3" style="29" customWidth="1"/>
    <col min="8982" max="8982" width="0.875" style="29" customWidth="1"/>
    <col min="8983" max="8983" width="17" style="29" customWidth="1"/>
    <col min="8984" max="8984" width="34.625" style="29" customWidth="1"/>
    <col min="8985" max="8985" width="2.5" style="29" customWidth="1"/>
    <col min="8986" max="8986" width="30.625" style="29" customWidth="1"/>
    <col min="8987" max="8987" width="3.125" style="29" customWidth="1"/>
    <col min="8988" max="8988" width="22" style="29" customWidth="1"/>
    <col min="8989" max="8989" width="2.625" style="29" customWidth="1"/>
    <col min="8990" max="8990" width="7.625" style="29" customWidth="1"/>
    <col min="8991" max="8991" width="10.625" style="29" customWidth="1"/>
    <col min="8992" max="8992" width="0.875" style="29" customWidth="1"/>
    <col min="8993" max="8993" width="6.625" style="29" customWidth="1"/>
    <col min="8994" max="8994" width="0.875" style="29" customWidth="1"/>
    <col min="8995" max="8995" width="6.625" style="29" customWidth="1"/>
    <col min="8996" max="8996" width="3.625" style="29" customWidth="1"/>
    <col min="8997" max="8997" width="6.625" style="29" customWidth="1"/>
    <col min="8998" max="8998" width="2.375" style="29" customWidth="1"/>
    <col min="8999" max="9216" width="9.125" style="29"/>
    <col min="9217" max="9217" width="2.875" style="29" customWidth="1"/>
    <col min="9218" max="9218" width="0.625" style="29" customWidth="1"/>
    <col min="9219" max="9219" width="29.5" style="29" customWidth="1"/>
    <col min="9220" max="9220" width="1.5" style="29" customWidth="1"/>
    <col min="9221" max="9221" width="10" style="29" customWidth="1"/>
    <col min="9222" max="9222" width="6.5" style="29" customWidth="1"/>
    <col min="9223" max="9223" width="2.125" style="29" customWidth="1"/>
    <col min="9224" max="9224" width="10" style="29" customWidth="1"/>
    <col min="9225" max="9225" width="11.625" style="29" customWidth="1"/>
    <col min="9226" max="9226" width="0.875" style="29" customWidth="1"/>
    <col min="9227" max="9227" width="2.625" style="29" customWidth="1"/>
    <col min="9228" max="9228" width="8.875" style="29" customWidth="1"/>
    <col min="9229" max="9229" width="8.5" style="29" customWidth="1"/>
    <col min="9230" max="9230" width="1.875" style="29" customWidth="1"/>
    <col min="9231" max="9231" width="12.125" style="29" customWidth="1"/>
    <col min="9232" max="9232" width="3.625" style="29" customWidth="1"/>
    <col min="9233" max="9233" width="11.375" style="29" customWidth="1"/>
    <col min="9234" max="9234" width="1.625" style="29" customWidth="1"/>
    <col min="9235" max="9235" width="9.5" style="29" customWidth="1"/>
    <col min="9236" max="9236" width="8.375" style="29" customWidth="1"/>
    <col min="9237" max="9237" width="3" style="29" customWidth="1"/>
    <col min="9238" max="9238" width="0.875" style="29" customWidth="1"/>
    <col min="9239" max="9239" width="17" style="29" customWidth="1"/>
    <col min="9240" max="9240" width="34.625" style="29" customWidth="1"/>
    <col min="9241" max="9241" width="2.5" style="29" customWidth="1"/>
    <col min="9242" max="9242" width="30.625" style="29" customWidth="1"/>
    <col min="9243" max="9243" width="3.125" style="29" customWidth="1"/>
    <col min="9244" max="9244" width="22" style="29" customWidth="1"/>
    <col min="9245" max="9245" width="2.625" style="29" customWidth="1"/>
    <col min="9246" max="9246" width="7.625" style="29" customWidth="1"/>
    <col min="9247" max="9247" width="10.625" style="29" customWidth="1"/>
    <col min="9248" max="9248" width="0.875" style="29" customWidth="1"/>
    <col min="9249" max="9249" width="6.625" style="29" customWidth="1"/>
    <col min="9250" max="9250" width="0.875" style="29" customWidth="1"/>
    <col min="9251" max="9251" width="6.625" style="29" customWidth="1"/>
    <col min="9252" max="9252" width="3.625" style="29" customWidth="1"/>
    <col min="9253" max="9253" width="6.625" style="29" customWidth="1"/>
    <col min="9254" max="9254" width="2.375" style="29" customWidth="1"/>
    <col min="9255" max="9472" width="9.125" style="29"/>
    <col min="9473" max="9473" width="2.875" style="29" customWidth="1"/>
    <col min="9474" max="9474" width="0.625" style="29" customWidth="1"/>
    <col min="9475" max="9475" width="29.5" style="29" customWidth="1"/>
    <col min="9476" max="9476" width="1.5" style="29" customWidth="1"/>
    <col min="9477" max="9477" width="10" style="29" customWidth="1"/>
    <col min="9478" max="9478" width="6.5" style="29" customWidth="1"/>
    <col min="9479" max="9479" width="2.125" style="29" customWidth="1"/>
    <col min="9480" max="9480" width="10" style="29" customWidth="1"/>
    <col min="9481" max="9481" width="11.625" style="29" customWidth="1"/>
    <col min="9482" max="9482" width="0.875" style="29" customWidth="1"/>
    <col min="9483" max="9483" width="2.625" style="29" customWidth="1"/>
    <col min="9484" max="9484" width="8.875" style="29" customWidth="1"/>
    <col min="9485" max="9485" width="8.5" style="29" customWidth="1"/>
    <col min="9486" max="9486" width="1.875" style="29" customWidth="1"/>
    <col min="9487" max="9487" width="12.125" style="29" customWidth="1"/>
    <col min="9488" max="9488" width="3.625" style="29" customWidth="1"/>
    <col min="9489" max="9489" width="11.375" style="29" customWidth="1"/>
    <col min="9490" max="9490" width="1.625" style="29" customWidth="1"/>
    <col min="9491" max="9491" width="9.5" style="29" customWidth="1"/>
    <col min="9492" max="9492" width="8.375" style="29" customWidth="1"/>
    <col min="9493" max="9493" width="3" style="29" customWidth="1"/>
    <col min="9494" max="9494" width="0.875" style="29" customWidth="1"/>
    <col min="9495" max="9495" width="17" style="29" customWidth="1"/>
    <col min="9496" max="9496" width="34.625" style="29" customWidth="1"/>
    <col min="9497" max="9497" width="2.5" style="29" customWidth="1"/>
    <col min="9498" max="9498" width="30.625" style="29" customWidth="1"/>
    <col min="9499" max="9499" width="3.125" style="29" customWidth="1"/>
    <col min="9500" max="9500" width="22" style="29" customWidth="1"/>
    <col min="9501" max="9501" width="2.625" style="29" customWidth="1"/>
    <col min="9502" max="9502" width="7.625" style="29" customWidth="1"/>
    <col min="9503" max="9503" width="10.625" style="29" customWidth="1"/>
    <col min="9504" max="9504" width="0.875" style="29" customWidth="1"/>
    <col min="9505" max="9505" width="6.625" style="29" customWidth="1"/>
    <col min="9506" max="9506" width="0.875" style="29" customWidth="1"/>
    <col min="9507" max="9507" width="6.625" style="29" customWidth="1"/>
    <col min="9508" max="9508" width="3.625" style="29" customWidth="1"/>
    <col min="9509" max="9509" width="6.625" style="29" customWidth="1"/>
    <col min="9510" max="9510" width="2.375" style="29" customWidth="1"/>
    <col min="9511" max="9728" width="9.125" style="29"/>
    <col min="9729" max="9729" width="2.875" style="29" customWidth="1"/>
    <col min="9730" max="9730" width="0.625" style="29" customWidth="1"/>
    <col min="9731" max="9731" width="29.5" style="29" customWidth="1"/>
    <col min="9732" max="9732" width="1.5" style="29" customWidth="1"/>
    <col min="9733" max="9733" width="10" style="29" customWidth="1"/>
    <col min="9734" max="9734" width="6.5" style="29" customWidth="1"/>
    <col min="9735" max="9735" width="2.125" style="29" customWidth="1"/>
    <col min="9736" max="9736" width="10" style="29" customWidth="1"/>
    <col min="9737" max="9737" width="11.625" style="29" customWidth="1"/>
    <col min="9738" max="9738" width="0.875" style="29" customWidth="1"/>
    <col min="9739" max="9739" width="2.625" style="29" customWidth="1"/>
    <col min="9740" max="9740" width="8.875" style="29" customWidth="1"/>
    <col min="9741" max="9741" width="8.5" style="29" customWidth="1"/>
    <col min="9742" max="9742" width="1.875" style="29" customWidth="1"/>
    <col min="9743" max="9743" width="12.125" style="29" customWidth="1"/>
    <col min="9744" max="9744" width="3.625" style="29" customWidth="1"/>
    <col min="9745" max="9745" width="11.375" style="29" customWidth="1"/>
    <col min="9746" max="9746" width="1.625" style="29" customWidth="1"/>
    <col min="9747" max="9747" width="9.5" style="29" customWidth="1"/>
    <col min="9748" max="9748" width="8.375" style="29" customWidth="1"/>
    <col min="9749" max="9749" width="3" style="29" customWidth="1"/>
    <col min="9750" max="9750" width="0.875" style="29" customWidth="1"/>
    <col min="9751" max="9751" width="17" style="29" customWidth="1"/>
    <col min="9752" max="9752" width="34.625" style="29" customWidth="1"/>
    <col min="9753" max="9753" width="2.5" style="29" customWidth="1"/>
    <col min="9754" max="9754" width="30.625" style="29" customWidth="1"/>
    <col min="9755" max="9755" width="3.125" style="29" customWidth="1"/>
    <col min="9756" max="9756" width="22" style="29" customWidth="1"/>
    <col min="9757" max="9757" width="2.625" style="29" customWidth="1"/>
    <col min="9758" max="9758" width="7.625" style="29" customWidth="1"/>
    <col min="9759" max="9759" width="10.625" style="29" customWidth="1"/>
    <col min="9760" max="9760" width="0.875" style="29" customWidth="1"/>
    <col min="9761" max="9761" width="6.625" style="29" customWidth="1"/>
    <col min="9762" max="9762" width="0.875" style="29" customWidth="1"/>
    <col min="9763" max="9763" width="6.625" style="29" customWidth="1"/>
    <col min="9764" max="9764" width="3.625" style="29" customWidth="1"/>
    <col min="9765" max="9765" width="6.625" style="29" customWidth="1"/>
    <col min="9766" max="9766" width="2.375" style="29" customWidth="1"/>
    <col min="9767" max="9984" width="9.125" style="29"/>
    <col min="9985" max="9985" width="2.875" style="29" customWidth="1"/>
    <col min="9986" max="9986" width="0.625" style="29" customWidth="1"/>
    <col min="9987" max="9987" width="29.5" style="29" customWidth="1"/>
    <col min="9988" max="9988" width="1.5" style="29" customWidth="1"/>
    <col min="9989" max="9989" width="10" style="29" customWidth="1"/>
    <col min="9990" max="9990" width="6.5" style="29" customWidth="1"/>
    <col min="9991" max="9991" width="2.125" style="29" customWidth="1"/>
    <col min="9992" max="9992" width="10" style="29" customWidth="1"/>
    <col min="9993" max="9993" width="11.625" style="29" customWidth="1"/>
    <col min="9994" max="9994" width="0.875" style="29" customWidth="1"/>
    <col min="9995" max="9995" width="2.625" style="29" customWidth="1"/>
    <col min="9996" max="9996" width="8.875" style="29" customWidth="1"/>
    <col min="9997" max="9997" width="8.5" style="29" customWidth="1"/>
    <col min="9998" max="9998" width="1.875" style="29" customWidth="1"/>
    <col min="9999" max="9999" width="12.125" style="29" customWidth="1"/>
    <col min="10000" max="10000" width="3.625" style="29" customWidth="1"/>
    <col min="10001" max="10001" width="11.375" style="29" customWidth="1"/>
    <col min="10002" max="10002" width="1.625" style="29" customWidth="1"/>
    <col min="10003" max="10003" width="9.5" style="29" customWidth="1"/>
    <col min="10004" max="10004" width="8.375" style="29" customWidth="1"/>
    <col min="10005" max="10005" width="3" style="29" customWidth="1"/>
    <col min="10006" max="10006" width="0.875" style="29" customWidth="1"/>
    <col min="10007" max="10007" width="17" style="29" customWidth="1"/>
    <col min="10008" max="10008" width="34.625" style="29" customWidth="1"/>
    <col min="10009" max="10009" width="2.5" style="29" customWidth="1"/>
    <col min="10010" max="10010" width="30.625" style="29" customWidth="1"/>
    <col min="10011" max="10011" width="3.125" style="29" customWidth="1"/>
    <col min="10012" max="10012" width="22" style="29" customWidth="1"/>
    <col min="10013" max="10013" width="2.625" style="29" customWidth="1"/>
    <col min="10014" max="10014" width="7.625" style="29" customWidth="1"/>
    <col min="10015" max="10015" width="10.625" style="29" customWidth="1"/>
    <col min="10016" max="10016" width="0.875" style="29" customWidth="1"/>
    <col min="10017" max="10017" width="6.625" style="29" customWidth="1"/>
    <col min="10018" max="10018" width="0.875" style="29" customWidth="1"/>
    <col min="10019" max="10019" width="6.625" style="29" customWidth="1"/>
    <col min="10020" max="10020" width="3.625" style="29" customWidth="1"/>
    <col min="10021" max="10021" width="6.625" style="29" customWidth="1"/>
    <col min="10022" max="10022" width="2.375" style="29" customWidth="1"/>
    <col min="10023" max="10240" width="9.125" style="29"/>
    <col min="10241" max="10241" width="2.875" style="29" customWidth="1"/>
    <col min="10242" max="10242" width="0.625" style="29" customWidth="1"/>
    <col min="10243" max="10243" width="29.5" style="29" customWidth="1"/>
    <col min="10244" max="10244" width="1.5" style="29" customWidth="1"/>
    <col min="10245" max="10245" width="10" style="29" customWidth="1"/>
    <col min="10246" max="10246" width="6.5" style="29" customWidth="1"/>
    <col min="10247" max="10247" width="2.125" style="29" customWidth="1"/>
    <col min="10248" max="10248" width="10" style="29" customWidth="1"/>
    <col min="10249" max="10249" width="11.625" style="29" customWidth="1"/>
    <col min="10250" max="10250" width="0.875" style="29" customWidth="1"/>
    <col min="10251" max="10251" width="2.625" style="29" customWidth="1"/>
    <col min="10252" max="10252" width="8.875" style="29" customWidth="1"/>
    <col min="10253" max="10253" width="8.5" style="29" customWidth="1"/>
    <col min="10254" max="10254" width="1.875" style="29" customWidth="1"/>
    <col min="10255" max="10255" width="12.125" style="29" customWidth="1"/>
    <col min="10256" max="10256" width="3.625" style="29" customWidth="1"/>
    <col min="10257" max="10257" width="11.375" style="29" customWidth="1"/>
    <col min="10258" max="10258" width="1.625" style="29" customWidth="1"/>
    <col min="10259" max="10259" width="9.5" style="29" customWidth="1"/>
    <col min="10260" max="10260" width="8.375" style="29" customWidth="1"/>
    <col min="10261" max="10261" width="3" style="29" customWidth="1"/>
    <col min="10262" max="10262" width="0.875" style="29" customWidth="1"/>
    <col min="10263" max="10263" width="17" style="29" customWidth="1"/>
    <col min="10264" max="10264" width="34.625" style="29" customWidth="1"/>
    <col min="10265" max="10265" width="2.5" style="29" customWidth="1"/>
    <col min="10266" max="10266" width="30.625" style="29" customWidth="1"/>
    <col min="10267" max="10267" width="3.125" style="29" customWidth="1"/>
    <col min="10268" max="10268" width="22" style="29" customWidth="1"/>
    <col min="10269" max="10269" width="2.625" style="29" customWidth="1"/>
    <col min="10270" max="10270" width="7.625" style="29" customWidth="1"/>
    <col min="10271" max="10271" width="10.625" style="29" customWidth="1"/>
    <col min="10272" max="10272" width="0.875" style="29" customWidth="1"/>
    <col min="10273" max="10273" width="6.625" style="29" customWidth="1"/>
    <col min="10274" max="10274" width="0.875" style="29" customWidth="1"/>
    <col min="10275" max="10275" width="6.625" style="29" customWidth="1"/>
    <col min="10276" max="10276" width="3.625" style="29" customWidth="1"/>
    <col min="10277" max="10277" width="6.625" style="29" customWidth="1"/>
    <col min="10278" max="10278" width="2.375" style="29" customWidth="1"/>
    <col min="10279" max="10496" width="9.125" style="29"/>
    <col min="10497" max="10497" width="2.875" style="29" customWidth="1"/>
    <col min="10498" max="10498" width="0.625" style="29" customWidth="1"/>
    <col min="10499" max="10499" width="29.5" style="29" customWidth="1"/>
    <col min="10500" max="10500" width="1.5" style="29" customWidth="1"/>
    <col min="10501" max="10501" width="10" style="29" customWidth="1"/>
    <col min="10502" max="10502" width="6.5" style="29" customWidth="1"/>
    <col min="10503" max="10503" width="2.125" style="29" customWidth="1"/>
    <col min="10504" max="10504" width="10" style="29" customWidth="1"/>
    <col min="10505" max="10505" width="11.625" style="29" customWidth="1"/>
    <col min="10506" max="10506" width="0.875" style="29" customWidth="1"/>
    <col min="10507" max="10507" width="2.625" style="29" customWidth="1"/>
    <col min="10508" max="10508" width="8.875" style="29" customWidth="1"/>
    <col min="10509" max="10509" width="8.5" style="29" customWidth="1"/>
    <col min="10510" max="10510" width="1.875" style="29" customWidth="1"/>
    <col min="10511" max="10511" width="12.125" style="29" customWidth="1"/>
    <col min="10512" max="10512" width="3.625" style="29" customWidth="1"/>
    <col min="10513" max="10513" width="11.375" style="29" customWidth="1"/>
    <col min="10514" max="10514" width="1.625" style="29" customWidth="1"/>
    <col min="10515" max="10515" width="9.5" style="29" customWidth="1"/>
    <col min="10516" max="10516" width="8.375" style="29" customWidth="1"/>
    <col min="10517" max="10517" width="3" style="29" customWidth="1"/>
    <col min="10518" max="10518" width="0.875" style="29" customWidth="1"/>
    <col min="10519" max="10519" width="17" style="29" customWidth="1"/>
    <col min="10520" max="10520" width="34.625" style="29" customWidth="1"/>
    <col min="10521" max="10521" width="2.5" style="29" customWidth="1"/>
    <col min="10522" max="10522" width="30.625" style="29" customWidth="1"/>
    <col min="10523" max="10523" width="3.125" style="29" customWidth="1"/>
    <col min="10524" max="10524" width="22" style="29" customWidth="1"/>
    <col min="10525" max="10525" width="2.625" style="29" customWidth="1"/>
    <col min="10526" max="10526" width="7.625" style="29" customWidth="1"/>
    <col min="10527" max="10527" width="10.625" style="29" customWidth="1"/>
    <col min="10528" max="10528" width="0.875" style="29" customWidth="1"/>
    <col min="10529" max="10529" width="6.625" style="29" customWidth="1"/>
    <col min="10530" max="10530" width="0.875" style="29" customWidth="1"/>
    <col min="10531" max="10531" width="6.625" style="29" customWidth="1"/>
    <col min="10532" max="10532" width="3.625" style="29" customWidth="1"/>
    <col min="10533" max="10533" width="6.625" style="29" customWidth="1"/>
    <col min="10534" max="10534" width="2.375" style="29" customWidth="1"/>
    <col min="10535" max="10752" width="9.125" style="29"/>
    <col min="10753" max="10753" width="2.875" style="29" customWidth="1"/>
    <col min="10754" max="10754" width="0.625" style="29" customWidth="1"/>
    <col min="10755" max="10755" width="29.5" style="29" customWidth="1"/>
    <col min="10756" max="10756" width="1.5" style="29" customWidth="1"/>
    <col min="10757" max="10757" width="10" style="29" customWidth="1"/>
    <col min="10758" max="10758" width="6.5" style="29" customWidth="1"/>
    <col min="10759" max="10759" width="2.125" style="29" customWidth="1"/>
    <col min="10760" max="10760" width="10" style="29" customWidth="1"/>
    <col min="10761" max="10761" width="11.625" style="29" customWidth="1"/>
    <col min="10762" max="10762" width="0.875" style="29" customWidth="1"/>
    <col min="10763" max="10763" width="2.625" style="29" customWidth="1"/>
    <col min="10764" max="10764" width="8.875" style="29" customWidth="1"/>
    <col min="10765" max="10765" width="8.5" style="29" customWidth="1"/>
    <col min="10766" max="10766" width="1.875" style="29" customWidth="1"/>
    <col min="10767" max="10767" width="12.125" style="29" customWidth="1"/>
    <col min="10768" max="10768" width="3.625" style="29" customWidth="1"/>
    <col min="10769" max="10769" width="11.375" style="29" customWidth="1"/>
    <col min="10770" max="10770" width="1.625" style="29" customWidth="1"/>
    <col min="10771" max="10771" width="9.5" style="29" customWidth="1"/>
    <col min="10772" max="10772" width="8.375" style="29" customWidth="1"/>
    <col min="10773" max="10773" width="3" style="29" customWidth="1"/>
    <col min="10774" max="10774" width="0.875" style="29" customWidth="1"/>
    <col min="10775" max="10775" width="17" style="29" customWidth="1"/>
    <col min="10776" max="10776" width="34.625" style="29" customWidth="1"/>
    <col min="10777" max="10777" width="2.5" style="29" customWidth="1"/>
    <col min="10778" max="10778" width="30.625" style="29" customWidth="1"/>
    <col min="10779" max="10779" width="3.125" style="29" customWidth="1"/>
    <col min="10780" max="10780" width="22" style="29" customWidth="1"/>
    <col min="10781" max="10781" width="2.625" style="29" customWidth="1"/>
    <col min="10782" max="10782" width="7.625" style="29" customWidth="1"/>
    <col min="10783" max="10783" width="10.625" style="29" customWidth="1"/>
    <col min="10784" max="10784" width="0.875" style="29" customWidth="1"/>
    <col min="10785" max="10785" width="6.625" style="29" customWidth="1"/>
    <col min="10786" max="10786" width="0.875" style="29" customWidth="1"/>
    <col min="10787" max="10787" width="6.625" style="29" customWidth="1"/>
    <col min="10788" max="10788" width="3.625" style="29" customWidth="1"/>
    <col min="10789" max="10789" width="6.625" style="29" customWidth="1"/>
    <col min="10790" max="10790" width="2.375" style="29" customWidth="1"/>
    <col min="10791" max="11008" width="9.125" style="29"/>
    <col min="11009" max="11009" width="2.875" style="29" customWidth="1"/>
    <col min="11010" max="11010" width="0.625" style="29" customWidth="1"/>
    <col min="11011" max="11011" width="29.5" style="29" customWidth="1"/>
    <col min="11012" max="11012" width="1.5" style="29" customWidth="1"/>
    <col min="11013" max="11013" width="10" style="29" customWidth="1"/>
    <col min="11014" max="11014" width="6.5" style="29" customWidth="1"/>
    <col min="11015" max="11015" width="2.125" style="29" customWidth="1"/>
    <col min="11016" max="11016" width="10" style="29" customWidth="1"/>
    <col min="11017" max="11017" width="11.625" style="29" customWidth="1"/>
    <col min="11018" max="11018" width="0.875" style="29" customWidth="1"/>
    <col min="11019" max="11019" width="2.625" style="29" customWidth="1"/>
    <col min="11020" max="11020" width="8.875" style="29" customWidth="1"/>
    <col min="11021" max="11021" width="8.5" style="29" customWidth="1"/>
    <col min="11022" max="11022" width="1.875" style="29" customWidth="1"/>
    <col min="11023" max="11023" width="12.125" style="29" customWidth="1"/>
    <col min="11024" max="11024" width="3.625" style="29" customWidth="1"/>
    <col min="11025" max="11025" width="11.375" style="29" customWidth="1"/>
    <col min="11026" max="11026" width="1.625" style="29" customWidth="1"/>
    <col min="11027" max="11027" width="9.5" style="29" customWidth="1"/>
    <col min="11028" max="11028" width="8.375" style="29" customWidth="1"/>
    <col min="11029" max="11029" width="3" style="29" customWidth="1"/>
    <col min="11030" max="11030" width="0.875" style="29" customWidth="1"/>
    <col min="11031" max="11031" width="17" style="29" customWidth="1"/>
    <col min="11032" max="11032" width="34.625" style="29" customWidth="1"/>
    <col min="11033" max="11033" width="2.5" style="29" customWidth="1"/>
    <col min="11034" max="11034" width="30.625" style="29" customWidth="1"/>
    <col min="11035" max="11035" width="3.125" style="29" customWidth="1"/>
    <col min="11036" max="11036" width="22" style="29" customWidth="1"/>
    <col min="11037" max="11037" width="2.625" style="29" customWidth="1"/>
    <col min="11038" max="11038" width="7.625" style="29" customWidth="1"/>
    <col min="11039" max="11039" width="10.625" style="29" customWidth="1"/>
    <col min="11040" max="11040" width="0.875" style="29" customWidth="1"/>
    <col min="11041" max="11041" width="6.625" style="29" customWidth="1"/>
    <col min="11042" max="11042" width="0.875" style="29" customWidth="1"/>
    <col min="11043" max="11043" width="6.625" style="29" customWidth="1"/>
    <col min="11044" max="11044" width="3.625" style="29" customWidth="1"/>
    <col min="11045" max="11045" width="6.625" style="29" customWidth="1"/>
    <col min="11046" max="11046" width="2.375" style="29" customWidth="1"/>
    <col min="11047" max="11264" width="9.125" style="29"/>
    <col min="11265" max="11265" width="2.875" style="29" customWidth="1"/>
    <col min="11266" max="11266" width="0.625" style="29" customWidth="1"/>
    <col min="11267" max="11267" width="29.5" style="29" customWidth="1"/>
    <col min="11268" max="11268" width="1.5" style="29" customWidth="1"/>
    <col min="11269" max="11269" width="10" style="29" customWidth="1"/>
    <col min="11270" max="11270" width="6.5" style="29" customWidth="1"/>
    <col min="11271" max="11271" width="2.125" style="29" customWidth="1"/>
    <col min="11272" max="11272" width="10" style="29" customWidth="1"/>
    <col min="11273" max="11273" width="11.625" style="29" customWidth="1"/>
    <col min="11274" max="11274" width="0.875" style="29" customWidth="1"/>
    <col min="11275" max="11275" width="2.625" style="29" customWidth="1"/>
    <col min="11276" max="11276" width="8.875" style="29" customWidth="1"/>
    <col min="11277" max="11277" width="8.5" style="29" customWidth="1"/>
    <col min="11278" max="11278" width="1.875" style="29" customWidth="1"/>
    <col min="11279" max="11279" width="12.125" style="29" customWidth="1"/>
    <col min="11280" max="11280" width="3.625" style="29" customWidth="1"/>
    <col min="11281" max="11281" width="11.375" style="29" customWidth="1"/>
    <col min="11282" max="11282" width="1.625" style="29" customWidth="1"/>
    <col min="11283" max="11283" width="9.5" style="29" customWidth="1"/>
    <col min="11284" max="11284" width="8.375" style="29" customWidth="1"/>
    <col min="11285" max="11285" width="3" style="29" customWidth="1"/>
    <col min="11286" max="11286" width="0.875" style="29" customWidth="1"/>
    <col min="11287" max="11287" width="17" style="29" customWidth="1"/>
    <col min="11288" max="11288" width="34.625" style="29" customWidth="1"/>
    <col min="11289" max="11289" width="2.5" style="29" customWidth="1"/>
    <col min="11290" max="11290" width="30.625" style="29" customWidth="1"/>
    <col min="11291" max="11291" width="3.125" style="29" customWidth="1"/>
    <col min="11292" max="11292" width="22" style="29" customWidth="1"/>
    <col min="11293" max="11293" width="2.625" style="29" customWidth="1"/>
    <col min="11294" max="11294" width="7.625" style="29" customWidth="1"/>
    <col min="11295" max="11295" width="10.625" style="29" customWidth="1"/>
    <col min="11296" max="11296" width="0.875" style="29" customWidth="1"/>
    <col min="11297" max="11297" width="6.625" style="29" customWidth="1"/>
    <col min="11298" max="11298" width="0.875" style="29" customWidth="1"/>
    <col min="11299" max="11299" width="6.625" style="29" customWidth="1"/>
    <col min="11300" max="11300" width="3.625" style="29" customWidth="1"/>
    <col min="11301" max="11301" width="6.625" style="29" customWidth="1"/>
    <col min="11302" max="11302" width="2.375" style="29" customWidth="1"/>
    <col min="11303" max="11520" width="9.125" style="29"/>
    <col min="11521" max="11521" width="2.875" style="29" customWidth="1"/>
    <col min="11522" max="11522" width="0.625" style="29" customWidth="1"/>
    <col min="11523" max="11523" width="29.5" style="29" customWidth="1"/>
    <col min="11524" max="11524" width="1.5" style="29" customWidth="1"/>
    <col min="11525" max="11525" width="10" style="29" customWidth="1"/>
    <col min="11526" max="11526" width="6.5" style="29" customWidth="1"/>
    <col min="11527" max="11527" width="2.125" style="29" customWidth="1"/>
    <col min="11528" max="11528" width="10" style="29" customWidth="1"/>
    <col min="11529" max="11529" width="11.625" style="29" customWidth="1"/>
    <col min="11530" max="11530" width="0.875" style="29" customWidth="1"/>
    <col min="11531" max="11531" width="2.625" style="29" customWidth="1"/>
    <col min="11532" max="11532" width="8.875" style="29" customWidth="1"/>
    <col min="11533" max="11533" width="8.5" style="29" customWidth="1"/>
    <col min="11534" max="11534" width="1.875" style="29" customWidth="1"/>
    <col min="11535" max="11535" width="12.125" style="29" customWidth="1"/>
    <col min="11536" max="11536" width="3.625" style="29" customWidth="1"/>
    <col min="11537" max="11537" width="11.375" style="29" customWidth="1"/>
    <col min="11538" max="11538" width="1.625" style="29" customWidth="1"/>
    <col min="11539" max="11539" width="9.5" style="29" customWidth="1"/>
    <col min="11540" max="11540" width="8.375" style="29" customWidth="1"/>
    <col min="11541" max="11541" width="3" style="29" customWidth="1"/>
    <col min="11542" max="11542" width="0.875" style="29" customWidth="1"/>
    <col min="11543" max="11543" width="17" style="29" customWidth="1"/>
    <col min="11544" max="11544" width="34.625" style="29" customWidth="1"/>
    <col min="11545" max="11545" width="2.5" style="29" customWidth="1"/>
    <col min="11546" max="11546" width="30.625" style="29" customWidth="1"/>
    <col min="11547" max="11547" width="3.125" style="29" customWidth="1"/>
    <col min="11548" max="11548" width="22" style="29" customWidth="1"/>
    <col min="11549" max="11549" width="2.625" style="29" customWidth="1"/>
    <col min="11550" max="11550" width="7.625" style="29" customWidth="1"/>
    <col min="11551" max="11551" width="10.625" style="29" customWidth="1"/>
    <col min="11552" max="11552" width="0.875" style="29" customWidth="1"/>
    <col min="11553" max="11553" width="6.625" style="29" customWidth="1"/>
    <col min="11554" max="11554" width="0.875" style="29" customWidth="1"/>
    <col min="11555" max="11555" width="6.625" style="29" customWidth="1"/>
    <col min="11556" max="11556" width="3.625" style="29" customWidth="1"/>
    <col min="11557" max="11557" width="6.625" style="29" customWidth="1"/>
    <col min="11558" max="11558" width="2.375" style="29" customWidth="1"/>
    <col min="11559" max="11776" width="9.125" style="29"/>
    <col min="11777" max="11777" width="2.875" style="29" customWidth="1"/>
    <col min="11778" max="11778" width="0.625" style="29" customWidth="1"/>
    <col min="11779" max="11779" width="29.5" style="29" customWidth="1"/>
    <col min="11780" max="11780" width="1.5" style="29" customWidth="1"/>
    <col min="11781" max="11781" width="10" style="29" customWidth="1"/>
    <col min="11782" max="11782" width="6.5" style="29" customWidth="1"/>
    <col min="11783" max="11783" width="2.125" style="29" customWidth="1"/>
    <col min="11784" max="11784" width="10" style="29" customWidth="1"/>
    <col min="11785" max="11785" width="11.625" style="29" customWidth="1"/>
    <col min="11786" max="11786" width="0.875" style="29" customWidth="1"/>
    <col min="11787" max="11787" width="2.625" style="29" customWidth="1"/>
    <col min="11788" max="11788" width="8.875" style="29" customWidth="1"/>
    <col min="11789" max="11789" width="8.5" style="29" customWidth="1"/>
    <col min="11790" max="11790" width="1.875" style="29" customWidth="1"/>
    <col min="11791" max="11791" width="12.125" style="29" customWidth="1"/>
    <col min="11792" max="11792" width="3.625" style="29" customWidth="1"/>
    <col min="11793" max="11793" width="11.375" style="29" customWidth="1"/>
    <col min="11794" max="11794" width="1.625" style="29" customWidth="1"/>
    <col min="11795" max="11795" width="9.5" style="29" customWidth="1"/>
    <col min="11796" max="11796" width="8.375" style="29" customWidth="1"/>
    <col min="11797" max="11797" width="3" style="29" customWidth="1"/>
    <col min="11798" max="11798" width="0.875" style="29" customWidth="1"/>
    <col min="11799" max="11799" width="17" style="29" customWidth="1"/>
    <col min="11800" max="11800" width="34.625" style="29" customWidth="1"/>
    <col min="11801" max="11801" width="2.5" style="29" customWidth="1"/>
    <col min="11802" max="11802" width="30.625" style="29" customWidth="1"/>
    <col min="11803" max="11803" width="3.125" style="29" customWidth="1"/>
    <col min="11804" max="11804" width="22" style="29" customWidth="1"/>
    <col min="11805" max="11805" width="2.625" style="29" customWidth="1"/>
    <col min="11806" max="11806" width="7.625" style="29" customWidth="1"/>
    <col min="11807" max="11807" width="10.625" style="29" customWidth="1"/>
    <col min="11808" max="11808" width="0.875" style="29" customWidth="1"/>
    <col min="11809" max="11809" width="6.625" style="29" customWidth="1"/>
    <col min="11810" max="11810" width="0.875" style="29" customWidth="1"/>
    <col min="11811" max="11811" width="6.625" style="29" customWidth="1"/>
    <col min="11812" max="11812" width="3.625" style="29" customWidth="1"/>
    <col min="11813" max="11813" width="6.625" style="29" customWidth="1"/>
    <col min="11814" max="11814" width="2.375" style="29" customWidth="1"/>
    <col min="11815" max="12032" width="9.125" style="29"/>
    <col min="12033" max="12033" width="2.875" style="29" customWidth="1"/>
    <col min="12034" max="12034" width="0.625" style="29" customWidth="1"/>
    <col min="12035" max="12035" width="29.5" style="29" customWidth="1"/>
    <col min="12036" max="12036" width="1.5" style="29" customWidth="1"/>
    <col min="12037" max="12037" width="10" style="29" customWidth="1"/>
    <col min="12038" max="12038" width="6.5" style="29" customWidth="1"/>
    <col min="12039" max="12039" width="2.125" style="29" customWidth="1"/>
    <col min="12040" max="12040" width="10" style="29" customWidth="1"/>
    <col min="12041" max="12041" width="11.625" style="29" customWidth="1"/>
    <col min="12042" max="12042" width="0.875" style="29" customWidth="1"/>
    <col min="12043" max="12043" width="2.625" style="29" customWidth="1"/>
    <col min="12044" max="12044" width="8.875" style="29" customWidth="1"/>
    <col min="12045" max="12045" width="8.5" style="29" customWidth="1"/>
    <col min="12046" max="12046" width="1.875" style="29" customWidth="1"/>
    <col min="12047" max="12047" width="12.125" style="29" customWidth="1"/>
    <col min="12048" max="12048" width="3.625" style="29" customWidth="1"/>
    <col min="12049" max="12049" width="11.375" style="29" customWidth="1"/>
    <col min="12050" max="12050" width="1.625" style="29" customWidth="1"/>
    <col min="12051" max="12051" width="9.5" style="29" customWidth="1"/>
    <col min="12052" max="12052" width="8.375" style="29" customWidth="1"/>
    <col min="12053" max="12053" width="3" style="29" customWidth="1"/>
    <col min="12054" max="12054" width="0.875" style="29" customWidth="1"/>
    <col min="12055" max="12055" width="17" style="29" customWidth="1"/>
    <col min="12056" max="12056" width="34.625" style="29" customWidth="1"/>
    <col min="12057" max="12057" width="2.5" style="29" customWidth="1"/>
    <col min="12058" max="12058" width="30.625" style="29" customWidth="1"/>
    <col min="12059" max="12059" width="3.125" style="29" customWidth="1"/>
    <col min="12060" max="12060" width="22" style="29" customWidth="1"/>
    <col min="12061" max="12061" width="2.625" style="29" customWidth="1"/>
    <col min="12062" max="12062" width="7.625" style="29" customWidth="1"/>
    <col min="12063" max="12063" width="10.625" style="29" customWidth="1"/>
    <col min="12064" max="12064" width="0.875" style="29" customWidth="1"/>
    <col min="12065" max="12065" width="6.625" style="29" customWidth="1"/>
    <col min="12066" max="12066" width="0.875" style="29" customWidth="1"/>
    <col min="12067" max="12067" width="6.625" style="29" customWidth="1"/>
    <col min="12068" max="12068" width="3.625" style="29" customWidth="1"/>
    <col min="12069" max="12069" width="6.625" style="29" customWidth="1"/>
    <col min="12070" max="12070" width="2.375" style="29" customWidth="1"/>
    <col min="12071" max="12288" width="9.125" style="29"/>
    <col min="12289" max="12289" width="2.875" style="29" customWidth="1"/>
    <col min="12290" max="12290" width="0.625" style="29" customWidth="1"/>
    <col min="12291" max="12291" width="29.5" style="29" customWidth="1"/>
    <col min="12292" max="12292" width="1.5" style="29" customWidth="1"/>
    <col min="12293" max="12293" width="10" style="29" customWidth="1"/>
    <col min="12294" max="12294" width="6.5" style="29" customWidth="1"/>
    <col min="12295" max="12295" width="2.125" style="29" customWidth="1"/>
    <col min="12296" max="12296" width="10" style="29" customWidth="1"/>
    <col min="12297" max="12297" width="11.625" style="29" customWidth="1"/>
    <col min="12298" max="12298" width="0.875" style="29" customWidth="1"/>
    <col min="12299" max="12299" width="2.625" style="29" customWidth="1"/>
    <col min="12300" max="12300" width="8.875" style="29" customWidth="1"/>
    <col min="12301" max="12301" width="8.5" style="29" customWidth="1"/>
    <col min="12302" max="12302" width="1.875" style="29" customWidth="1"/>
    <col min="12303" max="12303" width="12.125" style="29" customWidth="1"/>
    <col min="12304" max="12304" width="3.625" style="29" customWidth="1"/>
    <col min="12305" max="12305" width="11.375" style="29" customWidth="1"/>
    <col min="12306" max="12306" width="1.625" style="29" customWidth="1"/>
    <col min="12307" max="12307" width="9.5" style="29" customWidth="1"/>
    <col min="12308" max="12308" width="8.375" style="29" customWidth="1"/>
    <col min="12309" max="12309" width="3" style="29" customWidth="1"/>
    <col min="12310" max="12310" width="0.875" style="29" customWidth="1"/>
    <col min="12311" max="12311" width="17" style="29" customWidth="1"/>
    <col min="12312" max="12312" width="34.625" style="29" customWidth="1"/>
    <col min="12313" max="12313" width="2.5" style="29" customWidth="1"/>
    <col min="12314" max="12314" width="30.625" style="29" customWidth="1"/>
    <col min="12315" max="12315" width="3.125" style="29" customWidth="1"/>
    <col min="12316" max="12316" width="22" style="29" customWidth="1"/>
    <col min="12317" max="12317" width="2.625" style="29" customWidth="1"/>
    <col min="12318" max="12318" width="7.625" style="29" customWidth="1"/>
    <col min="12319" max="12319" width="10.625" style="29" customWidth="1"/>
    <col min="12320" max="12320" width="0.875" style="29" customWidth="1"/>
    <col min="12321" max="12321" width="6.625" style="29" customWidth="1"/>
    <col min="12322" max="12322" width="0.875" style="29" customWidth="1"/>
    <col min="12323" max="12323" width="6.625" style="29" customWidth="1"/>
    <col min="12324" max="12324" width="3.625" style="29" customWidth="1"/>
    <col min="12325" max="12325" width="6.625" style="29" customWidth="1"/>
    <col min="12326" max="12326" width="2.375" style="29" customWidth="1"/>
    <col min="12327" max="12544" width="9.125" style="29"/>
    <col min="12545" max="12545" width="2.875" style="29" customWidth="1"/>
    <col min="12546" max="12546" width="0.625" style="29" customWidth="1"/>
    <col min="12547" max="12547" width="29.5" style="29" customWidth="1"/>
    <col min="12548" max="12548" width="1.5" style="29" customWidth="1"/>
    <col min="12549" max="12549" width="10" style="29" customWidth="1"/>
    <col min="12550" max="12550" width="6.5" style="29" customWidth="1"/>
    <col min="12551" max="12551" width="2.125" style="29" customWidth="1"/>
    <col min="12552" max="12552" width="10" style="29" customWidth="1"/>
    <col min="12553" max="12553" width="11.625" style="29" customWidth="1"/>
    <col min="12554" max="12554" width="0.875" style="29" customWidth="1"/>
    <col min="12555" max="12555" width="2.625" style="29" customWidth="1"/>
    <col min="12556" max="12556" width="8.875" style="29" customWidth="1"/>
    <col min="12557" max="12557" width="8.5" style="29" customWidth="1"/>
    <col min="12558" max="12558" width="1.875" style="29" customWidth="1"/>
    <col min="12559" max="12559" width="12.125" style="29" customWidth="1"/>
    <col min="12560" max="12560" width="3.625" style="29" customWidth="1"/>
    <col min="12561" max="12561" width="11.375" style="29" customWidth="1"/>
    <col min="12562" max="12562" width="1.625" style="29" customWidth="1"/>
    <col min="12563" max="12563" width="9.5" style="29" customWidth="1"/>
    <col min="12564" max="12564" width="8.375" style="29" customWidth="1"/>
    <col min="12565" max="12565" width="3" style="29" customWidth="1"/>
    <col min="12566" max="12566" width="0.875" style="29" customWidth="1"/>
    <col min="12567" max="12567" width="17" style="29" customWidth="1"/>
    <col min="12568" max="12568" width="34.625" style="29" customWidth="1"/>
    <col min="12569" max="12569" width="2.5" style="29" customWidth="1"/>
    <col min="12570" max="12570" width="30.625" style="29" customWidth="1"/>
    <col min="12571" max="12571" width="3.125" style="29" customWidth="1"/>
    <col min="12572" max="12572" width="22" style="29" customWidth="1"/>
    <col min="12573" max="12573" width="2.625" style="29" customWidth="1"/>
    <col min="12574" max="12574" width="7.625" style="29" customWidth="1"/>
    <col min="12575" max="12575" width="10.625" style="29" customWidth="1"/>
    <col min="12576" max="12576" width="0.875" style="29" customWidth="1"/>
    <col min="12577" max="12577" width="6.625" style="29" customWidth="1"/>
    <col min="12578" max="12578" width="0.875" style="29" customWidth="1"/>
    <col min="12579" max="12579" width="6.625" style="29" customWidth="1"/>
    <col min="12580" max="12580" width="3.625" style="29" customWidth="1"/>
    <col min="12581" max="12581" width="6.625" style="29" customWidth="1"/>
    <col min="12582" max="12582" width="2.375" style="29" customWidth="1"/>
    <col min="12583" max="12800" width="9.125" style="29"/>
    <col min="12801" max="12801" width="2.875" style="29" customWidth="1"/>
    <col min="12802" max="12802" width="0.625" style="29" customWidth="1"/>
    <col min="12803" max="12803" width="29.5" style="29" customWidth="1"/>
    <col min="12804" max="12804" width="1.5" style="29" customWidth="1"/>
    <col min="12805" max="12805" width="10" style="29" customWidth="1"/>
    <col min="12806" max="12806" width="6.5" style="29" customWidth="1"/>
    <col min="12807" max="12807" width="2.125" style="29" customWidth="1"/>
    <col min="12808" max="12808" width="10" style="29" customWidth="1"/>
    <col min="12809" max="12809" width="11.625" style="29" customWidth="1"/>
    <col min="12810" max="12810" width="0.875" style="29" customWidth="1"/>
    <col min="12811" max="12811" width="2.625" style="29" customWidth="1"/>
    <col min="12812" max="12812" width="8.875" style="29" customWidth="1"/>
    <col min="12813" max="12813" width="8.5" style="29" customWidth="1"/>
    <col min="12814" max="12814" width="1.875" style="29" customWidth="1"/>
    <col min="12815" max="12815" width="12.125" style="29" customWidth="1"/>
    <col min="12816" max="12816" width="3.625" style="29" customWidth="1"/>
    <col min="12817" max="12817" width="11.375" style="29" customWidth="1"/>
    <col min="12818" max="12818" width="1.625" style="29" customWidth="1"/>
    <col min="12819" max="12819" width="9.5" style="29" customWidth="1"/>
    <col min="12820" max="12820" width="8.375" style="29" customWidth="1"/>
    <col min="12821" max="12821" width="3" style="29" customWidth="1"/>
    <col min="12822" max="12822" width="0.875" style="29" customWidth="1"/>
    <col min="12823" max="12823" width="17" style="29" customWidth="1"/>
    <col min="12824" max="12824" width="34.625" style="29" customWidth="1"/>
    <col min="12825" max="12825" width="2.5" style="29" customWidth="1"/>
    <col min="12826" max="12826" width="30.625" style="29" customWidth="1"/>
    <col min="12827" max="12827" width="3.125" style="29" customWidth="1"/>
    <col min="12828" max="12828" width="22" style="29" customWidth="1"/>
    <col min="12829" max="12829" width="2.625" style="29" customWidth="1"/>
    <col min="12830" max="12830" width="7.625" style="29" customWidth="1"/>
    <col min="12831" max="12831" width="10.625" style="29" customWidth="1"/>
    <col min="12832" max="12832" width="0.875" style="29" customWidth="1"/>
    <col min="12833" max="12833" width="6.625" style="29" customWidth="1"/>
    <col min="12834" max="12834" width="0.875" style="29" customWidth="1"/>
    <col min="12835" max="12835" width="6.625" style="29" customWidth="1"/>
    <col min="12836" max="12836" width="3.625" style="29" customWidth="1"/>
    <col min="12837" max="12837" width="6.625" style="29" customWidth="1"/>
    <col min="12838" max="12838" width="2.375" style="29" customWidth="1"/>
    <col min="12839" max="13056" width="9.125" style="29"/>
    <col min="13057" max="13057" width="2.875" style="29" customWidth="1"/>
    <col min="13058" max="13058" width="0.625" style="29" customWidth="1"/>
    <col min="13059" max="13059" width="29.5" style="29" customWidth="1"/>
    <col min="13060" max="13060" width="1.5" style="29" customWidth="1"/>
    <col min="13061" max="13061" width="10" style="29" customWidth="1"/>
    <col min="13062" max="13062" width="6.5" style="29" customWidth="1"/>
    <col min="13063" max="13063" width="2.125" style="29" customWidth="1"/>
    <col min="13064" max="13064" width="10" style="29" customWidth="1"/>
    <col min="13065" max="13065" width="11.625" style="29" customWidth="1"/>
    <col min="13066" max="13066" width="0.875" style="29" customWidth="1"/>
    <col min="13067" max="13067" width="2.625" style="29" customWidth="1"/>
    <col min="13068" max="13068" width="8.875" style="29" customWidth="1"/>
    <col min="13069" max="13069" width="8.5" style="29" customWidth="1"/>
    <col min="13070" max="13070" width="1.875" style="29" customWidth="1"/>
    <col min="13071" max="13071" width="12.125" style="29" customWidth="1"/>
    <col min="13072" max="13072" width="3.625" style="29" customWidth="1"/>
    <col min="13073" max="13073" width="11.375" style="29" customWidth="1"/>
    <col min="13074" max="13074" width="1.625" style="29" customWidth="1"/>
    <col min="13075" max="13075" width="9.5" style="29" customWidth="1"/>
    <col min="13076" max="13076" width="8.375" style="29" customWidth="1"/>
    <col min="13077" max="13077" width="3" style="29" customWidth="1"/>
    <col min="13078" max="13078" width="0.875" style="29" customWidth="1"/>
    <col min="13079" max="13079" width="17" style="29" customWidth="1"/>
    <col min="13080" max="13080" width="34.625" style="29" customWidth="1"/>
    <col min="13081" max="13081" width="2.5" style="29" customWidth="1"/>
    <col min="13082" max="13082" width="30.625" style="29" customWidth="1"/>
    <col min="13083" max="13083" width="3.125" style="29" customWidth="1"/>
    <col min="13084" max="13084" width="22" style="29" customWidth="1"/>
    <col min="13085" max="13085" width="2.625" style="29" customWidth="1"/>
    <col min="13086" max="13086" width="7.625" style="29" customWidth="1"/>
    <col min="13087" max="13087" width="10.625" style="29" customWidth="1"/>
    <col min="13088" max="13088" width="0.875" style="29" customWidth="1"/>
    <col min="13089" max="13089" width="6.625" style="29" customWidth="1"/>
    <col min="13090" max="13090" width="0.875" style="29" customWidth="1"/>
    <col min="13091" max="13091" width="6.625" style="29" customWidth="1"/>
    <col min="13092" max="13092" width="3.625" style="29" customWidth="1"/>
    <col min="13093" max="13093" width="6.625" style="29" customWidth="1"/>
    <col min="13094" max="13094" width="2.375" style="29" customWidth="1"/>
    <col min="13095" max="13312" width="9.125" style="29"/>
    <col min="13313" max="13313" width="2.875" style="29" customWidth="1"/>
    <col min="13314" max="13314" width="0.625" style="29" customWidth="1"/>
    <col min="13315" max="13315" width="29.5" style="29" customWidth="1"/>
    <col min="13316" max="13316" width="1.5" style="29" customWidth="1"/>
    <col min="13317" max="13317" width="10" style="29" customWidth="1"/>
    <col min="13318" max="13318" width="6.5" style="29" customWidth="1"/>
    <col min="13319" max="13319" width="2.125" style="29" customWidth="1"/>
    <col min="13320" max="13320" width="10" style="29" customWidth="1"/>
    <col min="13321" max="13321" width="11.625" style="29" customWidth="1"/>
    <col min="13322" max="13322" width="0.875" style="29" customWidth="1"/>
    <col min="13323" max="13323" width="2.625" style="29" customWidth="1"/>
    <col min="13324" max="13324" width="8.875" style="29" customWidth="1"/>
    <col min="13325" max="13325" width="8.5" style="29" customWidth="1"/>
    <col min="13326" max="13326" width="1.875" style="29" customWidth="1"/>
    <col min="13327" max="13327" width="12.125" style="29" customWidth="1"/>
    <col min="13328" max="13328" width="3.625" style="29" customWidth="1"/>
    <col min="13329" max="13329" width="11.375" style="29" customWidth="1"/>
    <col min="13330" max="13330" width="1.625" style="29" customWidth="1"/>
    <col min="13331" max="13331" width="9.5" style="29" customWidth="1"/>
    <col min="13332" max="13332" width="8.375" style="29" customWidth="1"/>
    <col min="13333" max="13333" width="3" style="29" customWidth="1"/>
    <col min="13334" max="13334" width="0.875" style="29" customWidth="1"/>
    <col min="13335" max="13335" width="17" style="29" customWidth="1"/>
    <col min="13336" max="13336" width="34.625" style="29" customWidth="1"/>
    <col min="13337" max="13337" width="2.5" style="29" customWidth="1"/>
    <col min="13338" max="13338" width="30.625" style="29" customWidth="1"/>
    <col min="13339" max="13339" width="3.125" style="29" customWidth="1"/>
    <col min="13340" max="13340" width="22" style="29" customWidth="1"/>
    <col min="13341" max="13341" width="2.625" style="29" customWidth="1"/>
    <col min="13342" max="13342" width="7.625" style="29" customWidth="1"/>
    <col min="13343" max="13343" width="10.625" style="29" customWidth="1"/>
    <col min="13344" max="13344" width="0.875" style="29" customWidth="1"/>
    <col min="13345" max="13345" width="6.625" style="29" customWidth="1"/>
    <col min="13346" max="13346" width="0.875" style="29" customWidth="1"/>
    <col min="13347" max="13347" width="6.625" style="29" customWidth="1"/>
    <col min="13348" max="13348" width="3.625" style="29" customWidth="1"/>
    <col min="13349" max="13349" width="6.625" style="29" customWidth="1"/>
    <col min="13350" max="13350" width="2.375" style="29" customWidth="1"/>
    <col min="13351" max="13568" width="9.125" style="29"/>
    <col min="13569" max="13569" width="2.875" style="29" customWidth="1"/>
    <col min="13570" max="13570" width="0.625" style="29" customWidth="1"/>
    <col min="13571" max="13571" width="29.5" style="29" customWidth="1"/>
    <col min="13572" max="13572" width="1.5" style="29" customWidth="1"/>
    <col min="13573" max="13573" width="10" style="29" customWidth="1"/>
    <col min="13574" max="13574" width="6.5" style="29" customWidth="1"/>
    <col min="13575" max="13575" width="2.125" style="29" customWidth="1"/>
    <col min="13576" max="13576" width="10" style="29" customWidth="1"/>
    <col min="13577" max="13577" width="11.625" style="29" customWidth="1"/>
    <col min="13578" max="13578" width="0.875" style="29" customWidth="1"/>
    <col min="13579" max="13579" width="2.625" style="29" customWidth="1"/>
    <col min="13580" max="13580" width="8.875" style="29" customWidth="1"/>
    <col min="13581" max="13581" width="8.5" style="29" customWidth="1"/>
    <col min="13582" max="13582" width="1.875" style="29" customWidth="1"/>
    <col min="13583" max="13583" width="12.125" style="29" customWidth="1"/>
    <col min="13584" max="13584" width="3.625" style="29" customWidth="1"/>
    <col min="13585" max="13585" width="11.375" style="29" customWidth="1"/>
    <col min="13586" max="13586" width="1.625" style="29" customWidth="1"/>
    <col min="13587" max="13587" width="9.5" style="29" customWidth="1"/>
    <col min="13588" max="13588" width="8.375" style="29" customWidth="1"/>
    <col min="13589" max="13589" width="3" style="29" customWidth="1"/>
    <col min="13590" max="13590" width="0.875" style="29" customWidth="1"/>
    <col min="13591" max="13591" width="17" style="29" customWidth="1"/>
    <col min="13592" max="13592" width="34.625" style="29" customWidth="1"/>
    <col min="13593" max="13593" width="2.5" style="29" customWidth="1"/>
    <col min="13594" max="13594" width="30.625" style="29" customWidth="1"/>
    <col min="13595" max="13595" width="3.125" style="29" customWidth="1"/>
    <col min="13596" max="13596" width="22" style="29" customWidth="1"/>
    <col min="13597" max="13597" width="2.625" style="29" customWidth="1"/>
    <col min="13598" max="13598" width="7.625" style="29" customWidth="1"/>
    <col min="13599" max="13599" width="10.625" style="29" customWidth="1"/>
    <col min="13600" max="13600" width="0.875" style="29" customWidth="1"/>
    <col min="13601" max="13601" width="6.625" style="29" customWidth="1"/>
    <col min="13602" max="13602" width="0.875" style="29" customWidth="1"/>
    <col min="13603" max="13603" width="6.625" style="29" customWidth="1"/>
    <col min="13604" max="13604" width="3.625" style="29" customWidth="1"/>
    <col min="13605" max="13605" width="6.625" style="29" customWidth="1"/>
    <col min="13606" max="13606" width="2.375" style="29" customWidth="1"/>
    <col min="13607" max="13824" width="9.125" style="29"/>
    <col min="13825" max="13825" width="2.875" style="29" customWidth="1"/>
    <col min="13826" max="13826" width="0.625" style="29" customWidth="1"/>
    <col min="13827" max="13827" width="29.5" style="29" customWidth="1"/>
    <col min="13828" max="13828" width="1.5" style="29" customWidth="1"/>
    <col min="13829" max="13829" width="10" style="29" customWidth="1"/>
    <col min="13830" max="13830" width="6.5" style="29" customWidth="1"/>
    <col min="13831" max="13831" width="2.125" style="29" customWidth="1"/>
    <col min="13832" max="13832" width="10" style="29" customWidth="1"/>
    <col min="13833" max="13833" width="11.625" style="29" customWidth="1"/>
    <col min="13834" max="13834" width="0.875" style="29" customWidth="1"/>
    <col min="13835" max="13835" width="2.625" style="29" customWidth="1"/>
    <col min="13836" max="13836" width="8.875" style="29" customWidth="1"/>
    <col min="13837" max="13837" width="8.5" style="29" customWidth="1"/>
    <col min="13838" max="13838" width="1.875" style="29" customWidth="1"/>
    <col min="13839" max="13839" width="12.125" style="29" customWidth="1"/>
    <col min="13840" max="13840" width="3.625" style="29" customWidth="1"/>
    <col min="13841" max="13841" width="11.375" style="29" customWidth="1"/>
    <col min="13842" max="13842" width="1.625" style="29" customWidth="1"/>
    <col min="13843" max="13843" width="9.5" style="29" customWidth="1"/>
    <col min="13844" max="13844" width="8.375" style="29" customWidth="1"/>
    <col min="13845" max="13845" width="3" style="29" customWidth="1"/>
    <col min="13846" max="13846" width="0.875" style="29" customWidth="1"/>
    <col min="13847" max="13847" width="17" style="29" customWidth="1"/>
    <col min="13848" max="13848" width="34.625" style="29" customWidth="1"/>
    <col min="13849" max="13849" width="2.5" style="29" customWidth="1"/>
    <col min="13850" max="13850" width="30.625" style="29" customWidth="1"/>
    <col min="13851" max="13851" width="3.125" style="29" customWidth="1"/>
    <col min="13852" max="13852" width="22" style="29" customWidth="1"/>
    <col min="13853" max="13853" width="2.625" style="29" customWidth="1"/>
    <col min="13854" max="13854" width="7.625" style="29" customWidth="1"/>
    <col min="13855" max="13855" width="10.625" style="29" customWidth="1"/>
    <col min="13856" max="13856" width="0.875" style="29" customWidth="1"/>
    <col min="13857" max="13857" width="6.625" style="29" customWidth="1"/>
    <col min="13858" max="13858" width="0.875" style="29" customWidth="1"/>
    <col min="13859" max="13859" width="6.625" style="29" customWidth="1"/>
    <col min="13860" max="13860" width="3.625" style="29" customWidth="1"/>
    <col min="13861" max="13861" width="6.625" style="29" customWidth="1"/>
    <col min="13862" max="13862" width="2.375" style="29" customWidth="1"/>
    <col min="13863" max="14080" width="9.125" style="29"/>
    <col min="14081" max="14081" width="2.875" style="29" customWidth="1"/>
    <col min="14082" max="14082" width="0.625" style="29" customWidth="1"/>
    <col min="14083" max="14083" width="29.5" style="29" customWidth="1"/>
    <col min="14084" max="14084" width="1.5" style="29" customWidth="1"/>
    <col min="14085" max="14085" width="10" style="29" customWidth="1"/>
    <col min="14086" max="14086" width="6.5" style="29" customWidth="1"/>
    <col min="14087" max="14087" width="2.125" style="29" customWidth="1"/>
    <col min="14088" max="14088" width="10" style="29" customWidth="1"/>
    <col min="14089" max="14089" width="11.625" style="29" customWidth="1"/>
    <col min="14090" max="14090" width="0.875" style="29" customWidth="1"/>
    <col min="14091" max="14091" width="2.625" style="29" customWidth="1"/>
    <col min="14092" max="14092" width="8.875" style="29" customWidth="1"/>
    <col min="14093" max="14093" width="8.5" style="29" customWidth="1"/>
    <col min="14094" max="14094" width="1.875" style="29" customWidth="1"/>
    <col min="14095" max="14095" width="12.125" style="29" customWidth="1"/>
    <col min="14096" max="14096" width="3.625" style="29" customWidth="1"/>
    <col min="14097" max="14097" width="11.375" style="29" customWidth="1"/>
    <col min="14098" max="14098" width="1.625" style="29" customWidth="1"/>
    <col min="14099" max="14099" width="9.5" style="29" customWidth="1"/>
    <col min="14100" max="14100" width="8.375" style="29" customWidth="1"/>
    <col min="14101" max="14101" width="3" style="29" customWidth="1"/>
    <col min="14102" max="14102" width="0.875" style="29" customWidth="1"/>
    <col min="14103" max="14103" width="17" style="29" customWidth="1"/>
    <col min="14104" max="14104" width="34.625" style="29" customWidth="1"/>
    <col min="14105" max="14105" width="2.5" style="29" customWidth="1"/>
    <col min="14106" max="14106" width="30.625" style="29" customWidth="1"/>
    <col min="14107" max="14107" width="3.125" style="29" customWidth="1"/>
    <col min="14108" max="14108" width="22" style="29" customWidth="1"/>
    <col min="14109" max="14109" width="2.625" style="29" customWidth="1"/>
    <col min="14110" max="14110" width="7.625" style="29" customWidth="1"/>
    <col min="14111" max="14111" width="10.625" style="29" customWidth="1"/>
    <col min="14112" max="14112" width="0.875" style="29" customWidth="1"/>
    <col min="14113" max="14113" width="6.625" style="29" customWidth="1"/>
    <col min="14114" max="14114" width="0.875" style="29" customWidth="1"/>
    <col min="14115" max="14115" width="6.625" style="29" customWidth="1"/>
    <col min="14116" max="14116" width="3.625" style="29" customWidth="1"/>
    <col min="14117" max="14117" width="6.625" style="29" customWidth="1"/>
    <col min="14118" max="14118" width="2.375" style="29" customWidth="1"/>
    <col min="14119" max="14336" width="9.125" style="29"/>
    <col min="14337" max="14337" width="2.875" style="29" customWidth="1"/>
    <col min="14338" max="14338" width="0.625" style="29" customWidth="1"/>
    <col min="14339" max="14339" width="29.5" style="29" customWidth="1"/>
    <col min="14340" max="14340" width="1.5" style="29" customWidth="1"/>
    <col min="14341" max="14341" width="10" style="29" customWidth="1"/>
    <col min="14342" max="14342" width="6.5" style="29" customWidth="1"/>
    <col min="14343" max="14343" width="2.125" style="29" customWidth="1"/>
    <col min="14344" max="14344" width="10" style="29" customWidth="1"/>
    <col min="14345" max="14345" width="11.625" style="29" customWidth="1"/>
    <col min="14346" max="14346" width="0.875" style="29" customWidth="1"/>
    <col min="14347" max="14347" width="2.625" style="29" customWidth="1"/>
    <col min="14348" max="14348" width="8.875" style="29" customWidth="1"/>
    <col min="14349" max="14349" width="8.5" style="29" customWidth="1"/>
    <col min="14350" max="14350" width="1.875" style="29" customWidth="1"/>
    <col min="14351" max="14351" width="12.125" style="29" customWidth="1"/>
    <col min="14352" max="14352" width="3.625" style="29" customWidth="1"/>
    <col min="14353" max="14353" width="11.375" style="29" customWidth="1"/>
    <col min="14354" max="14354" width="1.625" style="29" customWidth="1"/>
    <col min="14355" max="14355" width="9.5" style="29" customWidth="1"/>
    <col min="14356" max="14356" width="8.375" style="29" customWidth="1"/>
    <col min="14357" max="14357" width="3" style="29" customWidth="1"/>
    <col min="14358" max="14358" width="0.875" style="29" customWidth="1"/>
    <col min="14359" max="14359" width="17" style="29" customWidth="1"/>
    <col min="14360" max="14360" width="34.625" style="29" customWidth="1"/>
    <col min="14361" max="14361" width="2.5" style="29" customWidth="1"/>
    <col min="14362" max="14362" width="30.625" style="29" customWidth="1"/>
    <col min="14363" max="14363" width="3.125" style="29" customWidth="1"/>
    <col min="14364" max="14364" width="22" style="29" customWidth="1"/>
    <col min="14365" max="14365" width="2.625" style="29" customWidth="1"/>
    <col min="14366" max="14366" width="7.625" style="29" customWidth="1"/>
    <col min="14367" max="14367" width="10.625" style="29" customWidth="1"/>
    <col min="14368" max="14368" width="0.875" style="29" customWidth="1"/>
    <col min="14369" max="14369" width="6.625" style="29" customWidth="1"/>
    <col min="14370" max="14370" width="0.875" style="29" customWidth="1"/>
    <col min="14371" max="14371" width="6.625" style="29" customWidth="1"/>
    <col min="14372" max="14372" width="3.625" style="29" customWidth="1"/>
    <col min="14373" max="14373" width="6.625" style="29" customWidth="1"/>
    <col min="14374" max="14374" width="2.375" style="29" customWidth="1"/>
    <col min="14375" max="14592" width="9.125" style="29"/>
    <col min="14593" max="14593" width="2.875" style="29" customWidth="1"/>
    <col min="14594" max="14594" width="0.625" style="29" customWidth="1"/>
    <col min="14595" max="14595" width="29.5" style="29" customWidth="1"/>
    <col min="14596" max="14596" width="1.5" style="29" customWidth="1"/>
    <col min="14597" max="14597" width="10" style="29" customWidth="1"/>
    <col min="14598" max="14598" width="6.5" style="29" customWidth="1"/>
    <col min="14599" max="14599" width="2.125" style="29" customWidth="1"/>
    <col min="14600" max="14600" width="10" style="29" customWidth="1"/>
    <col min="14601" max="14601" width="11.625" style="29" customWidth="1"/>
    <col min="14602" max="14602" width="0.875" style="29" customWidth="1"/>
    <col min="14603" max="14603" width="2.625" style="29" customWidth="1"/>
    <col min="14604" max="14604" width="8.875" style="29" customWidth="1"/>
    <col min="14605" max="14605" width="8.5" style="29" customWidth="1"/>
    <col min="14606" max="14606" width="1.875" style="29" customWidth="1"/>
    <col min="14607" max="14607" width="12.125" style="29" customWidth="1"/>
    <col min="14608" max="14608" width="3.625" style="29" customWidth="1"/>
    <col min="14609" max="14609" width="11.375" style="29" customWidth="1"/>
    <col min="14610" max="14610" width="1.625" style="29" customWidth="1"/>
    <col min="14611" max="14611" width="9.5" style="29" customWidth="1"/>
    <col min="14612" max="14612" width="8.375" style="29" customWidth="1"/>
    <col min="14613" max="14613" width="3" style="29" customWidth="1"/>
    <col min="14614" max="14614" width="0.875" style="29" customWidth="1"/>
    <col min="14615" max="14615" width="17" style="29" customWidth="1"/>
    <col min="14616" max="14616" width="34.625" style="29" customWidth="1"/>
    <col min="14617" max="14617" width="2.5" style="29" customWidth="1"/>
    <col min="14618" max="14618" width="30.625" style="29" customWidth="1"/>
    <col min="14619" max="14619" width="3.125" style="29" customWidth="1"/>
    <col min="14620" max="14620" width="22" style="29" customWidth="1"/>
    <col min="14621" max="14621" width="2.625" style="29" customWidth="1"/>
    <col min="14622" max="14622" width="7.625" style="29" customWidth="1"/>
    <col min="14623" max="14623" width="10.625" style="29" customWidth="1"/>
    <col min="14624" max="14624" width="0.875" style="29" customWidth="1"/>
    <col min="14625" max="14625" width="6.625" style="29" customWidth="1"/>
    <col min="14626" max="14626" width="0.875" style="29" customWidth="1"/>
    <col min="14627" max="14627" width="6.625" style="29" customWidth="1"/>
    <col min="14628" max="14628" width="3.625" style="29" customWidth="1"/>
    <col min="14629" max="14629" width="6.625" style="29" customWidth="1"/>
    <col min="14630" max="14630" width="2.375" style="29" customWidth="1"/>
    <col min="14631" max="14848" width="9.125" style="29"/>
    <col min="14849" max="14849" width="2.875" style="29" customWidth="1"/>
    <col min="14850" max="14850" width="0.625" style="29" customWidth="1"/>
    <col min="14851" max="14851" width="29.5" style="29" customWidth="1"/>
    <col min="14852" max="14852" width="1.5" style="29" customWidth="1"/>
    <col min="14853" max="14853" width="10" style="29" customWidth="1"/>
    <col min="14854" max="14854" width="6.5" style="29" customWidth="1"/>
    <col min="14855" max="14855" width="2.125" style="29" customWidth="1"/>
    <col min="14856" max="14856" width="10" style="29" customWidth="1"/>
    <col min="14857" max="14857" width="11.625" style="29" customWidth="1"/>
    <col min="14858" max="14858" width="0.875" style="29" customWidth="1"/>
    <col min="14859" max="14859" width="2.625" style="29" customWidth="1"/>
    <col min="14860" max="14860" width="8.875" style="29" customWidth="1"/>
    <col min="14861" max="14861" width="8.5" style="29" customWidth="1"/>
    <col min="14862" max="14862" width="1.875" style="29" customWidth="1"/>
    <col min="14863" max="14863" width="12.125" style="29" customWidth="1"/>
    <col min="14864" max="14864" width="3.625" style="29" customWidth="1"/>
    <col min="14865" max="14865" width="11.375" style="29" customWidth="1"/>
    <col min="14866" max="14866" width="1.625" style="29" customWidth="1"/>
    <col min="14867" max="14867" width="9.5" style="29" customWidth="1"/>
    <col min="14868" max="14868" width="8.375" style="29" customWidth="1"/>
    <col min="14869" max="14869" width="3" style="29" customWidth="1"/>
    <col min="14870" max="14870" width="0.875" style="29" customWidth="1"/>
    <col min="14871" max="14871" width="17" style="29" customWidth="1"/>
    <col min="14872" max="14872" width="34.625" style="29" customWidth="1"/>
    <col min="14873" max="14873" width="2.5" style="29" customWidth="1"/>
    <col min="14874" max="14874" width="30.625" style="29" customWidth="1"/>
    <col min="14875" max="14875" width="3.125" style="29" customWidth="1"/>
    <col min="14876" max="14876" width="22" style="29" customWidth="1"/>
    <col min="14877" max="14877" width="2.625" style="29" customWidth="1"/>
    <col min="14878" max="14878" width="7.625" style="29" customWidth="1"/>
    <col min="14879" max="14879" width="10.625" style="29" customWidth="1"/>
    <col min="14880" max="14880" width="0.875" style="29" customWidth="1"/>
    <col min="14881" max="14881" width="6.625" style="29" customWidth="1"/>
    <col min="14882" max="14882" width="0.875" style="29" customWidth="1"/>
    <col min="14883" max="14883" width="6.625" style="29" customWidth="1"/>
    <col min="14884" max="14884" width="3.625" style="29" customWidth="1"/>
    <col min="14885" max="14885" width="6.625" style="29" customWidth="1"/>
    <col min="14886" max="14886" width="2.375" style="29" customWidth="1"/>
    <col min="14887" max="15104" width="9.125" style="29"/>
    <col min="15105" max="15105" width="2.875" style="29" customWidth="1"/>
    <col min="15106" max="15106" width="0.625" style="29" customWidth="1"/>
    <col min="15107" max="15107" width="29.5" style="29" customWidth="1"/>
    <col min="15108" max="15108" width="1.5" style="29" customWidth="1"/>
    <col min="15109" max="15109" width="10" style="29" customWidth="1"/>
    <col min="15110" max="15110" width="6.5" style="29" customWidth="1"/>
    <col min="15111" max="15111" width="2.125" style="29" customWidth="1"/>
    <col min="15112" max="15112" width="10" style="29" customWidth="1"/>
    <col min="15113" max="15113" width="11.625" style="29" customWidth="1"/>
    <col min="15114" max="15114" width="0.875" style="29" customWidth="1"/>
    <col min="15115" max="15115" width="2.625" style="29" customWidth="1"/>
    <col min="15116" max="15116" width="8.875" style="29" customWidth="1"/>
    <col min="15117" max="15117" width="8.5" style="29" customWidth="1"/>
    <col min="15118" max="15118" width="1.875" style="29" customWidth="1"/>
    <col min="15119" max="15119" width="12.125" style="29" customWidth="1"/>
    <col min="15120" max="15120" width="3.625" style="29" customWidth="1"/>
    <col min="15121" max="15121" width="11.375" style="29" customWidth="1"/>
    <col min="15122" max="15122" width="1.625" style="29" customWidth="1"/>
    <col min="15123" max="15123" width="9.5" style="29" customWidth="1"/>
    <col min="15124" max="15124" width="8.375" style="29" customWidth="1"/>
    <col min="15125" max="15125" width="3" style="29" customWidth="1"/>
    <col min="15126" max="15126" width="0.875" style="29" customWidth="1"/>
    <col min="15127" max="15127" width="17" style="29" customWidth="1"/>
    <col min="15128" max="15128" width="34.625" style="29" customWidth="1"/>
    <col min="15129" max="15129" width="2.5" style="29" customWidth="1"/>
    <col min="15130" max="15130" width="30.625" style="29" customWidth="1"/>
    <col min="15131" max="15131" width="3.125" style="29" customWidth="1"/>
    <col min="15132" max="15132" width="22" style="29" customWidth="1"/>
    <col min="15133" max="15133" width="2.625" style="29" customWidth="1"/>
    <col min="15134" max="15134" width="7.625" style="29" customWidth="1"/>
    <col min="15135" max="15135" width="10.625" style="29" customWidth="1"/>
    <col min="15136" max="15136" width="0.875" style="29" customWidth="1"/>
    <col min="15137" max="15137" width="6.625" style="29" customWidth="1"/>
    <col min="15138" max="15138" width="0.875" style="29" customWidth="1"/>
    <col min="15139" max="15139" width="6.625" style="29" customWidth="1"/>
    <col min="15140" max="15140" width="3.625" style="29" customWidth="1"/>
    <col min="15141" max="15141" width="6.625" style="29" customWidth="1"/>
    <col min="15142" max="15142" width="2.375" style="29" customWidth="1"/>
    <col min="15143" max="15360" width="9.125" style="29"/>
    <col min="15361" max="15361" width="2.875" style="29" customWidth="1"/>
    <col min="15362" max="15362" width="0.625" style="29" customWidth="1"/>
    <col min="15363" max="15363" width="29.5" style="29" customWidth="1"/>
    <col min="15364" max="15364" width="1.5" style="29" customWidth="1"/>
    <col min="15365" max="15365" width="10" style="29" customWidth="1"/>
    <col min="15366" max="15366" width="6.5" style="29" customWidth="1"/>
    <col min="15367" max="15367" width="2.125" style="29" customWidth="1"/>
    <col min="15368" max="15368" width="10" style="29" customWidth="1"/>
    <col min="15369" max="15369" width="11.625" style="29" customWidth="1"/>
    <col min="15370" max="15370" width="0.875" style="29" customWidth="1"/>
    <col min="15371" max="15371" width="2.625" style="29" customWidth="1"/>
    <col min="15372" max="15372" width="8.875" style="29" customWidth="1"/>
    <col min="15373" max="15373" width="8.5" style="29" customWidth="1"/>
    <col min="15374" max="15374" width="1.875" style="29" customWidth="1"/>
    <col min="15375" max="15375" width="12.125" style="29" customWidth="1"/>
    <col min="15376" max="15376" width="3.625" style="29" customWidth="1"/>
    <col min="15377" max="15377" width="11.375" style="29" customWidth="1"/>
    <col min="15378" max="15378" width="1.625" style="29" customWidth="1"/>
    <col min="15379" max="15379" width="9.5" style="29" customWidth="1"/>
    <col min="15380" max="15380" width="8.375" style="29" customWidth="1"/>
    <col min="15381" max="15381" width="3" style="29" customWidth="1"/>
    <col min="15382" max="15382" width="0.875" style="29" customWidth="1"/>
    <col min="15383" max="15383" width="17" style="29" customWidth="1"/>
    <col min="15384" max="15384" width="34.625" style="29" customWidth="1"/>
    <col min="15385" max="15385" width="2.5" style="29" customWidth="1"/>
    <col min="15386" max="15386" width="30.625" style="29" customWidth="1"/>
    <col min="15387" max="15387" width="3.125" style="29" customWidth="1"/>
    <col min="15388" max="15388" width="22" style="29" customWidth="1"/>
    <col min="15389" max="15389" width="2.625" style="29" customWidth="1"/>
    <col min="15390" max="15390" width="7.625" style="29" customWidth="1"/>
    <col min="15391" max="15391" width="10.625" style="29" customWidth="1"/>
    <col min="15392" max="15392" width="0.875" style="29" customWidth="1"/>
    <col min="15393" max="15393" width="6.625" style="29" customWidth="1"/>
    <col min="15394" max="15394" width="0.875" style="29" customWidth="1"/>
    <col min="15395" max="15395" width="6.625" style="29" customWidth="1"/>
    <col min="15396" max="15396" width="3.625" style="29" customWidth="1"/>
    <col min="15397" max="15397" width="6.625" style="29" customWidth="1"/>
    <col min="15398" max="15398" width="2.375" style="29" customWidth="1"/>
    <col min="15399" max="15616" width="9.125" style="29"/>
    <col min="15617" max="15617" width="2.875" style="29" customWidth="1"/>
    <col min="15618" max="15618" width="0.625" style="29" customWidth="1"/>
    <col min="15619" max="15619" width="29.5" style="29" customWidth="1"/>
    <col min="15620" max="15620" width="1.5" style="29" customWidth="1"/>
    <col min="15621" max="15621" width="10" style="29" customWidth="1"/>
    <col min="15622" max="15622" width="6.5" style="29" customWidth="1"/>
    <col min="15623" max="15623" width="2.125" style="29" customWidth="1"/>
    <col min="15624" max="15624" width="10" style="29" customWidth="1"/>
    <col min="15625" max="15625" width="11.625" style="29" customWidth="1"/>
    <col min="15626" max="15626" width="0.875" style="29" customWidth="1"/>
    <col min="15627" max="15627" width="2.625" style="29" customWidth="1"/>
    <col min="15628" max="15628" width="8.875" style="29" customWidth="1"/>
    <col min="15629" max="15629" width="8.5" style="29" customWidth="1"/>
    <col min="15630" max="15630" width="1.875" style="29" customWidth="1"/>
    <col min="15631" max="15631" width="12.125" style="29" customWidth="1"/>
    <col min="15632" max="15632" width="3.625" style="29" customWidth="1"/>
    <col min="15633" max="15633" width="11.375" style="29" customWidth="1"/>
    <col min="15634" max="15634" width="1.625" style="29" customWidth="1"/>
    <col min="15635" max="15635" width="9.5" style="29" customWidth="1"/>
    <col min="15636" max="15636" width="8.375" style="29" customWidth="1"/>
    <col min="15637" max="15637" width="3" style="29" customWidth="1"/>
    <col min="15638" max="15638" width="0.875" style="29" customWidth="1"/>
    <col min="15639" max="15639" width="17" style="29" customWidth="1"/>
    <col min="15640" max="15640" width="34.625" style="29" customWidth="1"/>
    <col min="15641" max="15641" width="2.5" style="29" customWidth="1"/>
    <col min="15642" max="15642" width="30.625" style="29" customWidth="1"/>
    <col min="15643" max="15643" width="3.125" style="29" customWidth="1"/>
    <col min="15644" max="15644" width="22" style="29" customWidth="1"/>
    <col min="15645" max="15645" width="2.625" style="29" customWidth="1"/>
    <col min="15646" max="15646" width="7.625" style="29" customWidth="1"/>
    <col min="15647" max="15647" width="10.625" style="29" customWidth="1"/>
    <col min="15648" max="15648" width="0.875" style="29" customWidth="1"/>
    <col min="15649" max="15649" width="6.625" style="29" customWidth="1"/>
    <col min="15650" max="15650" width="0.875" style="29" customWidth="1"/>
    <col min="15651" max="15651" width="6.625" style="29" customWidth="1"/>
    <col min="15652" max="15652" width="3.625" style="29" customWidth="1"/>
    <col min="15653" max="15653" width="6.625" style="29" customWidth="1"/>
    <col min="15654" max="15654" width="2.375" style="29" customWidth="1"/>
    <col min="15655" max="15872" width="9.125" style="29"/>
    <col min="15873" max="15873" width="2.875" style="29" customWidth="1"/>
    <col min="15874" max="15874" width="0.625" style="29" customWidth="1"/>
    <col min="15875" max="15875" width="29.5" style="29" customWidth="1"/>
    <col min="15876" max="15876" width="1.5" style="29" customWidth="1"/>
    <col min="15877" max="15877" width="10" style="29" customWidth="1"/>
    <col min="15878" max="15878" width="6.5" style="29" customWidth="1"/>
    <col min="15879" max="15879" width="2.125" style="29" customWidth="1"/>
    <col min="15880" max="15880" width="10" style="29" customWidth="1"/>
    <col min="15881" max="15881" width="11.625" style="29" customWidth="1"/>
    <col min="15882" max="15882" width="0.875" style="29" customWidth="1"/>
    <col min="15883" max="15883" width="2.625" style="29" customWidth="1"/>
    <col min="15884" max="15884" width="8.875" style="29" customWidth="1"/>
    <col min="15885" max="15885" width="8.5" style="29" customWidth="1"/>
    <col min="15886" max="15886" width="1.875" style="29" customWidth="1"/>
    <col min="15887" max="15887" width="12.125" style="29" customWidth="1"/>
    <col min="15888" max="15888" width="3.625" style="29" customWidth="1"/>
    <col min="15889" max="15889" width="11.375" style="29" customWidth="1"/>
    <col min="15890" max="15890" width="1.625" style="29" customWidth="1"/>
    <col min="15891" max="15891" width="9.5" style="29" customWidth="1"/>
    <col min="15892" max="15892" width="8.375" style="29" customWidth="1"/>
    <col min="15893" max="15893" width="3" style="29" customWidth="1"/>
    <col min="15894" max="15894" width="0.875" style="29" customWidth="1"/>
    <col min="15895" max="15895" width="17" style="29" customWidth="1"/>
    <col min="15896" max="15896" width="34.625" style="29" customWidth="1"/>
    <col min="15897" max="15897" width="2.5" style="29" customWidth="1"/>
    <col min="15898" max="15898" width="30.625" style="29" customWidth="1"/>
    <col min="15899" max="15899" width="3.125" style="29" customWidth="1"/>
    <col min="15900" max="15900" width="22" style="29" customWidth="1"/>
    <col min="15901" max="15901" width="2.625" style="29" customWidth="1"/>
    <col min="15902" max="15902" width="7.625" style="29" customWidth="1"/>
    <col min="15903" max="15903" width="10.625" style="29" customWidth="1"/>
    <col min="15904" max="15904" width="0.875" style="29" customWidth="1"/>
    <col min="15905" max="15905" width="6.625" style="29" customWidth="1"/>
    <col min="15906" max="15906" width="0.875" style="29" customWidth="1"/>
    <col min="15907" max="15907" width="6.625" style="29" customWidth="1"/>
    <col min="15908" max="15908" width="3.625" style="29" customWidth="1"/>
    <col min="15909" max="15909" width="6.625" style="29" customWidth="1"/>
    <col min="15910" max="15910" width="2.375" style="29" customWidth="1"/>
    <col min="15911" max="16128" width="9.125" style="29"/>
    <col min="16129" max="16129" width="2.875" style="29" customWidth="1"/>
    <col min="16130" max="16130" width="0.625" style="29" customWidth="1"/>
    <col min="16131" max="16131" width="29.5" style="29" customWidth="1"/>
    <col min="16132" max="16132" width="1.5" style="29" customWidth="1"/>
    <col min="16133" max="16133" width="10" style="29" customWidth="1"/>
    <col min="16134" max="16134" width="6.5" style="29" customWidth="1"/>
    <col min="16135" max="16135" width="2.125" style="29" customWidth="1"/>
    <col min="16136" max="16136" width="10" style="29" customWidth="1"/>
    <col min="16137" max="16137" width="11.625" style="29" customWidth="1"/>
    <col min="16138" max="16138" width="0.875" style="29" customWidth="1"/>
    <col min="16139" max="16139" width="2.625" style="29" customWidth="1"/>
    <col min="16140" max="16140" width="8.875" style="29" customWidth="1"/>
    <col min="16141" max="16141" width="8.5" style="29" customWidth="1"/>
    <col min="16142" max="16142" width="1.875" style="29" customWidth="1"/>
    <col min="16143" max="16143" width="12.125" style="29" customWidth="1"/>
    <col min="16144" max="16144" width="3.625" style="29" customWidth="1"/>
    <col min="16145" max="16145" width="11.375" style="29" customWidth="1"/>
    <col min="16146" max="16146" width="1.625" style="29" customWidth="1"/>
    <col min="16147" max="16147" width="9.5" style="29" customWidth="1"/>
    <col min="16148" max="16148" width="8.375" style="29" customWidth="1"/>
    <col min="16149" max="16149" width="3" style="29" customWidth="1"/>
    <col min="16150" max="16150" width="0.875" style="29" customWidth="1"/>
    <col min="16151" max="16151" width="17" style="29" customWidth="1"/>
    <col min="16152" max="16152" width="34.625" style="29" customWidth="1"/>
    <col min="16153" max="16153" width="2.5" style="29" customWidth="1"/>
    <col min="16154" max="16154" width="30.625" style="29" customWidth="1"/>
    <col min="16155" max="16155" width="3.125" style="29" customWidth="1"/>
    <col min="16156" max="16156" width="22" style="29" customWidth="1"/>
    <col min="16157" max="16157" width="2.625" style="29" customWidth="1"/>
    <col min="16158" max="16158" width="7.625" style="29" customWidth="1"/>
    <col min="16159" max="16159" width="10.625" style="29" customWidth="1"/>
    <col min="16160" max="16160" width="0.875" style="29" customWidth="1"/>
    <col min="16161" max="16161" width="6.625" style="29" customWidth="1"/>
    <col min="16162" max="16162" width="0.875" style="29" customWidth="1"/>
    <col min="16163" max="16163" width="6.625" style="29" customWidth="1"/>
    <col min="16164" max="16164" width="3.625" style="29" customWidth="1"/>
    <col min="16165" max="16165" width="6.625" style="29" customWidth="1"/>
    <col min="16166" max="16166" width="2.375" style="29" customWidth="1"/>
    <col min="16167" max="16384" width="9.125" style="29"/>
  </cols>
  <sheetData>
    <row r="1" spans="1:38" ht="15" customHeight="1" thickBot="1" x14ac:dyDescent="0.25">
      <c r="A1" s="23">
        <v>1</v>
      </c>
      <c r="B1" s="24" t="s">
        <v>10</v>
      </c>
      <c r="C1" s="25" t="s">
        <v>11</v>
      </c>
      <c r="D1" s="26"/>
      <c r="E1" s="26"/>
      <c r="F1" s="27"/>
      <c r="G1" s="27"/>
      <c r="H1" s="27"/>
      <c r="I1" s="28"/>
      <c r="J1" s="27"/>
      <c r="K1" s="604" t="s">
        <v>12</v>
      </c>
      <c r="L1" s="604"/>
      <c r="M1" s="604"/>
      <c r="N1" s="604"/>
      <c r="O1" s="604"/>
      <c r="P1" s="604"/>
      <c r="Q1" s="604"/>
      <c r="R1" s="604"/>
      <c r="S1" s="604"/>
      <c r="T1" s="605"/>
      <c r="U1" s="606" t="s">
        <v>1</v>
      </c>
      <c r="X1" s="30" t="s">
        <v>13</v>
      </c>
    </row>
    <row r="2" spans="1:38" ht="34.5" customHeight="1" thickBot="1" x14ac:dyDescent="0.25">
      <c r="A2" s="31">
        <f t="shared" ref="A2:A60" si="0">A1+1</f>
        <v>2</v>
      </c>
      <c r="B2" s="32"/>
      <c r="C2" s="33" t="s">
        <v>14</v>
      </c>
      <c r="D2" s="34"/>
      <c r="E2" s="34"/>
      <c r="F2" s="35"/>
      <c r="G2" s="609" t="s">
        <v>15</v>
      </c>
      <c r="H2" s="609"/>
      <c r="I2" s="610"/>
      <c r="J2" s="36"/>
      <c r="K2" s="36"/>
      <c r="L2" s="611" t="s">
        <v>494</v>
      </c>
      <c r="M2" s="611"/>
      <c r="N2" s="611"/>
      <c r="O2" s="611"/>
      <c r="P2" s="611"/>
      <c r="Q2" s="611"/>
      <c r="R2" s="611"/>
      <c r="S2" s="611"/>
      <c r="T2" s="37"/>
      <c r="U2" s="607"/>
      <c r="X2" s="38" t="s">
        <v>16</v>
      </c>
      <c r="Z2" s="38" t="s">
        <v>17</v>
      </c>
    </row>
    <row r="3" spans="1:38" ht="18.75" customHeight="1" thickBot="1" x14ac:dyDescent="0.3">
      <c r="A3" s="31">
        <f t="shared" si="0"/>
        <v>3</v>
      </c>
      <c r="B3" s="39"/>
      <c r="C3" s="40" t="s">
        <v>18</v>
      </c>
      <c r="D3" s="41"/>
      <c r="E3" s="42"/>
      <c r="F3" s="612" t="s">
        <v>19</v>
      </c>
      <c r="G3" s="612"/>
      <c r="H3" s="612"/>
      <c r="I3" s="613"/>
      <c r="J3" s="43"/>
      <c r="K3" s="44" t="s">
        <v>12</v>
      </c>
      <c r="L3" s="614" t="str">
        <f>IF(L2="Issue Status ?","",IF(L2=X3,"( based on preliminary process data )","( based on final process data )"))</f>
        <v>( based on final process data )</v>
      </c>
      <c r="M3" s="614"/>
      <c r="N3" s="614"/>
      <c r="O3" s="614"/>
      <c r="P3" s="614"/>
      <c r="Q3" s="614"/>
      <c r="R3" s="614"/>
      <c r="S3" s="614"/>
      <c r="T3" s="45"/>
      <c r="U3" s="608"/>
      <c r="X3" s="46" t="s">
        <v>20</v>
      </c>
      <c r="Z3" s="47" t="s">
        <v>21</v>
      </c>
    </row>
    <row r="4" spans="1:38" s="55" customFormat="1" ht="17.100000000000001" customHeight="1" x14ac:dyDescent="0.2">
      <c r="A4" s="31">
        <f t="shared" si="0"/>
        <v>4</v>
      </c>
      <c r="B4" s="48"/>
      <c r="C4" s="49" t="s">
        <v>22</v>
      </c>
      <c r="D4" s="50" t="s">
        <v>23</v>
      </c>
      <c r="E4" s="624"/>
      <c r="F4" s="624"/>
      <c r="G4" s="624"/>
      <c r="H4" s="624"/>
      <c r="I4" s="625"/>
      <c r="J4" s="51"/>
      <c r="K4" s="626" t="s">
        <v>24</v>
      </c>
      <c r="L4" s="626"/>
      <c r="M4" s="626"/>
      <c r="N4" s="52" t="s">
        <v>23</v>
      </c>
      <c r="O4" s="618" t="s">
        <v>25</v>
      </c>
      <c r="P4" s="618"/>
      <c r="Q4" s="618"/>
      <c r="R4" s="618"/>
      <c r="S4" s="618"/>
      <c r="T4" s="619"/>
      <c r="U4" s="53"/>
      <c r="V4" s="29"/>
      <c r="W4" s="29"/>
      <c r="X4" s="46" t="s">
        <v>26</v>
      </c>
      <c r="Y4" s="29"/>
      <c r="Z4" s="54" t="s">
        <v>27</v>
      </c>
      <c r="AA4" s="29"/>
      <c r="AB4" s="29"/>
      <c r="AC4" s="29"/>
      <c r="AD4" s="29"/>
      <c r="AE4" s="29"/>
      <c r="AF4" s="29"/>
      <c r="AG4" s="29"/>
      <c r="AH4" s="29"/>
      <c r="AI4" s="29"/>
      <c r="AJ4" s="29"/>
      <c r="AK4" s="29"/>
      <c r="AL4" s="29"/>
    </row>
    <row r="5" spans="1:38" ht="17.100000000000001" customHeight="1" thickBot="1" x14ac:dyDescent="0.25">
      <c r="A5" s="31">
        <f t="shared" si="0"/>
        <v>5</v>
      </c>
      <c r="B5" s="56"/>
      <c r="C5" s="57" t="s">
        <v>28</v>
      </c>
      <c r="D5" s="50" t="s">
        <v>23</v>
      </c>
      <c r="E5" s="627" t="s">
        <v>491</v>
      </c>
      <c r="F5" s="615"/>
      <c r="G5" s="615"/>
      <c r="H5" s="615"/>
      <c r="I5" s="616"/>
      <c r="J5" s="58"/>
      <c r="K5" s="617" t="s">
        <v>30</v>
      </c>
      <c r="L5" s="617"/>
      <c r="M5" s="617"/>
      <c r="N5" s="52" t="s">
        <v>23</v>
      </c>
      <c r="O5" s="618" t="s">
        <v>25</v>
      </c>
      <c r="P5" s="618"/>
      <c r="Q5" s="618"/>
      <c r="R5" s="618"/>
      <c r="S5" s="618"/>
      <c r="T5" s="619"/>
      <c r="U5" s="59"/>
      <c r="X5" s="46" t="s">
        <v>31</v>
      </c>
      <c r="Z5" s="60" t="s">
        <v>32</v>
      </c>
    </row>
    <row r="6" spans="1:38" ht="17.100000000000001" customHeight="1" thickBot="1" x14ac:dyDescent="0.3">
      <c r="A6" s="31">
        <f t="shared" si="0"/>
        <v>6</v>
      </c>
      <c r="B6" s="56"/>
      <c r="C6" s="61" t="s">
        <v>33</v>
      </c>
      <c r="D6" s="50" t="s">
        <v>23</v>
      </c>
      <c r="E6" s="615" t="s">
        <v>34</v>
      </c>
      <c r="F6" s="615"/>
      <c r="G6" s="615"/>
      <c r="H6" s="615"/>
      <c r="I6" s="616"/>
      <c r="J6" s="58"/>
      <c r="K6" s="617" t="s">
        <v>35</v>
      </c>
      <c r="L6" s="617"/>
      <c r="M6" s="617"/>
      <c r="N6" s="52" t="s">
        <v>23</v>
      </c>
      <c r="O6" s="618" t="s">
        <v>25</v>
      </c>
      <c r="P6" s="618"/>
      <c r="Q6" s="618"/>
      <c r="R6" s="618"/>
      <c r="S6" s="618"/>
      <c r="T6" s="619"/>
      <c r="U6" s="59"/>
      <c r="X6" s="549" t="s">
        <v>494</v>
      </c>
    </row>
    <row r="7" spans="1:38" ht="17.100000000000001" customHeight="1" thickBot="1" x14ac:dyDescent="0.25">
      <c r="A7" s="31">
        <f t="shared" si="0"/>
        <v>7</v>
      </c>
      <c r="B7" s="620" t="s">
        <v>36</v>
      </c>
      <c r="C7" s="621"/>
      <c r="D7" s="621"/>
      <c r="E7" s="621"/>
      <c r="F7" s="621"/>
      <c r="G7" s="621"/>
      <c r="H7" s="621"/>
      <c r="I7" s="621"/>
      <c r="J7" s="621"/>
      <c r="K7" s="621"/>
      <c r="L7" s="621"/>
      <c r="M7" s="621"/>
      <c r="N7" s="621"/>
      <c r="O7" s="621"/>
      <c r="P7" s="621"/>
      <c r="Q7" s="621"/>
      <c r="R7" s="621"/>
      <c r="S7" s="621"/>
      <c r="T7" s="622"/>
      <c r="U7" s="59"/>
      <c r="X7" s="29" t="s">
        <v>485</v>
      </c>
      <c r="Z7" s="38" t="s">
        <v>37</v>
      </c>
    </row>
    <row r="8" spans="1:38" ht="17.100000000000001" customHeight="1" thickBot="1" x14ac:dyDescent="0.25">
      <c r="A8" s="31">
        <f t="shared" si="0"/>
        <v>8</v>
      </c>
      <c r="B8" s="56"/>
      <c r="C8" s="57" t="s">
        <v>38</v>
      </c>
      <c r="D8" s="50" t="s">
        <v>23</v>
      </c>
      <c r="E8" s="615" t="s">
        <v>39</v>
      </c>
      <c r="F8" s="615"/>
      <c r="G8" s="615"/>
      <c r="H8" s="615"/>
      <c r="I8" s="616"/>
      <c r="J8" s="58"/>
      <c r="K8" s="623" t="s">
        <v>40</v>
      </c>
      <c r="L8" s="623"/>
      <c r="M8" s="623"/>
      <c r="N8" s="623"/>
      <c r="O8" s="623"/>
      <c r="P8" s="623"/>
      <c r="Q8" s="623"/>
      <c r="R8" s="52" t="s">
        <v>23</v>
      </c>
      <c r="S8" s="62">
        <v>31</v>
      </c>
      <c r="T8" s="63" t="str">
        <f>IF($F$3=$O$69,tsi,IF($F$3=$O$70,Tus,""))</f>
        <v>deg C</v>
      </c>
      <c r="U8" s="59"/>
      <c r="X8" s="64" t="s">
        <v>41</v>
      </c>
      <c r="Z8" s="47" t="s">
        <v>21</v>
      </c>
    </row>
    <row r="9" spans="1:38" ht="17.100000000000001" customHeight="1" thickBot="1" x14ac:dyDescent="0.25">
      <c r="A9" s="31">
        <f t="shared" si="0"/>
        <v>9</v>
      </c>
      <c r="B9" s="56"/>
      <c r="C9" s="65" t="s">
        <v>42</v>
      </c>
      <c r="D9" s="50" t="s">
        <v>23</v>
      </c>
      <c r="E9" s="628">
        <v>0</v>
      </c>
      <c r="F9" s="628"/>
      <c r="G9" s="628"/>
      <c r="H9" s="628"/>
      <c r="I9" s="63" t="str">
        <f>IF($F$3=$O$69,Csi,IF($F$3=$O$70,Cus,""))</f>
        <v>mg/kg</v>
      </c>
      <c r="J9" s="58"/>
      <c r="K9" s="629" t="s">
        <v>43</v>
      </c>
      <c r="L9" s="629"/>
      <c r="M9" s="629"/>
      <c r="N9" s="629"/>
      <c r="O9" s="629"/>
      <c r="P9" s="629"/>
      <c r="Q9" s="629"/>
      <c r="R9" s="52" t="s">
        <v>23</v>
      </c>
      <c r="S9" s="62">
        <v>18</v>
      </c>
      <c r="T9" s="63" t="str">
        <f>IF($F$3=$O$69,tsi,IF($F$3=$O$70,Tus,""))</f>
        <v>deg C</v>
      </c>
      <c r="U9" s="59"/>
      <c r="X9" s="66" t="s">
        <v>21</v>
      </c>
      <c r="Z9" s="54" t="s">
        <v>44</v>
      </c>
    </row>
    <row r="10" spans="1:38" ht="17.100000000000001" customHeight="1" thickBot="1" x14ac:dyDescent="0.3">
      <c r="A10" s="31">
        <f t="shared" si="0"/>
        <v>10</v>
      </c>
      <c r="B10" s="67"/>
      <c r="C10" s="630" t="s">
        <v>45</v>
      </c>
      <c r="D10" s="68" t="s">
        <v>23</v>
      </c>
      <c r="E10" s="632" t="s">
        <v>46</v>
      </c>
      <c r="F10" s="632"/>
      <c r="G10" s="69"/>
      <c r="H10" s="632" t="s">
        <v>47</v>
      </c>
      <c r="I10" s="633"/>
      <c r="J10" s="58"/>
      <c r="K10" s="634" t="s">
        <v>48</v>
      </c>
      <c r="L10" s="634"/>
      <c r="M10" s="634"/>
      <c r="N10" s="634"/>
      <c r="O10" s="634"/>
      <c r="P10" s="634"/>
      <c r="Q10" s="634"/>
      <c r="R10" s="52" t="s">
        <v>23</v>
      </c>
      <c r="S10" s="62">
        <v>35</v>
      </c>
      <c r="T10" s="63" t="str">
        <f>IF($F$3=$O$69,tsi,IF($F$3=$O$70,Tus,""))</f>
        <v>deg C</v>
      </c>
      <c r="U10" s="59"/>
      <c r="X10" s="70" t="s">
        <v>49</v>
      </c>
      <c r="Z10" s="60" t="s">
        <v>50</v>
      </c>
    </row>
    <row r="11" spans="1:38" ht="17.100000000000001" customHeight="1" thickBot="1" x14ac:dyDescent="0.3">
      <c r="A11" s="31">
        <f t="shared" si="0"/>
        <v>11</v>
      </c>
      <c r="B11" s="56"/>
      <c r="C11" s="631"/>
      <c r="D11" s="50" t="s">
        <v>23</v>
      </c>
      <c r="E11" s="632" t="s">
        <v>51</v>
      </c>
      <c r="F11" s="632"/>
      <c r="G11" s="69"/>
      <c r="H11" s="632" t="s">
        <v>52</v>
      </c>
      <c r="I11" s="635"/>
      <c r="J11" s="58"/>
      <c r="K11" s="636" t="str">
        <f>IF(F3=O69,"Density at normal pumping temperature",IF(F3=O70,"Specific Gravity at normal pumping temperature",""))</f>
        <v>Density at normal pumping temperature</v>
      </c>
      <c r="L11" s="636"/>
      <c r="M11" s="636"/>
      <c r="N11" s="636"/>
      <c r="O11" s="636"/>
      <c r="P11" s="636"/>
      <c r="Q11" s="636"/>
      <c r="R11" s="52" t="s">
        <v>23</v>
      </c>
      <c r="S11" s="71">
        <v>1000</v>
      </c>
      <c r="T11" s="63" t="str">
        <f>IF($F$3=$O$69,Dsi,IF($F$3=$O$70,Dus,""))</f>
        <v>kg/m3</v>
      </c>
      <c r="U11" s="59"/>
      <c r="X11" s="72" t="s">
        <v>46</v>
      </c>
    </row>
    <row r="12" spans="1:38" ht="17.100000000000001" customHeight="1" thickBot="1" x14ac:dyDescent="0.25">
      <c r="A12" s="31">
        <f t="shared" si="0"/>
        <v>12</v>
      </c>
      <c r="B12" s="56"/>
      <c r="C12" s="57" t="s">
        <v>53</v>
      </c>
      <c r="D12" s="50" t="s">
        <v>23</v>
      </c>
      <c r="E12" s="640">
        <v>795</v>
      </c>
      <c r="F12" s="640"/>
      <c r="G12" s="640"/>
      <c r="H12" s="640"/>
      <c r="I12" s="63" t="str">
        <f>IF($F$3=$O$69,Qsi,IF($F$3=$O$70,Qus,""))</f>
        <v>m3/h</v>
      </c>
      <c r="J12" s="58"/>
      <c r="K12" s="636" t="s">
        <v>54</v>
      </c>
      <c r="L12" s="636"/>
      <c r="M12" s="636"/>
      <c r="N12" s="636"/>
      <c r="O12" s="636"/>
      <c r="P12" s="636"/>
      <c r="Q12" s="636"/>
      <c r="R12" s="52" t="s">
        <v>23</v>
      </c>
      <c r="S12" s="73">
        <v>0.79759999999999998</v>
      </c>
      <c r="T12" s="63" t="str">
        <f>IF($F$3=$O$69,Vsi,IF($F$3=$O$70,Vus,""))</f>
        <v>mm2/s</v>
      </c>
      <c r="U12" s="59"/>
      <c r="X12" s="74"/>
      <c r="Z12" s="38" t="s">
        <v>55</v>
      </c>
    </row>
    <row r="13" spans="1:38" ht="17.100000000000001" customHeight="1" x14ac:dyDescent="0.2">
      <c r="A13" s="31">
        <f t="shared" si="0"/>
        <v>13</v>
      </c>
      <c r="B13" s="56"/>
      <c r="C13" s="57" t="s">
        <v>56</v>
      </c>
      <c r="D13" s="50" t="s">
        <v>23</v>
      </c>
      <c r="E13" s="640">
        <f>E12*1.1</f>
        <v>874.50000000000011</v>
      </c>
      <c r="F13" s="640"/>
      <c r="G13" s="640"/>
      <c r="H13" s="640"/>
      <c r="I13" s="63" t="str">
        <f>IF($F$3=$O$69,Qsi,IF($F$3=$O$70,Qus,""))</f>
        <v>m3/h</v>
      </c>
      <c r="J13" s="58"/>
      <c r="K13" s="617" t="s">
        <v>57</v>
      </c>
      <c r="L13" s="636"/>
      <c r="M13" s="636"/>
      <c r="N13" s="636"/>
      <c r="O13" s="636"/>
      <c r="P13" s="636"/>
      <c r="Q13" s="636"/>
      <c r="R13" s="52" t="s">
        <v>23</v>
      </c>
      <c r="S13" s="75">
        <v>4.2419999999999999E-2</v>
      </c>
      <c r="T13" s="63" t="str">
        <f>IF($F$3=$O$69,Prsi,IF($F$3=$O$70,Prus,""))</f>
        <v>bara</v>
      </c>
      <c r="U13" s="59"/>
      <c r="X13" s="76" t="s">
        <v>58</v>
      </c>
      <c r="Z13" s="54" t="s">
        <v>21</v>
      </c>
    </row>
    <row r="14" spans="1:38" ht="17.100000000000001" customHeight="1" x14ac:dyDescent="0.2">
      <c r="A14" s="31">
        <f t="shared" si="0"/>
        <v>14</v>
      </c>
      <c r="B14" s="56"/>
      <c r="C14" s="65" t="s">
        <v>59</v>
      </c>
      <c r="D14" s="50" t="s">
        <v>23</v>
      </c>
      <c r="E14" s="641">
        <f>0.25*E12</f>
        <v>198.75</v>
      </c>
      <c r="F14" s="641"/>
      <c r="G14" s="641"/>
      <c r="H14" s="641"/>
      <c r="I14" s="63" t="str">
        <f>IF($F$3=$O$69,Qsi,IF($F$3=$O$70,Qus,""))</f>
        <v>m3/h</v>
      </c>
      <c r="J14" s="58"/>
      <c r="K14" s="636" t="s">
        <v>60</v>
      </c>
      <c r="L14" s="636"/>
      <c r="M14" s="636"/>
      <c r="N14" s="636"/>
      <c r="O14" s="636"/>
      <c r="P14" s="636"/>
      <c r="Q14" s="636"/>
      <c r="R14" s="52" t="s">
        <v>23</v>
      </c>
      <c r="S14" s="77">
        <v>1.01325</v>
      </c>
      <c r="T14" s="63" t="str">
        <f>IF($F$3=$O$69,Prsi,IF($F$3=$O$70,GPus,""))</f>
        <v>bara</v>
      </c>
      <c r="U14" s="59"/>
      <c r="Z14" s="78" t="s">
        <v>61</v>
      </c>
    </row>
    <row r="15" spans="1:38" ht="17.100000000000001" customHeight="1" thickBot="1" x14ac:dyDescent="0.25">
      <c r="A15" s="31">
        <f t="shared" si="0"/>
        <v>15</v>
      </c>
      <c r="B15" s="56"/>
      <c r="C15" s="79" t="s">
        <v>17</v>
      </c>
      <c r="D15" s="50" t="s">
        <v>23</v>
      </c>
      <c r="E15" s="637" t="s">
        <v>32</v>
      </c>
      <c r="F15" s="637"/>
      <c r="G15" s="637"/>
      <c r="H15" s="637"/>
      <c r="I15" s="80"/>
      <c r="J15" s="58"/>
      <c r="K15" s="617" t="s">
        <v>62</v>
      </c>
      <c r="L15" s="617"/>
      <c r="M15" s="617"/>
      <c r="N15" s="617"/>
      <c r="O15" s="617"/>
      <c r="P15" s="617"/>
      <c r="Q15" s="617"/>
      <c r="R15" s="52" t="s">
        <v>23</v>
      </c>
      <c r="S15" s="77">
        <v>11</v>
      </c>
      <c r="T15" s="63" t="str">
        <f>IF($F$3=$O$69,Prsi,IF($F$3=$O$70,GPus,""))</f>
        <v>bara</v>
      </c>
      <c r="U15" s="59"/>
      <c r="Z15" s="60" t="s">
        <v>63</v>
      </c>
    </row>
    <row r="16" spans="1:38" ht="17.100000000000001" customHeight="1" thickBot="1" x14ac:dyDescent="0.3">
      <c r="A16" s="31">
        <f t="shared" si="0"/>
        <v>16</v>
      </c>
      <c r="B16" s="56"/>
      <c r="C16" s="81" t="s">
        <v>37</v>
      </c>
      <c r="D16" s="82" t="s">
        <v>23</v>
      </c>
      <c r="E16" s="632" t="s">
        <v>50</v>
      </c>
      <c r="F16" s="632"/>
      <c r="G16" s="632"/>
      <c r="H16" s="632"/>
      <c r="I16" s="83"/>
      <c r="J16" s="58"/>
      <c r="K16" s="636" t="s">
        <v>64</v>
      </c>
      <c r="L16" s="636"/>
      <c r="M16" s="636"/>
      <c r="N16" s="636"/>
      <c r="O16" s="636"/>
      <c r="P16" s="636"/>
      <c r="Q16" s="636"/>
      <c r="R16" s="52" t="s">
        <v>23</v>
      </c>
      <c r="S16" s="77">
        <v>1.01325</v>
      </c>
      <c r="T16" s="63" t="str">
        <f>IF($F$3=$O$69,Prsi,IF($F$3=$O$70,GPus,""))</f>
        <v>bara</v>
      </c>
      <c r="U16" s="59"/>
      <c r="X16" s="38" t="s">
        <v>65</v>
      </c>
    </row>
    <row r="17" spans="1:38" ht="17.100000000000001" customHeight="1" thickBot="1" x14ac:dyDescent="0.3">
      <c r="A17" s="31">
        <f t="shared" si="0"/>
        <v>17</v>
      </c>
      <c r="B17" s="84"/>
      <c r="C17" s="85" t="s">
        <v>66</v>
      </c>
      <c r="D17" s="86" t="s">
        <v>23</v>
      </c>
      <c r="E17" s="632" t="s">
        <v>63</v>
      </c>
      <c r="F17" s="632"/>
      <c r="G17" s="632"/>
      <c r="H17" s="632"/>
      <c r="I17" s="87"/>
      <c r="J17" s="88"/>
      <c r="K17" s="638" t="s">
        <v>67</v>
      </c>
      <c r="L17" s="638"/>
      <c r="M17" s="638"/>
      <c r="N17" s="638"/>
      <c r="O17" s="638"/>
      <c r="P17" s="638"/>
      <c r="Q17" s="638"/>
      <c r="R17" s="638"/>
      <c r="S17" s="638"/>
      <c r="T17" s="639"/>
      <c r="U17" s="59"/>
      <c r="X17" s="47" t="s">
        <v>68</v>
      </c>
      <c r="Z17" s="38" t="s">
        <v>69</v>
      </c>
    </row>
    <row r="18" spans="1:38" ht="17.100000000000001" customHeight="1" x14ac:dyDescent="0.25">
      <c r="A18" s="31">
        <f t="shared" si="0"/>
        <v>18</v>
      </c>
      <c r="B18" s="89"/>
      <c r="C18" s="90" t="s">
        <v>70</v>
      </c>
      <c r="D18" s="91" t="s">
        <v>23</v>
      </c>
      <c r="E18" s="655" t="s">
        <v>71</v>
      </c>
      <c r="F18" s="655"/>
      <c r="G18" s="655"/>
      <c r="H18" s="655"/>
      <c r="I18" s="92"/>
      <c r="J18" s="93"/>
      <c r="K18" s="656"/>
      <c r="L18" s="656"/>
      <c r="M18" s="656"/>
      <c r="N18" s="656"/>
      <c r="O18" s="656"/>
      <c r="P18" s="656"/>
      <c r="Q18" s="656"/>
      <c r="R18" s="656"/>
      <c r="S18" s="656"/>
      <c r="T18" s="657"/>
      <c r="U18" s="59"/>
      <c r="X18" s="54" t="s">
        <v>72</v>
      </c>
      <c r="Z18" s="54" t="s">
        <v>21</v>
      </c>
    </row>
    <row r="19" spans="1:38" ht="17.100000000000001" customHeight="1" thickBot="1" x14ac:dyDescent="0.3">
      <c r="A19" s="31">
        <f t="shared" si="0"/>
        <v>19</v>
      </c>
      <c r="B19" s="94"/>
      <c r="C19" s="95" t="s">
        <v>73</v>
      </c>
      <c r="D19" s="95" t="s">
        <v>23</v>
      </c>
      <c r="E19" s="660" t="s">
        <v>74</v>
      </c>
      <c r="F19" s="660"/>
      <c r="G19" s="660"/>
      <c r="H19" s="660"/>
      <c r="I19" s="661"/>
      <c r="J19" s="96"/>
      <c r="K19" s="658"/>
      <c r="L19" s="658"/>
      <c r="M19" s="658"/>
      <c r="N19" s="658"/>
      <c r="O19" s="658"/>
      <c r="P19" s="658"/>
      <c r="Q19" s="658"/>
      <c r="R19" s="658"/>
      <c r="S19" s="658"/>
      <c r="T19" s="659"/>
      <c r="U19" s="59"/>
      <c r="X19" s="78" t="s">
        <v>75</v>
      </c>
      <c r="Z19" s="78" t="s">
        <v>76</v>
      </c>
    </row>
    <row r="20" spans="1:38" ht="17.100000000000001" customHeight="1" thickBot="1" x14ac:dyDescent="0.25">
      <c r="A20" s="31">
        <f t="shared" si="0"/>
        <v>20</v>
      </c>
      <c r="B20" s="620" t="s">
        <v>77</v>
      </c>
      <c r="C20" s="621"/>
      <c r="D20" s="621"/>
      <c r="E20" s="621"/>
      <c r="F20" s="621"/>
      <c r="G20" s="621"/>
      <c r="H20" s="621"/>
      <c r="I20" s="621"/>
      <c r="J20" s="621"/>
      <c r="K20" s="621"/>
      <c r="L20" s="621"/>
      <c r="M20" s="621"/>
      <c r="N20" s="621"/>
      <c r="O20" s="621"/>
      <c r="P20" s="621"/>
      <c r="Q20" s="621"/>
      <c r="R20" s="621"/>
      <c r="S20" s="621"/>
      <c r="T20" s="622"/>
      <c r="U20" s="59"/>
      <c r="X20" s="78" t="s">
        <v>78</v>
      </c>
      <c r="Z20" s="78" t="s">
        <v>71</v>
      </c>
    </row>
    <row r="21" spans="1:38" ht="17.100000000000001" customHeight="1" thickBot="1" x14ac:dyDescent="0.25">
      <c r="A21" s="31">
        <f t="shared" si="0"/>
        <v>21</v>
      </c>
      <c r="B21" s="56"/>
      <c r="C21" s="662" t="s">
        <v>79</v>
      </c>
      <c r="D21" s="662"/>
      <c r="E21" s="662"/>
      <c r="F21" s="662"/>
      <c r="G21" s="50" t="s">
        <v>23</v>
      </c>
      <c r="H21" s="97">
        <f>IF($F$3=$O$69,H1si,IF($F$3=$O$70,H1us,""))</f>
        <v>10.332274527998859</v>
      </c>
      <c r="I21" s="63" t="str">
        <f>IF($F$3=$O$69,Hsi,IF($F$3=$O$70,Hus,""))</f>
        <v>m liq.abs.</v>
      </c>
      <c r="J21" s="98"/>
      <c r="K21" s="662" t="s">
        <v>80</v>
      </c>
      <c r="L21" s="662"/>
      <c r="M21" s="662"/>
      <c r="N21" s="662"/>
      <c r="O21" s="662"/>
      <c r="P21" s="662"/>
      <c r="Q21" s="662"/>
      <c r="R21" s="50" t="s">
        <v>23</v>
      </c>
      <c r="S21" s="97">
        <f>IF($F$3=$O$69,H2si,IF($F$3=$O$70,H2us,""))</f>
        <v>112.16878342757211</v>
      </c>
      <c r="T21" s="63" t="str">
        <f>IF($F$3=$O$69,Hsi,IF($F$3=$O$70,Hus,""))</f>
        <v>m liq.abs.</v>
      </c>
      <c r="U21" s="59"/>
      <c r="X21" s="60" t="s">
        <v>51</v>
      </c>
      <c r="Z21" s="60" t="s">
        <v>81</v>
      </c>
    </row>
    <row r="22" spans="1:38" ht="17.100000000000001" customHeight="1" x14ac:dyDescent="0.2">
      <c r="A22" s="31"/>
      <c r="B22" s="56"/>
      <c r="C22" s="642" t="s">
        <v>82</v>
      </c>
      <c r="D22" s="643"/>
      <c r="E22" s="643"/>
      <c r="F22" s="79" t="s">
        <v>83</v>
      </c>
      <c r="G22" s="50"/>
      <c r="H22" s="99">
        <v>7</v>
      </c>
      <c r="I22" s="63" t="str">
        <f>IF($F$3=$O$69,Lsi,IF($F$3=$O$70,Lus,""))</f>
        <v>m</v>
      </c>
      <c r="J22" s="98"/>
      <c r="K22" s="642" t="s">
        <v>84</v>
      </c>
      <c r="L22" s="643"/>
      <c r="M22" s="643"/>
      <c r="N22" s="643"/>
      <c r="O22" s="643"/>
      <c r="P22" s="643"/>
      <c r="Q22" s="643"/>
      <c r="R22" s="645" t="s">
        <v>23</v>
      </c>
      <c r="S22" s="647">
        <v>18</v>
      </c>
      <c r="T22" s="649" t="str">
        <f>IF($F$3=$O$69,Lsi,IF($F$3=$O$70,Lus,""))</f>
        <v>m</v>
      </c>
      <c r="U22" s="59"/>
      <c r="X22" s="76"/>
      <c r="Z22" s="76"/>
    </row>
    <row r="23" spans="1:38" ht="30.75" customHeight="1" x14ac:dyDescent="0.2">
      <c r="A23" s="31">
        <f>A21+1</f>
        <v>22</v>
      </c>
      <c r="B23" s="56"/>
      <c r="C23" s="644"/>
      <c r="D23" s="644"/>
      <c r="E23" s="644"/>
      <c r="F23" s="100" t="s">
        <v>85</v>
      </c>
      <c r="G23" s="50" t="s">
        <v>23</v>
      </c>
      <c r="H23" s="77">
        <v>0.5</v>
      </c>
      <c r="I23" s="63" t="str">
        <f>IF($F$3=$O$69,Lsi,IF($F$3=$O$70,Lus,""))</f>
        <v>m</v>
      </c>
      <c r="J23" s="98"/>
      <c r="K23" s="644"/>
      <c r="L23" s="644"/>
      <c r="M23" s="644"/>
      <c r="N23" s="644"/>
      <c r="O23" s="644"/>
      <c r="P23" s="644"/>
      <c r="Q23" s="644"/>
      <c r="R23" s="646"/>
      <c r="S23" s="648"/>
      <c r="T23" s="650" t="str">
        <f>IF($F$3=$O$69,Lsi,IF($F$3=$O$70,Lus,""))</f>
        <v>m</v>
      </c>
      <c r="U23" s="59"/>
    </row>
    <row r="24" spans="1:38" ht="48.75" customHeight="1" thickBot="1" x14ac:dyDescent="0.25">
      <c r="A24" s="31">
        <f t="shared" si="0"/>
        <v>23</v>
      </c>
      <c r="B24" s="56"/>
      <c r="C24" s="651" t="s">
        <v>86</v>
      </c>
      <c r="D24" s="652"/>
      <c r="E24" s="652"/>
      <c r="F24" s="652"/>
      <c r="G24" s="50" t="s">
        <v>23</v>
      </c>
      <c r="H24" s="101">
        <v>1.57</v>
      </c>
      <c r="I24" s="63" t="str">
        <f>IF($F$3=$O$69,DHsi,IF($F$3=$O$70,DHus,""))</f>
        <v>m liq.</v>
      </c>
      <c r="J24" s="58"/>
      <c r="K24" s="653" t="s">
        <v>87</v>
      </c>
      <c r="L24" s="654"/>
      <c r="M24" s="654"/>
      <c r="N24" s="654"/>
      <c r="O24" s="654"/>
      <c r="P24" s="654"/>
      <c r="Q24" s="654"/>
      <c r="R24" s="52" t="s">
        <v>23</v>
      </c>
      <c r="S24" s="101">
        <v>16.254999999999999</v>
      </c>
      <c r="T24" s="63" t="str">
        <f>IF($F$3=$O$69,DHsi,IF($F$3=$O$70,DHus,""))</f>
        <v>m liq.</v>
      </c>
      <c r="U24" s="59"/>
    </row>
    <row r="25" spans="1:38" ht="17.100000000000001" customHeight="1" thickBot="1" x14ac:dyDescent="0.25">
      <c r="A25" s="31">
        <f t="shared" si="0"/>
        <v>24</v>
      </c>
      <c r="B25" s="56"/>
      <c r="C25" s="652" t="s">
        <v>88</v>
      </c>
      <c r="D25" s="652"/>
      <c r="E25" s="652"/>
      <c r="F25" s="652"/>
      <c r="G25" s="50" t="s">
        <v>23</v>
      </c>
      <c r="H25" s="102">
        <f>IF(H21="","",H21+H23-H24)</f>
        <v>9.2622745279988585</v>
      </c>
      <c r="I25" s="63" t="str">
        <f>IF($F$3=$O$69,Hsi,IF($F$3=$O$70,Hus,""))</f>
        <v>m liq.abs.</v>
      </c>
      <c r="J25" s="58"/>
      <c r="K25" s="617" t="s">
        <v>89</v>
      </c>
      <c r="L25" s="617"/>
      <c r="M25" s="617"/>
      <c r="N25" s="617"/>
      <c r="O25" s="617"/>
      <c r="P25" s="617"/>
      <c r="Q25" s="617"/>
      <c r="R25" s="52" t="s">
        <v>23</v>
      </c>
      <c r="S25" s="102">
        <f>IF(S21="","",S21+S22+S24)</f>
        <v>146.42378342757212</v>
      </c>
      <c r="T25" s="63" t="str">
        <f>IF($F$3=$O$69,Hsi,IF($F$3=$O$70,Hus,""))</f>
        <v>m liq.abs.</v>
      </c>
      <c r="U25" s="59"/>
      <c r="X25" s="38" t="s">
        <v>90</v>
      </c>
      <c r="Z25" s="38" t="s">
        <v>91</v>
      </c>
    </row>
    <row r="26" spans="1:38" ht="17.100000000000001" customHeight="1" thickBot="1" x14ac:dyDescent="0.25">
      <c r="A26" s="31">
        <f t="shared" si="0"/>
        <v>25</v>
      </c>
      <c r="B26" s="56"/>
      <c r="C26" s="652" t="s">
        <v>92</v>
      </c>
      <c r="D26" s="652"/>
      <c r="E26" s="652"/>
      <c r="F26" s="652"/>
      <c r="G26" s="50" t="s">
        <v>23</v>
      </c>
      <c r="H26" s="103">
        <f>IF($F$3=$O$69,H3si,IF($F$3=$O$70,H3us,""))</f>
        <v>0.4325636175452372</v>
      </c>
      <c r="I26" s="63" t="str">
        <f>IF($F$3=$O$69,Hsi,IF($F$3=$O$70,Hus,""))</f>
        <v>m liq.abs.</v>
      </c>
      <c r="J26" s="58"/>
      <c r="K26" s="617" t="s">
        <v>93</v>
      </c>
      <c r="L26" s="617"/>
      <c r="M26" s="617"/>
      <c r="N26" s="617"/>
      <c r="O26" s="617"/>
      <c r="P26" s="617"/>
      <c r="Q26" s="617"/>
      <c r="R26" s="52" t="s">
        <v>23</v>
      </c>
      <c r="S26" s="102">
        <f>IF(S25="","",S25-H25)</f>
        <v>137.16150889957325</v>
      </c>
      <c r="T26" s="63" t="str">
        <f>IF($F$3=$O$69,DHsi,IF($F$3=$O$70,DHus,""))</f>
        <v>m liq.</v>
      </c>
      <c r="U26" s="59"/>
      <c r="X26" s="47" t="s">
        <v>21</v>
      </c>
      <c r="Z26" s="38" t="s">
        <v>21</v>
      </c>
    </row>
    <row r="27" spans="1:38" s="108" customFormat="1" ht="17.100000000000001" customHeight="1" thickBot="1" x14ac:dyDescent="0.25">
      <c r="A27" s="31">
        <f t="shared" si="0"/>
        <v>26</v>
      </c>
      <c r="B27" s="48"/>
      <c r="C27" s="670" t="s">
        <v>94</v>
      </c>
      <c r="D27" s="670"/>
      <c r="E27" s="670"/>
      <c r="F27" s="670"/>
      <c r="G27" s="50" t="s">
        <v>23</v>
      </c>
      <c r="H27" s="102">
        <f>IF(S25="","",(H25-H26))</f>
        <v>8.8297109104536204</v>
      </c>
      <c r="I27" s="63" t="str">
        <f>IF($F$3=$O$69,DHsi,IF($F$3=$O$70,DHus,""))</f>
        <v>m liq.</v>
      </c>
      <c r="J27" s="104"/>
      <c r="K27" s="671" t="s">
        <v>95</v>
      </c>
      <c r="L27" s="671"/>
      <c r="M27" s="671"/>
      <c r="N27" s="671"/>
      <c r="O27" s="671"/>
      <c r="P27" s="671"/>
      <c r="Q27" s="671"/>
      <c r="R27" s="105" t="s">
        <v>23</v>
      </c>
      <c r="S27" s="106">
        <v>75</v>
      </c>
      <c r="T27" s="107" t="s">
        <v>96</v>
      </c>
      <c r="U27" s="59"/>
      <c r="V27" s="29"/>
      <c r="W27" s="29"/>
      <c r="X27" s="54" t="s">
        <v>74</v>
      </c>
      <c r="Y27" s="29"/>
      <c r="Z27" s="54" t="s">
        <v>97</v>
      </c>
      <c r="AA27" s="29"/>
      <c r="AB27" s="29"/>
      <c r="AC27" s="29"/>
      <c r="AD27" s="29"/>
      <c r="AE27" s="29"/>
      <c r="AF27" s="29"/>
      <c r="AG27" s="29"/>
      <c r="AH27" s="29"/>
      <c r="AI27" s="29"/>
      <c r="AJ27" s="29"/>
      <c r="AK27" s="29"/>
      <c r="AL27" s="29"/>
    </row>
    <row r="28" spans="1:38" ht="17.100000000000001" customHeight="1" thickBot="1" x14ac:dyDescent="0.3">
      <c r="A28" s="31">
        <f t="shared" si="0"/>
        <v>27</v>
      </c>
      <c r="B28" s="109"/>
      <c r="C28" s="621" t="s">
        <v>98</v>
      </c>
      <c r="D28" s="621"/>
      <c r="E28" s="621"/>
      <c r="F28" s="621"/>
      <c r="G28" s="621"/>
      <c r="H28" s="621"/>
      <c r="I28" s="622"/>
      <c r="J28" s="663" t="s">
        <v>99</v>
      </c>
      <c r="K28" s="664"/>
      <c r="L28" s="664"/>
      <c r="M28" s="664"/>
      <c r="N28" s="664"/>
      <c r="O28" s="664"/>
      <c r="P28" s="664"/>
      <c r="Q28" s="664"/>
      <c r="R28" s="664"/>
      <c r="S28" s="664"/>
      <c r="T28" s="665"/>
      <c r="U28" s="59"/>
      <c r="X28" s="60" t="s">
        <v>100</v>
      </c>
      <c r="Z28" s="60" t="s">
        <v>101</v>
      </c>
    </row>
    <row r="29" spans="1:38" ht="17.100000000000001" customHeight="1" thickBot="1" x14ac:dyDescent="0.3">
      <c r="A29" s="31">
        <f t="shared" si="0"/>
        <v>28</v>
      </c>
      <c r="B29" s="110"/>
      <c r="C29" s="662" t="s">
        <v>102</v>
      </c>
      <c r="D29" s="662"/>
      <c r="E29" s="662"/>
      <c r="F29" s="662"/>
      <c r="G29" s="111" t="s">
        <v>23</v>
      </c>
      <c r="H29" s="112">
        <v>18</v>
      </c>
      <c r="I29" s="63" t="str">
        <f>IF($F$3=$O$69,tsi,IF($F$3=$O$70,Tus,""))</f>
        <v>deg C</v>
      </c>
      <c r="J29" s="113"/>
      <c r="K29" s="666" t="s">
        <v>103</v>
      </c>
      <c r="L29" s="666"/>
      <c r="M29" s="666"/>
      <c r="N29" s="666"/>
      <c r="O29" s="666"/>
      <c r="P29" s="666"/>
      <c r="Q29" s="666"/>
      <c r="R29" s="50" t="s">
        <v>23</v>
      </c>
      <c r="S29" s="114">
        <f>IF(F3=O69,HPsi,IF(F3=O70,HPus,""))</f>
        <v>396.19101845641734</v>
      </c>
      <c r="T29" s="63" t="str">
        <f>IF($F$3=$O$69,Psi,IF($F$3=$O$70,Pus,""))</f>
        <v>kW</v>
      </c>
      <c r="U29" s="59"/>
    </row>
    <row r="30" spans="1:38" ht="17.100000000000001" customHeight="1" thickBot="1" x14ac:dyDescent="0.25">
      <c r="A30" s="31">
        <f t="shared" si="0"/>
        <v>29</v>
      </c>
      <c r="B30" s="56"/>
      <c r="C30" s="652" t="s">
        <v>104</v>
      </c>
      <c r="D30" s="652"/>
      <c r="E30" s="652"/>
      <c r="F30" s="652"/>
      <c r="G30" s="105" t="s">
        <v>23</v>
      </c>
      <c r="H30" s="115">
        <v>35</v>
      </c>
      <c r="I30" s="63" t="str">
        <f>IF($F$3=$O$69,tsi,IF($F$3=$O$70,Tus,""))</f>
        <v>deg C</v>
      </c>
      <c r="J30" s="116"/>
      <c r="K30" s="667" t="s">
        <v>105</v>
      </c>
      <c r="L30" s="667"/>
      <c r="M30" s="667"/>
      <c r="N30" s="667"/>
      <c r="O30" s="667"/>
      <c r="P30" s="117" t="s">
        <v>23</v>
      </c>
      <c r="Q30" s="668" t="s">
        <v>106</v>
      </c>
      <c r="R30" s="668"/>
      <c r="S30" s="668"/>
      <c r="T30" s="669"/>
      <c r="U30" s="59"/>
      <c r="X30" s="38" t="s">
        <v>107</v>
      </c>
      <c r="Z30" s="38" t="s">
        <v>108</v>
      </c>
    </row>
    <row r="31" spans="1:38" ht="17.100000000000001" customHeight="1" thickBot="1" x14ac:dyDescent="0.3">
      <c r="A31" s="31">
        <f t="shared" si="0"/>
        <v>30</v>
      </c>
      <c r="B31" s="118"/>
      <c r="C31" s="652" t="s">
        <v>109</v>
      </c>
      <c r="D31" s="652"/>
      <c r="E31" s="652"/>
      <c r="F31" s="652"/>
      <c r="G31" s="119" t="s">
        <v>23</v>
      </c>
      <c r="H31" s="637" t="s">
        <v>110</v>
      </c>
      <c r="I31" s="684"/>
      <c r="J31" s="120"/>
      <c r="K31" s="685" t="s">
        <v>111</v>
      </c>
      <c r="L31" s="685"/>
      <c r="M31" s="685"/>
      <c r="N31" s="685"/>
      <c r="O31" s="685"/>
      <c r="P31" s="117" t="s">
        <v>23</v>
      </c>
      <c r="Q31" s="686" t="s">
        <v>101</v>
      </c>
      <c r="R31" s="686"/>
      <c r="S31" s="686"/>
      <c r="T31" s="687"/>
      <c r="U31" s="59"/>
      <c r="X31" s="38" t="s">
        <v>21</v>
      </c>
      <c r="Z31" s="38" t="s">
        <v>21</v>
      </c>
    </row>
    <row r="32" spans="1:38" ht="17.100000000000001" customHeight="1" x14ac:dyDescent="0.2">
      <c r="A32" s="31">
        <f t="shared" si="0"/>
        <v>31</v>
      </c>
      <c r="B32" s="56"/>
      <c r="C32" s="79" t="s">
        <v>112</v>
      </c>
      <c r="D32" s="79" t="s">
        <v>23</v>
      </c>
      <c r="E32" s="688"/>
      <c r="F32" s="688"/>
      <c r="G32" s="688"/>
      <c r="H32" s="688"/>
      <c r="I32" s="689"/>
      <c r="J32" s="121"/>
      <c r="K32" s="629" t="s">
        <v>108</v>
      </c>
      <c r="L32" s="629"/>
      <c r="M32" s="629"/>
      <c r="N32" s="629"/>
      <c r="O32" s="629"/>
      <c r="P32" s="117" t="s">
        <v>23</v>
      </c>
      <c r="Q32" s="690" t="s">
        <v>113</v>
      </c>
      <c r="R32" s="690"/>
      <c r="S32" s="690"/>
      <c r="T32" s="691"/>
      <c r="U32" s="59"/>
      <c r="X32" s="78" t="s">
        <v>114</v>
      </c>
      <c r="Z32" s="54" t="s">
        <v>113</v>
      </c>
    </row>
    <row r="33" spans="1:38" ht="17.100000000000001" customHeight="1" x14ac:dyDescent="0.2">
      <c r="A33" s="31">
        <f t="shared" si="0"/>
        <v>32</v>
      </c>
      <c r="B33" s="67"/>
      <c r="C33" s="672" t="s">
        <v>115</v>
      </c>
      <c r="D33" s="672"/>
      <c r="E33" s="672"/>
      <c r="F33" s="672"/>
      <c r="G33" s="672"/>
      <c r="H33" s="672"/>
      <c r="I33" s="673"/>
      <c r="J33" s="120"/>
      <c r="K33" s="122" t="s">
        <v>116</v>
      </c>
      <c r="L33" s="122"/>
      <c r="M33" s="122"/>
      <c r="N33" s="122"/>
      <c r="O33" s="122"/>
      <c r="P33" s="123" t="s">
        <v>23</v>
      </c>
      <c r="Q33" s="124"/>
      <c r="R33" s="76"/>
      <c r="S33" s="125">
        <f>IF(S29="","",S29*1.1)</f>
        <v>435.81012030205909</v>
      </c>
      <c r="T33" s="63" t="str">
        <f>IF($F$3=$O$69,Psi,IF($F$3=$O$70,Pus,""))</f>
        <v>kW</v>
      </c>
      <c r="U33" s="59"/>
      <c r="X33" s="78" t="s">
        <v>110</v>
      </c>
      <c r="Z33" s="78" t="s">
        <v>117</v>
      </c>
    </row>
    <row r="34" spans="1:38" ht="17.100000000000001" customHeight="1" thickBot="1" x14ac:dyDescent="0.25">
      <c r="A34" s="31">
        <f>A33+1</f>
        <v>33</v>
      </c>
      <c r="B34" s="126"/>
      <c r="C34" s="674"/>
      <c r="D34" s="674"/>
      <c r="E34" s="674"/>
      <c r="F34" s="674"/>
      <c r="G34" s="674"/>
      <c r="H34" s="674"/>
      <c r="I34" s="675"/>
      <c r="J34" s="127"/>
      <c r="K34" s="676"/>
      <c r="L34" s="676"/>
      <c r="M34" s="676"/>
      <c r="N34" s="676"/>
      <c r="O34" s="676"/>
      <c r="P34" s="676"/>
      <c r="Q34" s="676"/>
      <c r="R34" s="676"/>
      <c r="S34" s="676"/>
      <c r="T34" s="677"/>
      <c r="U34" s="59"/>
      <c r="X34" s="60" t="s">
        <v>118</v>
      </c>
      <c r="Z34" s="60" t="s">
        <v>119</v>
      </c>
    </row>
    <row r="35" spans="1:38" ht="17.100000000000001" customHeight="1" thickBot="1" x14ac:dyDescent="0.25">
      <c r="A35" s="31">
        <f t="shared" si="0"/>
        <v>34</v>
      </c>
      <c r="B35" s="128"/>
      <c r="C35" s="678" t="s">
        <v>120</v>
      </c>
      <c r="D35" s="678"/>
      <c r="E35" s="678"/>
      <c r="F35" s="678"/>
      <c r="G35" s="678"/>
      <c r="H35" s="678"/>
      <c r="I35" s="679"/>
      <c r="J35" s="680" t="s">
        <v>121</v>
      </c>
      <c r="K35" s="681"/>
      <c r="L35" s="681"/>
      <c r="M35" s="681"/>
      <c r="N35" s="681"/>
      <c r="O35" s="681"/>
      <c r="P35" s="681"/>
      <c r="Q35" s="681"/>
      <c r="R35" s="681"/>
      <c r="S35" s="682"/>
      <c r="T35" s="683"/>
      <c r="U35" s="129"/>
    </row>
    <row r="36" spans="1:38" ht="17.100000000000001" customHeight="1" thickBot="1" x14ac:dyDescent="0.25">
      <c r="A36" s="31">
        <f t="shared" si="0"/>
        <v>35</v>
      </c>
      <c r="B36" s="130"/>
      <c r="C36" s="697" t="s">
        <v>122</v>
      </c>
      <c r="D36" s="623"/>
      <c r="E36" s="623"/>
      <c r="F36" s="623"/>
      <c r="G36" s="105" t="s">
        <v>23</v>
      </c>
      <c r="H36" s="131" t="s">
        <v>123</v>
      </c>
      <c r="I36" s="132" t="s">
        <v>124</v>
      </c>
      <c r="J36" s="133"/>
      <c r="K36" s="662" t="str">
        <f>IF(S35=Z38,"Supply pressure",IF(S35=Z37,"","."))</f>
        <v>.</v>
      </c>
      <c r="L36" s="692"/>
      <c r="M36" s="692"/>
      <c r="N36" s="692"/>
      <c r="O36" s="692"/>
      <c r="P36" s="692"/>
      <c r="Q36" s="692"/>
      <c r="R36" s="134"/>
      <c r="S36" s="135"/>
      <c r="T36" s="136" t="str">
        <f>IF(S35=Z38,IF($F$3=$O$69,Prsi,IF($F$3=$O$70,GPus,"")),IF(S35=Z37,"","."))</f>
        <v>.</v>
      </c>
      <c r="U36" s="59"/>
      <c r="X36" s="38" t="s">
        <v>125</v>
      </c>
      <c r="Z36" s="38" t="s">
        <v>126</v>
      </c>
    </row>
    <row r="37" spans="1:38" ht="17.100000000000001" customHeight="1" thickBot="1" x14ac:dyDescent="0.25">
      <c r="A37" s="31">
        <f t="shared" si="0"/>
        <v>36</v>
      </c>
      <c r="B37" s="137"/>
      <c r="C37" s="652" t="s">
        <v>127</v>
      </c>
      <c r="D37" s="629"/>
      <c r="E37" s="629"/>
      <c r="F37" s="629"/>
      <c r="G37" s="82" t="s">
        <v>23</v>
      </c>
      <c r="H37" s="138" t="s">
        <v>123</v>
      </c>
      <c r="I37" s="63" t="str">
        <f>IF($F$3=$O$69,tsi,IF($F$3=$O$70,Tus,""))</f>
        <v>deg C</v>
      </c>
      <c r="J37" s="104"/>
      <c r="K37" s="698" t="str">
        <f>IF(S35=Z38,"Supply temperature",IF(S35=Z37,"","."))</f>
        <v>.</v>
      </c>
      <c r="L37" s="699"/>
      <c r="M37" s="699"/>
      <c r="N37" s="699"/>
      <c r="O37" s="699"/>
      <c r="P37" s="699"/>
      <c r="Q37" s="699"/>
      <c r="R37" s="123"/>
      <c r="S37" s="139"/>
      <c r="T37" s="140" t="str">
        <f>IF(S35=Z38,IF($F$3=$O$69,tsi,IF($F$3=$O$70,Tus,"")),IF(S35=Z37,"","."))</f>
        <v>.</v>
      </c>
      <c r="U37" s="59"/>
      <c r="X37" s="47" t="s">
        <v>21</v>
      </c>
      <c r="Z37" s="38" t="s">
        <v>21</v>
      </c>
    </row>
    <row r="38" spans="1:38" ht="17.100000000000001" customHeight="1" thickBot="1" x14ac:dyDescent="0.25">
      <c r="A38" s="31">
        <f t="shared" si="0"/>
        <v>37</v>
      </c>
      <c r="B38" s="137"/>
      <c r="C38" s="652" t="s">
        <v>128</v>
      </c>
      <c r="D38" s="629"/>
      <c r="E38" s="629"/>
      <c r="F38" s="629"/>
      <c r="G38" s="82" t="s">
        <v>23</v>
      </c>
      <c r="H38" s="138" t="s">
        <v>123</v>
      </c>
      <c r="I38" s="63" t="str">
        <f>IF($F$3=$O$69,tsi,IF($F$3=$O$70,Tus,""))</f>
        <v>deg C</v>
      </c>
      <c r="J38" s="700" t="s">
        <v>129</v>
      </c>
      <c r="K38" s="701"/>
      <c r="L38" s="701"/>
      <c r="M38" s="701"/>
      <c r="N38" s="701"/>
      <c r="O38" s="701"/>
      <c r="P38" s="701"/>
      <c r="Q38" s="701"/>
      <c r="R38" s="701"/>
      <c r="S38" s="701"/>
      <c r="T38" s="702"/>
      <c r="U38" s="59"/>
      <c r="X38" s="54" t="s">
        <v>130</v>
      </c>
      <c r="Z38" s="54" t="s">
        <v>131</v>
      </c>
    </row>
    <row r="39" spans="1:38" ht="17.100000000000001" customHeight="1" thickBot="1" x14ac:dyDescent="0.25">
      <c r="A39" s="31">
        <f t="shared" si="0"/>
        <v>38</v>
      </c>
      <c r="B39" s="137"/>
      <c r="C39" s="652" t="s">
        <v>132</v>
      </c>
      <c r="D39" s="629"/>
      <c r="E39" s="629"/>
      <c r="F39" s="629"/>
      <c r="G39" s="82" t="s">
        <v>23</v>
      </c>
      <c r="H39" s="138" t="s">
        <v>123</v>
      </c>
      <c r="I39" s="63" t="str">
        <f>IF($F$3=$O$69,Prsi,IF($F$3=$O$70,GPus,""))</f>
        <v>bara</v>
      </c>
      <c r="J39" s="133"/>
      <c r="K39" s="692" t="s">
        <v>133</v>
      </c>
      <c r="L39" s="692"/>
      <c r="M39" s="692"/>
      <c r="N39" s="692"/>
      <c r="O39" s="692"/>
      <c r="P39" s="692"/>
      <c r="Q39" s="692"/>
      <c r="R39" s="111" t="s">
        <v>23</v>
      </c>
      <c r="S39" s="141">
        <v>50</v>
      </c>
      <c r="T39" s="132" t="s">
        <v>134</v>
      </c>
      <c r="U39" s="59"/>
      <c r="X39" s="78" t="s">
        <v>135</v>
      </c>
      <c r="Z39" s="60" t="s">
        <v>136</v>
      </c>
    </row>
    <row r="40" spans="1:38" ht="17.100000000000001" customHeight="1" thickBot="1" x14ac:dyDescent="0.25">
      <c r="A40" s="31">
        <f t="shared" si="0"/>
        <v>39</v>
      </c>
      <c r="B40" s="137"/>
      <c r="C40" s="652" t="s">
        <v>137</v>
      </c>
      <c r="D40" s="629"/>
      <c r="E40" s="629"/>
      <c r="F40" s="629"/>
      <c r="G40" s="82" t="s">
        <v>23</v>
      </c>
      <c r="H40" s="138" t="s">
        <v>123</v>
      </c>
      <c r="I40" s="63" t="str">
        <f>IF($F$3=$O$69,Prsi,IF($F$3=$O$70,GPus,""))</f>
        <v>bara</v>
      </c>
      <c r="J40" s="120"/>
      <c r="K40" s="142" t="s">
        <v>138</v>
      </c>
      <c r="L40" s="143"/>
      <c r="M40" s="142"/>
      <c r="N40" s="142" t="s">
        <v>23</v>
      </c>
      <c r="O40" s="144" t="s">
        <v>139</v>
      </c>
      <c r="P40" s="652" t="s">
        <v>140</v>
      </c>
      <c r="Q40" s="629"/>
      <c r="R40" s="82" t="s">
        <v>23</v>
      </c>
      <c r="S40" s="141" t="s">
        <v>123</v>
      </c>
      <c r="T40" s="145" t="s">
        <v>141</v>
      </c>
      <c r="U40" s="59"/>
      <c r="X40" s="78" t="s">
        <v>142</v>
      </c>
    </row>
    <row r="41" spans="1:38" ht="17.100000000000001" customHeight="1" thickBot="1" x14ac:dyDescent="0.25">
      <c r="A41" s="31">
        <f t="shared" si="0"/>
        <v>40</v>
      </c>
      <c r="B41" s="130"/>
      <c r="C41" s="693" t="s">
        <v>143</v>
      </c>
      <c r="D41" s="694"/>
      <c r="E41" s="694"/>
      <c r="F41" s="694"/>
      <c r="G41" s="105"/>
      <c r="H41" s="146" t="s">
        <v>123</v>
      </c>
      <c r="I41" s="63" t="str">
        <f>IF($F$3=$O$69,FCsi,IF($F$3=$O$70,FCus,""))</f>
        <v>W/m2.K</v>
      </c>
      <c r="J41" s="104"/>
      <c r="K41" s="147" t="s">
        <v>144</v>
      </c>
      <c r="L41" s="148"/>
      <c r="M41" s="147"/>
      <c r="N41" s="147" t="s">
        <v>23</v>
      </c>
      <c r="O41" s="149" t="s">
        <v>123</v>
      </c>
      <c r="P41" s="695" t="s">
        <v>140</v>
      </c>
      <c r="Q41" s="696"/>
      <c r="R41" s="123" t="s">
        <v>23</v>
      </c>
      <c r="S41" s="139" t="s">
        <v>123</v>
      </c>
      <c r="T41" s="145" t="s">
        <v>141</v>
      </c>
      <c r="U41" s="59"/>
      <c r="X41" s="60" t="s">
        <v>106</v>
      </c>
      <c r="Z41" s="38" t="s">
        <v>145</v>
      </c>
    </row>
    <row r="42" spans="1:38" ht="17.100000000000001" customHeight="1" thickBot="1" x14ac:dyDescent="0.25">
      <c r="A42" s="31">
        <f t="shared" si="0"/>
        <v>41</v>
      </c>
      <c r="B42" s="128"/>
      <c r="C42" s="150" t="s">
        <v>146</v>
      </c>
      <c r="D42" s="151"/>
      <c r="E42" s="151"/>
      <c r="F42" s="151"/>
      <c r="G42" s="151"/>
      <c r="H42" s="151"/>
      <c r="I42" s="151"/>
      <c r="J42" s="151"/>
      <c r="K42" s="151"/>
      <c r="L42" s="151"/>
      <c r="M42" s="151"/>
      <c r="N42" s="151"/>
      <c r="O42" s="151"/>
      <c r="P42" s="151"/>
      <c r="Q42" s="151"/>
      <c r="R42" s="151"/>
      <c r="S42" s="151"/>
      <c r="T42" s="152"/>
      <c r="U42" s="129"/>
      <c r="Z42" s="38" t="s">
        <v>21</v>
      </c>
    </row>
    <row r="43" spans="1:38" s="108" customFormat="1" ht="17.100000000000001" customHeight="1" thickBot="1" x14ac:dyDescent="0.25">
      <c r="A43" s="31">
        <f t="shared" si="0"/>
        <v>42</v>
      </c>
      <c r="B43" s="153"/>
      <c r="C43" s="692" t="s">
        <v>147</v>
      </c>
      <c r="D43" s="692"/>
      <c r="E43" s="692"/>
      <c r="F43" s="692"/>
      <c r="G43" s="692"/>
      <c r="H43" s="692"/>
      <c r="I43" s="692"/>
      <c r="J43" s="692"/>
      <c r="K43" s="692"/>
      <c r="L43" s="692"/>
      <c r="M43" s="692"/>
      <c r="N43" s="692"/>
      <c r="O43" s="692"/>
      <c r="P43" s="692"/>
      <c r="Q43" s="692"/>
      <c r="R43" s="154" t="s">
        <v>23</v>
      </c>
      <c r="S43" s="155">
        <f>IF($F$3=$O$69,SO1si,IF($F$3=$O$70,SO1us,""))</f>
        <v>16.495759523750003</v>
      </c>
      <c r="T43" s="63" t="str">
        <f>IF($F$3=$O$69,Prsi,IF($F$3=$O$70,GPus,""))</f>
        <v>bara</v>
      </c>
      <c r="U43" s="129"/>
      <c r="V43" s="29"/>
      <c r="W43" s="29"/>
      <c r="X43" s="38" t="s">
        <v>148</v>
      </c>
      <c r="Y43" s="29"/>
      <c r="Z43" s="156">
        <v>50</v>
      </c>
      <c r="AA43" s="29"/>
      <c r="AB43" s="29"/>
      <c r="AC43" s="29"/>
      <c r="AD43" s="29"/>
      <c r="AE43" s="29"/>
      <c r="AF43" s="29"/>
      <c r="AG43" s="29"/>
      <c r="AH43" s="29"/>
      <c r="AI43" s="29"/>
      <c r="AJ43" s="29"/>
      <c r="AK43" s="29"/>
      <c r="AL43" s="29"/>
    </row>
    <row r="44" spans="1:38" ht="17.100000000000001" customHeight="1" thickBot="1" x14ac:dyDescent="0.25">
      <c r="A44" s="31">
        <f t="shared" si="0"/>
        <v>43</v>
      </c>
      <c r="B44" s="157"/>
      <c r="C44" s="629" t="s">
        <v>149</v>
      </c>
      <c r="D44" s="629"/>
      <c r="E44" s="629"/>
      <c r="F44" s="629"/>
      <c r="G44" s="629"/>
      <c r="H44" s="629"/>
      <c r="I44" s="629"/>
      <c r="J44" s="629"/>
      <c r="K44" s="629"/>
      <c r="L44" s="629"/>
      <c r="M44" s="629"/>
      <c r="N44" s="629"/>
      <c r="O44" s="629"/>
      <c r="P44" s="629"/>
      <c r="Q44" s="629"/>
      <c r="R44" s="50" t="s">
        <v>23</v>
      </c>
      <c r="S44" s="155">
        <f>IF($F$3=$O$69,SO2si,IF($F$3=$O$70,SO2us,""))</f>
        <v>17.840854434999997</v>
      </c>
      <c r="T44" s="63" t="str">
        <f>IF($F$3=$O$69,Prsi,IF($F$3=$O$70,GPus,""))</f>
        <v>bara</v>
      </c>
      <c r="U44" s="59"/>
      <c r="X44" s="38" t="s">
        <v>21</v>
      </c>
      <c r="Z44" s="158">
        <v>60</v>
      </c>
    </row>
    <row r="45" spans="1:38" ht="17.100000000000001" customHeight="1" thickBot="1" x14ac:dyDescent="0.25">
      <c r="A45" s="31">
        <f t="shared" si="0"/>
        <v>44</v>
      </c>
      <c r="B45" s="153"/>
      <c r="C45" s="629" t="s">
        <v>150</v>
      </c>
      <c r="D45" s="629"/>
      <c r="E45" s="629"/>
      <c r="F45" s="629"/>
      <c r="G45" s="629"/>
      <c r="H45" s="629"/>
      <c r="I45" s="629"/>
      <c r="J45" s="629"/>
      <c r="K45" s="629"/>
      <c r="L45" s="629"/>
      <c r="M45" s="629"/>
      <c r="N45" s="629"/>
      <c r="O45" s="629"/>
      <c r="P45" s="629"/>
      <c r="Q45" s="629"/>
      <c r="R45" s="154"/>
      <c r="S45" s="159"/>
      <c r="T45" s="160"/>
      <c r="U45" s="59"/>
      <c r="X45" s="54" t="s">
        <v>151</v>
      </c>
    </row>
    <row r="46" spans="1:38" ht="15" customHeight="1" thickBot="1" x14ac:dyDescent="0.25">
      <c r="A46" s="31">
        <f t="shared" si="0"/>
        <v>45</v>
      </c>
      <c r="B46" s="153"/>
      <c r="C46" s="629"/>
      <c r="D46" s="629"/>
      <c r="E46" s="629"/>
      <c r="F46" s="629"/>
      <c r="G46" s="629"/>
      <c r="H46" s="629"/>
      <c r="I46" s="629"/>
      <c r="J46" s="629"/>
      <c r="K46" s="629"/>
      <c r="L46" s="629"/>
      <c r="M46" s="629"/>
      <c r="N46" s="629"/>
      <c r="O46" s="629"/>
      <c r="P46" s="629"/>
      <c r="Q46" s="629"/>
      <c r="R46" s="50"/>
      <c r="S46" s="161"/>
      <c r="T46" s="160"/>
      <c r="U46" s="59"/>
      <c r="X46" s="78" t="s">
        <v>152</v>
      </c>
      <c r="Z46" s="64" t="s">
        <v>153</v>
      </c>
    </row>
    <row r="47" spans="1:38" ht="15" customHeight="1" x14ac:dyDescent="0.2">
      <c r="A47" s="31">
        <f t="shared" si="0"/>
        <v>46</v>
      </c>
      <c r="B47" s="153"/>
      <c r="C47" s="703"/>
      <c r="D47" s="703"/>
      <c r="E47" s="703"/>
      <c r="F47" s="703"/>
      <c r="G47" s="703"/>
      <c r="H47" s="703"/>
      <c r="I47" s="703"/>
      <c r="J47" s="703"/>
      <c r="K47" s="703"/>
      <c r="L47" s="703"/>
      <c r="M47" s="703"/>
      <c r="N47" s="703"/>
      <c r="O47" s="703"/>
      <c r="P47" s="703"/>
      <c r="Q47" s="703"/>
      <c r="R47" s="703"/>
      <c r="S47" s="703"/>
      <c r="T47" s="63" t="str">
        <f>IF($F$3=$O$69,"",IF($F$3=$O$70,Prus,""))</f>
        <v/>
      </c>
      <c r="U47" s="59"/>
    </row>
    <row r="48" spans="1:38" ht="15" customHeight="1" x14ac:dyDescent="0.2">
      <c r="A48" s="31">
        <f t="shared" si="0"/>
        <v>47</v>
      </c>
      <c r="B48" s="153"/>
      <c r="C48" s="703"/>
      <c r="D48" s="703"/>
      <c r="E48" s="703"/>
      <c r="F48" s="703"/>
      <c r="G48" s="703"/>
      <c r="H48" s="703"/>
      <c r="I48" s="703"/>
      <c r="J48" s="703"/>
      <c r="K48" s="703"/>
      <c r="L48" s="703"/>
      <c r="M48" s="703"/>
      <c r="N48" s="703"/>
      <c r="O48" s="703"/>
      <c r="P48" s="703"/>
      <c r="Q48" s="703"/>
      <c r="R48" s="703"/>
      <c r="S48" s="703"/>
      <c r="T48" s="162"/>
      <c r="U48" s="59"/>
      <c r="X48" s="163" t="s">
        <v>38</v>
      </c>
    </row>
    <row r="49" spans="1:38" ht="15" customHeight="1" x14ac:dyDescent="0.2">
      <c r="A49" s="31">
        <f t="shared" si="0"/>
        <v>48</v>
      </c>
      <c r="B49" s="153"/>
      <c r="C49" s="703"/>
      <c r="D49" s="703"/>
      <c r="E49" s="703"/>
      <c r="F49" s="703"/>
      <c r="G49" s="703"/>
      <c r="H49" s="703"/>
      <c r="I49" s="703"/>
      <c r="J49" s="703"/>
      <c r="K49" s="703"/>
      <c r="L49" s="703"/>
      <c r="M49" s="703"/>
      <c r="N49" s="703"/>
      <c r="O49" s="703"/>
      <c r="P49" s="703"/>
      <c r="Q49" s="703"/>
      <c r="R49" s="703"/>
      <c r="S49" s="703"/>
      <c r="T49" s="162"/>
      <c r="U49" s="59"/>
      <c r="X49" s="164" t="s">
        <v>154</v>
      </c>
    </row>
    <row r="50" spans="1:38" ht="15" customHeight="1" x14ac:dyDescent="0.2">
      <c r="A50" s="31">
        <f t="shared" si="0"/>
        <v>49</v>
      </c>
      <c r="B50" s="153"/>
      <c r="C50" s="703"/>
      <c r="D50" s="703"/>
      <c r="E50" s="703"/>
      <c r="F50" s="703"/>
      <c r="G50" s="703"/>
      <c r="H50" s="703"/>
      <c r="I50" s="703"/>
      <c r="J50" s="703"/>
      <c r="K50" s="703"/>
      <c r="L50" s="703"/>
      <c r="M50" s="703"/>
      <c r="N50" s="703"/>
      <c r="O50" s="703"/>
      <c r="P50" s="703"/>
      <c r="Q50" s="703"/>
      <c r="R50" s="703"/>
      <c r="S50" s="703"/>
      <c r="T50" s="162"/>
      <c r="U50" s="59"/>
      <c r="X50" s="163" t="s">
        <v>52</v>
      </c>
    </row>
    <row r="51" spans="1:38" ht="15" customHeight="1" x14ac:dyDescent="0.2">
      <c r="A51" s="31">
        <f t="shared" si="0"/>
        <v>50</v>
      </c>
      <c r="B51" s="153"/>
      <c r="C51" s="703"/>
      <c r="D51" s="703"/>
      <c r="E51" s="703"/>
      <c r="F51" s="703"/>
      <c r="G51" s="703"/>
      <c r="H51" s="703"/>
      <c r="I51" s="703"/>
      <c r="J51" s="703"/>
      <c r="K51" s="703"/>
      <c r="L51" s="703"/>
      <c r="M51" s="703"/>
      <c r="N51" s="703"/>
      <c r="O51" s="703"/>
      <c r="P51" s="703"/>
      <c r="Q51" s="703"/>
      <c r="R51" s="703"/>
      <c r="S51" s="703"/>
      <c r="T51" s="162"/>
      <c r="U51" s="59"/>
      <c r="X51" s="165" t="s">
        <v>155</v>
      </c>
    </row>
    <row r="52" spans="1:38" ht="15" customHeight="1" x14ac:dyDescent="0.2">
      <c r="A52" s="31">
        <f t="shared" si="0"/>
        <v>51</v>
      </c>
      <c r="B52" s="153"/>
      <c r="C52" s="704"/>
      <c r="D52" s="704"/>
      <c r="E52" s="704"/>
      <c r="F52" s="704"/>
      <c r="G52" s="704"/>
      <c r="H52" s="704"/>
      <c r="I52" s="704"/>
      <c r="J52" s="704"/>
      <c r="K52" s="704"/>
      <c r="L52" s="704"/>
      <c r="M52" s="704"/>
      <c r="N52" s="704"/>
      <c r="O52" s="704"/>
      <c r="P52" s="704"/>
      <c r="Q52" s="704"/>
      <c r="R52" s="704"/>
      <c r="S52" s="704"/>
      <c r="T52" s="162"/>
      <c r="U52" s="59"/>
    </row>
    <row r="53" spans="1:38" ht="15" customHeight="1" x14ac:dyDescent="0.2">
      <c r="A53" s="31">
        <f t="shared" si="0"/>
        <v>52</v>
      </c>
      <c r="B53" s="153" t="s">
        <v>163</v>
      </c>
      <c r="C53" s="704" t="s">
        <v>156</v>
      </c>
      <c r="D53" s="704"/>
      <c r="E53" s="704"/>
      <c r="F53" s="704"/>
      <c r="G53" s="704"/>
      <c r="H53" s="704"/>
      <c r="I53" s="704"/>
      <c r="J53" s="704"/>
      <c r="K53" s="704"/>
      <c r="L53" s="704"/>
      <c r="M53" s="704"/>
      <c r="N53" s="704"/>
      <c r="O53" s="704"/>
      <c r="P53" s="704"/>
      <c r="Q53" s="704"/>
      <c r="R53" s="704"/>
      <c r="S53" s="704"/>
      <c r="T53" s="166"/>
      <c r="U53" s="59"/>
    </row>
    <row r="54" spans="1:38" s="167" customFormat="1" ht="15" customHeight="1" x14ac:dyDescent="0.2">
      <c r="A54" s="31">
        <f t="shared" si="0"/>
        <v>53</v>
      </c>
      <c r="B54" s="153"/>
      <c r="C54" s="704"/>
      <c r="D54" s="704"/>
      <c r="E54" s="704"/>
      <c r="F54" s="704"/>
      <c r="G54" s="704"/>
      <c r="H54" s="704"/>
      <c r="I54" s="704"/>
      <c r="J54" s="704"/>
      <c r="K54" s="704"/>
      <c r="L54" s="704"/>
      <c r="M54" s="704"/>
      <c r="N54" s="704"/>
      <c r="O54" s="704"/>
      <c r="P54" s="704"/>
      <c r="Q54" s="704"/>
      <c r="R54" s="704"/>
      <c r="S54" s="704"/>
      <c r="T54" s="166"/>
      <c r="U54" s="59"/>
      <c r="V54" s="29"/>
      <c r="W54" s="29"/>
      <c r="X54" s="29"/>
      <c r="Y54" s="29"/>
      <c r="Z54" s="29"/>
      <c r="AA54" s="29"/>
      <c r="AB54" s="29"/>
      <c r="AC54" s="29"/>
      <c r="AD54" s="29"/>
      <c r="AE54" s="29"/>
      <c r="AF54" s="29"/>
      <c r="AG54" s="29"/>
      <c r="AH54" s="29"/>
      <c r="AI54" s="29"/>
      <c r="AJ54" s="29"/>
      <c r="AK54" s="29"/>
      <c r="AL54" s="29"/>
    </row>
    <row r="55" spans="1:38" ht="15" customHeight="1" thickBot="1" x14ac:dyDescent="0.25">
      <c r="A55" s="31">
        <f t="shared" si="0"/>
        <v>54</v>
      </c>
      <c r="B55" s="168"/>
      <c r="C55" s="723" t="s">
        <v>157</v>
      </c>
      <c r="D55" s="723"/>
      <c r="E55" s="723"/>
      <c r="F55" s="723"/>
      <c r="G55" s="723"/>
      <c r="H55" s="723"/>
      <c r="I55" s="723"/>
      <c r="J55" s="723"/>
      <c r="K55" s="723"/>
      <c r="L55" s="723"/>
      <c r="M55" s="723"/>
      <c r="N55" s="723"/>
      <c r="O55" s="723"/>
      <c r="P55" s="723"/>
      <c r="Q55" s="723"/>
      <c r="R55" s="723"/>
      <c r="S55" s="723"/>
      <c r="T55" s="724"/>
      <c r="U55" s="59"/>
    </row>
    <row r="56" spans="1:38" ht="15" customHeight="1" x14ac:dyDescent="0.25">
      <c r="A56" s="31">
        <f t="shared" si="0"/>
        <v>55</v>
      </c>
      <c r="B56" s="169"/>
      <c r="C56" s="521" t="s">
        <v>158</v>
      </c>
      <c r="D56" s="171"/>
      <c r="E56" s="725" t="s">
        <v>159</v>
      </c>
      <c r="F56" s="727" t="str">
        <f>C2</f>
        <v>FIREWATER MAIN PUMPS</v>
      </c>
      <c r="G56" s="728"/>
      <c r="H56" s="728"/>
      <c r="I56" s="728"/>
      <c r="J56" s="728"/>
      <c r="K56" s="729"/>
      <c r="L56" s="172" t="s">
        <v>160</v>
      </c>
      <c r="M56" s="730">
        <v>0</v>
      </c>
      <c r="N56" s="731"/>
      <c r="O56" s="173" t="s">
        <v>484</v>
      </c>
      <c r="P56" s="732" t="s">
        <v>489</v>
      </c>
      <c r="Q56" s="733"/>
      <c r="R56" s="734" t="s">
        <v>492</v>
      </c>
      <c r="S56" s="735"/>
      <c r="T56" s="174" t="s">
        <v>161</v>
      </c>
      <c r="U56" s="59"/>
    </row>
    <row r="57" spans="1:38" ht="15" customHeight="1" x14ac:dyDescent="0.2">
      <c r="A57" s="31">
        <f t="shared" si="0"/>
        <v>56</v>
      </c>
      <c r="B57" s="56"/>
      <c r="C57" s="520" t="s">
        <v>513</v>
      </c>
      <c r="D57" s="176"/>
      <c r="E57" s="726"/>
      <c r="F57" s="716"/>
      <c r="G57" s="717"/>
      <c r="H57" s="717"/>
      <c r="I57" s="717"/>
      <c r="J57" s="717"/>
      <c r="K57" s="718"/>
      <c r="L57" s="736" t="s">
        <v>162</v>
      </c>
      <c r="M57" s="737" t="s">
        <v>163</v>
      </c>
      <c r="N57" s="738"/>
      <c r="O57" s="741" t="s">
        <v>0</v>
      </c>
      <c r="P57" s="743" t="s">
        <v>490</v>
      </c>
      <c r="Q57" s="744"/>
      <c r="R57" s="705" t="s">
        <v>493</v>
      </c>
      <c r="S57" s="706"/>
      <c r="T57" s="709"/>
      <c r="U57" s="59"/>
    </row>
    <row r="58" spans="1:38" ht="15" customHeight="1" x14ac:dyDescent="0.2">
      <c r="A58" s="31">
        <f t="shared" si="0"/>
        <v>57</v>
      </c>
      <c r="B58" s="130"/>
      <c r="C58" s="521" t="s">
        <v>165</v>
      </c>
      <c r="D58" s="177"/>
      <c r="E58" s="711" t="s">
        <v>166</v>
      </c>
      <c r="F58" s="713" t="s">
        <v>167</v>
      </c>
      <c r="G58" s="714"/>
      <c r="H58" s="714"/>
      <c r="I58" s="714"/>
      <c r="J58" s="714"/>
      <c r="K58" s="715"/>
      <c r="L58" s="736"/>
      <c r="M58" s="739"/>
      <c r="N58" s="740"/>
      <c r="O58" s="742"/>
      <c r="P58" s="739"/>
      <c r="Q58" s="740"/>
      <c r="R58" s="707"/>
      <c r="S58" s="708"/>
      <c r="T58" s="710"/>
      <c r="U58" s="59"/>
    </row>
    <row r="59" spans="1:38" ht="15" customHeight="1" x14ac:dyDescent="0.2">
      <c r="A59" s="31">
        <f t="shared" si="0"/>
        <v>58</v>
      </c>
      <c r="B59" s="56"/>
      <c r="C59" s="520" t="s">
        <v>509</v>
      </c>
      <c r="D59" s="176"/>
      <c r="E59" s="712"/>
      <c r="F59" s="716"/>
      <c r="G59" s="717"/>
      <c r="H59" s="717"/>
      <c r="I59" s="717"/>
      <c r="J59" s="717"/>
      <c r="K59" s="718"/>
      <c r="L59" s="178" t="s">
        <v>3</v>
      </c>
      <c r="M59" s="719">
        <v>43679</v>
      </c>
      <c r="N59" s="720"/>
      <c r="O59" s="179" t="s">
        <v>512</v>
      </c>
      <c r="P59" s="721"/>
      <c r="Q59" s="722"/>
      <c r="R59" s="721"/>
      <c r="S59" s="722"/>
      <c r="T59" s="180"/>
      <c r="U59" s="59"/>
    </row>
    <row r="60" spans="1:38" ht="15" customHeight="1" x14ac:dyDescent="0.2">
      <c r="A60" s="31">
        <f t="shared" si="0"/>
        <v>59</v>
      </c>
      <c r="B60" s="130"/>
      <c r="C60" s="521" t="s">
        <v>168</v>
      </c>
      <c r="D60" s="177"/>
      <c r="E60" s="752" t="s">
        <v>169</v>
      </c>
      <c r="F60" s="713"/>
      <c r="G60" s="714"/>
      <c r="H60" s="714"/>
      <c r="I60" s="714"/>
      <c r="J60" s="714"/>
      <c r="K60" s="715"/>
      <c r="L60" s="181" t="s">
        <v>170</v>
      </c>
      <c r="M60" s="753"/>
      <c r="N60" s="754"/>
      <c r="O60" s="182"/>
      <c r="P60" s="755"/>
      <c r="Q60" s="756"/>
      <c r="R60" s="753"/>
      <c r="S60" s="754"/>
      <c r="T60" s="183"/>
      <c r="U60" s="59"/>
    </row>
    <row r="61" spans="1:38" ht="15" customHeight="1" x14ac:dyDescent="0.25">
      <c r="A61" s="31">
        <f>A60+1</f>
        <v>60</v>
      </c>
      <c r="B61" s="56"/>
      <c r="C61" s="520" t="s">
        <v>510</v>
      </c>
      <c r="D61" s="184"/>
      <c r="E61" s="726"/>
      <c r="F61" s="716"/>
      <c r="G61" s="717"/>
      <c r="H61" s="717"/>
      <c r="I61" s="717"/>
      <c r="J61" s="717"/>
      <c r="K61" s="718"/>
      <c r="L61" s="185"/>
      <c r="M61" s="186"/>
      <c r="N61" s="186"/>
      <c r="O61" s="186"/>
      <c r="P61" s="186"/>
      <c r="Q61" s="186"/>
      <c r="R61" s="186"/>
      <c r="S61" s="186"/>
      <c r="T61" s="187"/>
      <c r="U61" s="59"/>
    </row>
    <row r="62" spans="1:38" ht="17.100000000000001" customHeight="1" x14ac:dyDescent="0.25">
      <c r="A62" s="31">
        <f>A61+1</f>
        <v>61</v>
      </c>
      <c r="B62" s="137"/>
      <c r="C62" s="188" t="s">
        <v>171</v>
      </c>
      <c r="D62" s="189"/>
      <c r="E62" s="757" t="s">
        <v>511</v>
      </c>
      <c r="F62" s="758"/>
      <c r="G62" s="758"/>
      <c r="H62" s="758"/>
      <c r="I62" s="758"/>
      <c r="J62" s="758"/>
      <c r="K62" s="759"/>
      <c r="L62" s="760" t="s">
        <v>172</v>
      </c>
      <c r="M62" s="761"/>
      <c r="N62" s="76"/>
      <c r="O62" s="762" t="str">
        <f>IF(G2=0,"",G2)</f>
        <v>PBA - 905A/B</v>
      </c>
      <c r="P62" s="762"/>
      <c r="Q62" s="762"/>
      <c r="R62" s="763"/>
      <c r="S62" s="764"/>
      <c r="T62" s="190"/>
      <c r="U62" s="59"/>
    </row>
    <row r="63" spans="1:38" ht="17.100000000000001" customHeight="1" thickBot="1" x14ac:dyDescent="0.3">
      <c r="A63" s="31">
        <f>A62+1</f>
        <v>62</v>
      </c>
      <c r="B63" s="94"/>
      <c r="C63" s="191" t="s">
        <v>173</v>
      </c>
      <c r="D63" s="192"/>
      <c r="E63" s="745" t="s">
        <v>174</v>
      </c>
      <c r="F63" s="745"/>
      <c r="G63" s="745"/>
      <c r="H63" s="745"/>
      <c r="I63" s="745"/>
      <c r="J63" s="745"/>
      <c r="K63" s="746"/>
      <c r="L63" s="747" t="s">
        <v>175</v>
      </c>
      <c r="M63" s="748"/>
      <c r="N63" s="193"/>
      <c r="O63" s="749" t="s">
        <v>139</v>
      </c>
      <c r="P63" s="749"/>
      <c r="Q63" s="749"/>
      <c r="R63" s="750"/>
      <c r="S63" s="751"/>
      <c r="T63" s="194"/>
      <c r="U63" s="195"/>
    </row>
    <row r="64" spans="1:38" s="55" customFormat="1" ht="15" customHeight="1" thickBot="1" x14ac:dyDescent="0.3">
      <c r="A64" s="196"/>
      <c r="B64" s="197"/>
      <c r="C64" s="198"/>
      <c r="D64" s="199"/>
      <c r="E64" s="199"/>
      <c r="F64" s="199"/>
      <c r="G64" s="199"/>
      <c r="H64" s="199"/>
      <c r="I64" s="199"/>
      <c r="J64" s="199"/>
      <c r="K64" s="199"/>
      <c r="L64" s="200" t="s">
        <v>176</v>
      </c>
      <c r="M64" s="198"/>
      <c r="N64" s="198"/>
      <c r="O64" s="201"/>
      <c r="P64" s="198"/>
      <c r="Q64" s="198"/>
      <c r="R64" s="202"/>
      <c r="S64" s="202"/>
      <c r="T64" s="202"/>
      <c r="U64" s="203"/>
      <c r="X64" s="29"/>
      <c r="Z64" s="29"/>
    </row>
    <row r="65" spans="1:24" s="55" customFormat="1" ht="15" customHeight="1" x14ac:dyDescent="0.25">
      <c r="A65" s="204"/>
      <c r="B65" s="205"/>
      <c r="C65" s="206"/>
      <c r="D65" s="206"/>
      <c r="E65" s="206"/>
      <c r="F65" s="207"/>
      <c r="G65" s="207"/>
      <c r="H65" s="207"/>
      <c r="I65" s="207"/>
      <c r="J65" s="208"/>
      <c r="K65" s="208"/>
      <c r="L65" s="208"/>
      <c r="M65" s="208"/>
      <c r="N65" s="208"/>
      <c r="O65" s="208"/>
      <c r="P65" s="208"/>
      <c r="Q65" s="208"/>
      <c r="R65" s="208"/>
      <c r="S65" s="208"/>
      <c r="T65" s="208"/>
      <c r="U65" s="209"/>
      <c r="X65" s="29"/>
    </row>
    <row r="66" spans="1:24" s="55" customFormat="1" ht="15" customHeight="1" x14ac:dyDescent="0.25">
      <c r="A66" s="204"/>
      <c r="B66" s="210"/>
      <c r="C66" s="211"/>
      <c r="D66" s="212"/>
      <c r="E66" s="212"/>
      <c r="F66" s="213"/>
      <c r="G66" s="212"/>
      <c r="H66" s="214"/>
      <c r="I66" s="215"/>
      <c r="J66" s="216"/>
      <c r="K66" s="217"/>
      <c r="L66" s="218"/>
      <c r="M66" s="218"/>
      <c r="N66" s="218"/>
      <c r="O66" s="218"/>
      <c r="P66" s="208"/>
      <c r="Q66" s="208"/>
      <c r="R66" s="208"/>
      <c r="S66" s="208"/>
      <c r="T66" s="208"/>
      <c r="U66" s="209"/>
    </row>
    <row r="67" spans="1:24" s="55" customFormat="1" ht="15" customHeight="1" thickBot="1" x14ac:dyDescent="0.3">
      <c r="A67" s="204"/>
      <c r="B67" s="219"/>
      <c r="C67" s="207"/>
      <c r="D67" s="207"/>
      <c r="E67" s="207"/>
      <c r="F67" s="207"/>
      <c r="G67" s="207"/>
      <c r="H67" s="207"/>
      <c r="I67" s="207"/>
      <c r="J67" s="218"/>
      <c r="K67" s="217"/>
      <c r="L67" s="207"/>
      <c r="M67" s="218"/>
      <c r="N67" s="218"/>
      <c r="O67" s="218"/>
      <c r="P67" s="208"/>
      <c r="Q67" s="208"/>
      <c r="R67" s="208"/>
      <c r="S67" s="208"/>
      <c r="T67" s="208"/>
      <c r="U67" s="209"/>
    </row>
    <row r="68" spans="1:24" s="55" customFormat="1" ht="15" customHeight="1" x14ac:dyDescent="0.2">
      <c r="A68" s="204"/>
      <c r="B68" s="220"/>
      <c r="C68" s="221" t="s">
        <v>177</v>
      </c>
      <c r="D68" s="222"/>
      <c r="E68" s="223" t="s">
        <v>178</v>
      </c>
      <c r="F68" s="224"/>
      <c r="G68" s="223"/>
      <c r="H68" s="225" t="s">
        <v>179</v>
      </c>
      <c r="I68" s="226"/>
      <c r="J68" s="227"/>
      <c r="K68" s="228"/>
      <c r="L68" s="227"/>
      <c r="M68" s="229"/>
      <c r="N68" s="223"/>
      <c r="O68" s="223" t="s">
        <v>180</v>
      </c>
      <c r="P68" s="223"/>
      <c r="Q68" s="225"/>
      <c r="R68" s="227"/>
      <c r="S68" s="227"/>
      <c r="T68" s="227"/>
      <c r="U68" s="209"/>
    </row>
    <row r="69" spans="1:24" s="55" customFormat="1" ht="15" customHeight="1" x14ac:dyDescent="0.2">
      <c r="A69" s="204"/>
      <c r="B69" s="220"/>
      <c r="C69" s="230" t="s">
        <v>181</v>
      </c>
      <c r="D69" s="105"/>
      <c r="E69" s="227" t="s">
        <v>182</v>
      </c>
      <c r="F69" s="227"/>
      <c r="G69" s="227"/>
      <c r="H69" s="231" t="s">
        <v>183</v>
      </c>
      <c r="I69" s="232"/>
      <c r="J69" s="227"/>
      <c r="K69" s="232"/>
      <c r="L69" s="227"/>
      <c r="M69" s="233"/>
      <c r="N69" s="227"/>
      <c r="O69" s="234" t="s">
        <v>19</v>
      </c>
      <c r="P69" s="234"/>
      <c r="Q69" s="231"/>
      <c r="R69" s="227"/>
      <c r="S69" s="227"/>
      <c r="T69" s="227"/>
      <c r="U69" s="209"/>
    </row>
    <row r="70" spans="1:24" s="241" customFormat="1" ht="15" customHeight="1" thickBot="1" x14ac:dyDescent="0.25">
      <c r="A70" s="204"/>
      <c r="B70" s="220"/>
      <c r="C70" s="235" t="s">
        <v>184</v>
      </c>
      <c r="D70" s="105"/>
      <c r="E70" s="232" t="s">
        <v>185</v>
      </c>
      <c r="F70" s="232"/>
      <c r="G70" s="232"/>
      <c r="H70" s="236" t="s">
        <v>186</v>
      </c>
      <c r="I70" s="226"/>
      <c r="J70" s="232"/>
      <c r="K70" s="228"/>
      <c r="L70" s="232"/>
      <c r="M70" s="237"/>
      <c r="N70" s="238"/>
      <c r="O70" s="239" t="s">
        <v>187</v>
      </c>
      <c r="P70" s="239"/>
      <c r="Q70" s="240"/>
      <c r="R70" s="232"/>
      <c r="S70" s="232"/>
      <c r="T70" s="227"/>
      <c r="U70" s="209"/>
    </row>
    <row r="71" spans="1:24" s="55" customFormat="1" ht="15" customHeight="1" x14ac:dyDescent="0.2">
      <c r="A71" s="204"/>
      <c r="B71" s="220"/>
      <c r="C71" s="235" t="s">
        <v>188</v>
      </c>
      <c r="D71" s="105"/>
      <c r="E71" s="228" t="s">
        <v>189</v>
      </c>
      <c r="F71" s="232"/>
      <c r="G71" s="232"/>
      <c r="H71" s="242" t="s">
        <v>190</v>
      </c>
      <c r="I71" s="243"/>
      <c r="J71" s="244"/>
      <c r="K71" s="244"/>
      <c r="L71" s="243"/>
      <c r="M71" s="227"/>
      <c r="N71" s="227"/>
      <c r="O71" s="234"/>
      <c r="P71" s="234"/>
      <c r="Q71" s="227"/>
      <c r="R71" s="227"/>
      <c r="S71" s="227"/>
      <c r="T71" s="227"/>
      <c r="U71" s="209"/>
    </row>
    <row r="72" spans="1:24" s="55" customFormat="1" ht="15" customHeight="1" x14ac:dyDescent="0.2">
      <c r="A72" s="204"/>
      <c r="B72" s="220"/>
      <c r="C72" s="230" t="s">
        <v>191</v>
      </c>
      <c r="D72" s="245"/>
      <c r="E72" s="246" t="s">
        <v>192</v>
      </c>
      <c r="F72" s="247"/>
      <c r="G72" s="247"/>
      <c r="H72" s="248" t="s">
        <v>193</v>
      </c>
      <c r="I72" s="226"/>
      <c r="J72" s="227"/>
      <c r="K72" s="249"/>
      <c r="L72" s="250"/>
      <c r="M72" s="227"/>
      <c r="N72" s="227"/>
      <c r="O72" s="234"/>
      <c r="P72" s="234"/>
      <c r="Q72" s="227"/>
      <c r="R72" s="227"/>
      <c r="S72" s="227"/>
      <c r="T72" s="227"/>
      <c r="U72" s="209"/>
    </row>
    <row r="73" spans="1:24" s="55" customFormat="1" ht="15" customHeight="1" thickBot="1" x14ac:dyDescent="0.25">
      <c r="A73" s="204"/>
      <c r="B73" s="220"/>
      <c r="C73" s="235" t="s">
        <v>194</v>
      </c>
      <c r="D73" s="247"/>
      <c r="E73" s="246" t="s">
        <v>195</v>
      </c>
      <c r="F73" s="247"/>
      <c r="G73" s="247"/>
      <c r="H73" s="251" t="s">
        <v>196</v>
      </c>
      <c r="I73" s="227"/>
      <c r="J73" s="227"/>
      <c r="K73" s="227"/>
      <c r="L73" s="243"/>
      <c r="M73" s="227"/>
      <c r="N73" s="227"/>
      <c r="O73" s="234"/>
      <c r="P73" s="234"/>
      <c r="Q73" s="227"/>
      <c r="R73" s="227"/>
      <c r="S73" s="227"/>
      <c r="T73" s="227"/>
      <c r="U73" s="209"/>
    </row>
    <row r="74" spans="1:24" s="55" customFormat="1" ht="15" customHeight="1" x14ac:dyDescent="0.2">
      <c r="A74" s="204"/>
      <c r="B74" s="220"/>
      <c r="C74" s="230" t="s">
        <v>197</v>
      </c>
      <c r="D74" s="245"/>
      <c r="E74" s="247" t="s">
        <v>198</v>
      </c>
      <c r="F74" s="247"/>
      <c r="G74" s="247"/>
      <c r="H74" s="242" t="s">
        <v>199</v>
      </c>
      <c r="I74" s="247"/>
      <c r="J74" s="227"/>
      <c r="K74" s="232"/>
      <c r="L74" s="252"/>
      <c r="M74" s="253" t="s">
        <v>200</v>
      </c>
      <c r="N74" s="254"/>
      <c r="O74" s="254" t="s">
        <v>19</v>
      </c>
      <c r="P74" s="222"/>
      <c r="Q74" s="255"/>
      <c r="R74" s="255"/>
      <c r="S74" s="223" t="s">
        <v>201</v>
      </c>
      <c r="T74" s="256"/>
      <c r="U74" s="209"/>
    </row>
    <row r="75" spans="1:24" s="55" customFormat="1" ht="15" customHeight="1" x14ac:dyDescent="0.2">
      <c r="A75" s="204"/>
      <c r="B75" s="220"/>
      <c r="C75" s="235" t="s">
        <v>202</v>
      </c>
      <c r="D75" s="245"/>
      <c r="E75" s="123" t="s">
        <v>203</v>
      </c>
      <c r="F75" s="245"/>
      <c r="G75" s="247"/>
      <c r="H75" s="257" t="s">
        <v>204</v>
      </c>
      <c r="I75" s="258"/>
      <c r="J75" s="227"/>
      <c r="K75" s="226"/>
      <c r="L75" s="259"/>
      <c r="M75" s="260" t="s">
        <v>205</v>
      </c>
      <c r="N75" s="232"/>
      <c r="O75" s="232">
        <f>IF(S14=0,"",(S14*100000)/(9.80665*S11))</f>
        <v>10.332274527998859</v>
      </c>
      <c r="P75" s="105"/>
      <c r="Q75" s="261"/>
      <c r="R75" s="262"/>
      <c r="S75" s="263">
        <f>IF(S14=0,"",((S14+S47)*2.30666)/S11)</f>
        <v>2.3372232450000001E-3</v>
      </c>
      <c r="T75" s="242"/>
      <c r="U75" s="209"/>
    </row>
    <row r="76" spans="1:24" s="55" customFormat="1" ht="15" customHeight="1" x14ac:dyDescent="0.2">
      <c r="A76" s="204"/>
      <c r="B76" s="220"/>
      <c r="C76" s="235" t="s">
        <v>206</v>
      </c>
      <c r="D76" s="245"/>
      <c r="E76" s="123" t="s">
        <v>207</v>
      </c>
      <c r="F76" s="247"/>
      <c r="G76" s="247"/>
      <c r="H76" s="242" t="s">
        <v>208</v>
      </c>
      <c r="I76" s="264"/>
      <c r="J76" s="227"/>
      <c r="K76" s="232"/>
      <c r="L76" s="230"/>
      <c r="M76" s="260" t="s">
        <v>209</v>
      </c>
      <c r="N76" s="232"/>
      <c r="O76" s="232">
        <f>IF(S15=0,"",(S15*100000)/(9.80665*S11))</f>
        <v>112.16878342757211</v>
      </c>
      <c r="P76" s="105"/>
      <c r="Q76" s="265"/>
      <c r="R76" s="265"/>
      <c r="S76" s="227">
        <f>IF(S15=0,"",((S15+S47)*2.30666)/S11)</f>
        <v>2.5373259999999998E-2</v>
      </c>
      <c r="T76" s="242"/>
      <c r="U76" s="209"/>
    </row>
    <row r="77" spans="1:24" s="55" customFormat="1" ht="15" customHeight="1" x14ac:dyDescent="0.2">
      <c r="A77" s="204"/>
      <c r="B77" s="220"/>
      <c r="C77" s="235" t="s">
        <v>210</v>
      </c>
      <c r="D77" s="245"/>
      <c r="E77" s="264" t="s">
        <v>211</v>
      </c>
      <c r="F77" s="245"/>
      <c r="G77" s="245"/>
      <c r="H77" s="242" t="s">
        <v>212</v>
      </c>
      <c r="I77" s="245"/>
      <c r="J77" s="227"/>
      <c r="K77" s="232"/>
      <c r="L77" s="230"/>
      <c r="M77" s="260" t="s">
        <v>213</v>
      </c>
      <c r="N77" s="232"/>
      <c r="O77" s="232">
        <f>IF(S13=0,"",(S13*100000)/(9.80665*S11))</f>
        <v>0.4325636175452372</v>
      </c>
      <c r="P77" s="105"/>
      <c r="Q77" s="266"/>
      <c r="R77" s="266"/>
      <c r="S77" s="227">
        <f>IF(S13=0,"",(S13*2.30666)/S11)</f>
        <v>9.7848517199999993E-5</v>
      </c>
      <c r="T77" s="242"/>
      <c r="U77" s="209"/>
    </row>
    <row r="78" spans="1:24" s="55" customFormat="1" ht="15" customHeight="1" x14ac:dyDescent="0.2">
      <c r="A78" s="204"/>
      <c r="B78" s="220"/>
      <c r="C78" s="230" t="s">
        <v>214</v>
      </c>
      <c r="D78" s="245"/>
      <c r="E78" s="247" t="s">
        <v>215</v>
      </c>
      <c r="F78" s="217"/>
      <c r="G78" s="247"/>
      <c r="H78" s="236" t="s">
        <v>216</v>
      </c>
      <c r="I78" s="234"/>
      <c r="J78" s="227"/>
      <c r="K78" s="232"/>
      <c r="L78" s="230"/>
      <c r="M78" s="260" t="s">
        <v>217</v>
      </c>
      <c r="N78" s="232"/>
      <c r="O78" s="232">
        <f>IF(S26="","",((S11*(H22+(S26*1.1))*9.80665)/100000)+S16)</f>
        <v>16.495759523750003</v>
      </c>
      <c r="P78" s="105"/>
      <c r="Q78" s="267"/>
      <c r="R78" s="267"/>
      <c r="S78" s="234">
        <f>IF(S26="","",((S11*(H22+(S26*1.1)))/2.30666)+S16)</f>
        <v>68445.283228900487</v>
      </c>
      <c r="T78" s="242"/>
      <c r="U78" s="209"/>
    </row>
    <row r="79" spans="1:24" s="55" customFormat="1" ht="15" customHeight="1" thickBot="1" x14ac:dyDescent="0.25">
      <c r="A79" s="204"/>
      <c r="B79" s="220"/>
      <c r="C79" s="268" t="s">
        <v>143</v>
      </c>
      <c r="D79" s="122"/>
      <c r="E79" s="269" t="s">
        <v>218</v>
      </c>
      <c r="F79" s="122"/>
      <c r="G79" s="262"/>
      <c r="H79" s="242" t="s">
        <v>219</v>
      </c>
      <c r="I79" s="105"/>
      <c r="J79" s="227"/>
      <c r="K79" s="226"/>
      <c r="L79" s="270"/>
      <c r="M79" s="260" t="s">
        <v>220</v>
      </c>
      <c r="N79" s="232"/>
      <c r="O79" s="232">
        <f>IF(S26="","",((S11*(H22+(S26*1.2))*9.80665)/100000)+S16)</f>
        <v>17.840854434999997</v>
      </c>
      <c r="P79" s="105"/>
      <c r="Q79" s="266"/>
      <c r="R79" s="266"/>
      <c r="S79" s="227">
        <f>IF(S26="","",((S11*(H22+(S26*1.2)))/2.30666)+S16)</f>
        <v>74391.60860409982</v>
      </c>
      <c r="T79" s="242"/>
      <c r="U79" s="209"/>
    </row>
    <row r="80" spans="1:24" s="55" customFormat="1" ht="15" customHeight="1" x14ac:dyDescent="0.2">
      <c r="A80" s="204"/>
      <c r="B80" s="220"/>
      <c r="C80" s="235" t="s">
        <v>221</v>
      </c>
      <c r="D80" s="245"/>
      <c r="E80" s="247" t="s">
        <v>222</v>
      </c>
      <c r="F80" s="247"/>
      <c r="G80" s="247"/>
      <c r="H80" s="242" t="s">
        <v>223</v>
      </c>
      <c r="I80" s="258"/>
      <c r="J80" s="227"/>
      <c r="K80" s="232"/>
      <c r="L80" s="270"/>
      <c r="M80" s="232" t="s">
        <v>224</v>
      </c>
      <c r="N80" s="232"/>
      <c r="O80" s="232" t="str">
        <f>IF(S11&lt;600,"8) Specific Heat of pumped liquid ( only required for C4 or lighter )","")</f>
        <v/>
      </c>
      <c r="P80" s="105"/>
      <c r="Q80" s="266"/>
      <c r="R80" s="266"/>
      <c r="S80" s="227" t="str">
        <f>IF(S11&lt;0.6,"8) Specific Heat of pumped liquid ( only required for C4 or lighter )","")</f>
        <v/>
      </c>
      <c r="T80" s="242"/>
      <c r="U80" s="209"/>
    </row>
    <row r="81" spans="1:21" s="55" customFormat="1" ht="15" customHeight="1" x14ac:dyDescent="0.2">
      <c r="A81" s="204"/>
      <c r="B81" s="220"/>
      <c r="C81" s="271" t="s">
        <v>225</v>
      </c>
      <c r="D81" s="247"/>
      <c r="E81" s="247" t="s">
        <v>226</v>
      </c>
      <c r="F81" s="247"/>
      <c r="G81" s="247"/>
      <c r="H81" s="272" t="s">
        <v>227</v>
      </c>
      <c r="I81" s="227"/>
      <c r="J81" s="227"/>
      <c r="K81" s="226"/>
      <c r="L81" s="230"/>
      <c r="M81" s="232" t="s">
        <v>228</v>
      </c>
      <c r="N81" s="232"/>
      <c r="O81" s="232">
        <f>IF(S27=0,"",E12*S11*S26*9.81/(60*60*1000*S27/100))</f>
        <v>396.19101845641734</v>
      </c>
      <c r="P81" s="105"/>
      <c r="Q81" s="266"/>
      <c r="R81" s="266"/>
      <c r="S81" s="227">
        <f>IF(S27=0,"",E13*S11*S26*62.42796/(7.480519*33000*S27/100))</f>
        <v>40444.947659333688</v>
      </c>
      <c r="T81" s="242"/>
      <c r="U81" s="209"/>
    </row>
    <row r="82" spans="1:21" s="55" customFormat="1" ht="15" customHeight="1" x14ac:dyDescent="0.2">
      <c r="A82" s="204"/>
      <c r="B82" s="220"/>
      <c r="C82" s="230" t="s">
        <v>229</v>
      </c>
      <c r="D82" s="105"/>
      <c r="E82" s="232" t="s">
        <v>230</v>
      </c>
      <c r="F82" s="232"/>
      <c r="G82" s="247"/>
      <c r="H82" s="272" t="s">
        <v>124</v>
      </c>
      <c r="I82" s="227"/>
      <c r="J82" s="227"/>
      <c r="K82" s="227"/>
      <c r="L82" s="233"/>
      <c r="M82" s="227" t="s">
        <v>231</v>
      </c>
      <c r="N82" s="227"/>
      <c r="O82" s="227" t="e">
        <f>IF('FWM4'!H44="","",'FWM4'!H42*'FWM4'!H43*1000*9.81/(60*60*1000*'FWM4'!H44/100))</f>
        <v>#VALUE!</v>
      </c>
      <c r="P82" s="227"/>
      <c r="Q82" s="227"/>
      <c r="R82" s="227"/>
      <c r="S82" s="227" t="e">
        <f>IF('FWM4'!H44="","",'FWM4'!H42*'FWM4'!H43*62.42796/(7.480519*33000*'FWM4'!H44/100))</f>
        <v>#VALUE!</v>
      </c>
      <c r="T82" s="231"/>
      <c r="U82" s="209"/>
    </row>
    <row r="83" spans="1:21" s="55" customFormat="1" ht="15" customHeight="1" thickBot="1" x14ac:dyDescent="0.25">
      <c r="A83" s="204"/>
      <c r="B83" s="220"/>
      <c r="C83" s="273" t="s">
        <v>232</v>
      </c>
      <c r="D83" s="239"/>
      <c r="E83" s="274"/>
      <c r="F83" s="238"/>
      <c r="G83" s="275"/>
      <c r="H83" s="276" t="s">
        <v>233</v>
      </c>
      <c r="I83" s="232"/>
      <c r="J83" s="227"/>
      <c r="K83" s="227"/>
      <c r="L83" s="233"/>
      <c r="M83" s="227" t="s">
        <v>234</v>
      </c>
      <c r="N83" s="227"/>
      <c r="O83" s="227">
        <f>IF(H11="Dissolved Gases","N/A",IF(H27="","",IF(('FWM1'!H25*9.81*'FWM1'!S11/100000)&lt;0.99,INT(((H27-2)^0.75)*128/(E13^0.5))*100,INT(((H27-1)^0.75)*128/(E13^0.5))*100)))</f>
        <v>1800</v>
      </c>
      <c r="P83" s="227"/>
      <c r="Q83" s="227"/>
      <c r="R83" s="227"/>
      <c r="S83" s="227">
        <f>IF(H11="Dissolved Gases","N/A",IF(H27="","",IF(('FWM1'!H25*S11/2.3067)&lt;S47,INT(((H27-6)^0.75)*110/(E13^0.5))*100,INT(((H27-3)^0.75)*110/(E13^0.5))*100)))</f>
        <v>1300</v>
      </c>
      <c r="T83" s="231"/>
      <c r="U83" s="209"/>
    </row>
    <row r="84" spans="1:21" s="55" customFormat="1" ht="15" customHeight="1" x14ac:dyDescent="0.2">
      <c r="A84" s="204"/>
      <c r="B84" s="220"/>
      <c r="C84" s="226"/>
      <c r="D84" s="232"/>
      <c r="E84" s="228"/>
      <c r="F84" s="105"/>
      <c r="G84" s="247"/>
      <c r="H84" s="277"/>
      <c r="I84" s="228"/>
      <c r="J84" s="227"/>
      <c r="K84" s="227"/>
      <c r="L84" s="233"/>
      <c r="M84" s="227" t="s">
        <v>235</v>
      </c>
      <c r="N84" s="227"/>
      <c r="O84" s="227">
        <f>IF(H11="Dissolved Gases","N/A",IF(H27="","",IF(('FWM1'!H25*9.81*'FWM1'!S11/100000)&lt;0.99,INT(((H27-2)^0.75)*128/((E13/2)^0.5))*100,INT(((H27-1)^0.75)*128/((E13/2)^0.5))*100)))</f>
        <v>2500</v>
      </c>
      <c r="P84" s="227"/>
      <c r="Q84" s="227"/>
      <c r="R84" s="227"/>
      <c r="S84" s="227">
        <f>IF(H11="Dissolved Gases","N/A",IF(H27="","",IF(('FWM1'!H25*S11/2.3067)&lt;S47,INT(((H27-6)^0.75)*110/((E13/2)^0.5))*100,INT(((H27-3)^0.75)*110/((E13/2)^0.5))*100)))</f>
        <v>1900</v>
      </c>
      <c r="T84" s="231"/>
      <c r="U84" s="209"/>
    </row>
    <row r="85" spans="1:21" s="55" customFormat="1" ht="15" customHeight="1" x14ac:dyDescent="0.2">
      <c r="A85" s="204"/>
      <c r="B85" s="220"/>
      <c r="C85" s="226"/>
      <c r="D85" s="232"/>
      <c r="E85" s="232"/>
      <c r="F85" s="278"/>
      <c r="G85" s="279"/>
      <c r="H85" s="280"/>
      <c r="I85" s="228"/>
      <c r="J85" s="227"/>
      <c r="K85" s="232"/>
      <c r="L85" s="230"/>
      <c r="M85" s="232"/>
      <c r="N85" s="232"/>
      <c r="O85" s="232"/>
      <c r="P85" s="105"/>
      <c r="Q85" s="281"/>
      <c r="R85" s="281"/>
      <c r="S85" s="232"/>
      <c r="T85" s="282"/>
      <c r="U85" s="209"/>
    </row>
    <row r="86" spans="1:21" s="55" customFormat="1" ht="15" customHeight="1" x14ac:dyDescent="0.2">
      <c r="A86" s="204"/>
      <c r="B86" s="220"/>
      <c r="C86" s="226"/>
      <c r="D86" s="232"/>
      <c r="E86" s="105"/>
      <c r="F86" s="283"/>
      <c r="G86" s="284"/>
      <c r="H86" s="280"/>
      <c r="I86" s="228"/>
      <c r="J86" s="227"/>
      <c r="K86" s="232"/>
      <c r="L86" s="230"/>
      <c r="M86" s="260" t="s">
        <v>236</v>
      </c>
      <c r="N86" s="232"/>
      <c r="O86" s="232">
        <f>IF('FWM1'!H11="Dissolved Gases",IF('FWM1'!H27/1.5 &lt; 'FWM1'!H27-5,'FWM1'!H27/1.5,'FWM1'!H27-5),IF('FWM1'!H27="","",IF(('FWM1'!H25*9.80665*'FWM1'!S11/100000)&lt;0.99,'FWM1'!H27-2,'FWM1'!H27-1)))</f>
        <v>6.8297109104536204</v>
      </c>
      <c r="P86" s="105"/>
      <c r="Q86" s="285"/>
      <c r="R86" s="285"/>
      <c r="S86" s="227">
        <f>IF('FWM1'!H11="Dissolved Gases",IF('FWM1'!H27/1.5 &lt; 'FWM1'!H27-15,'FWM1'!H27/1.5,'FWM1'!H27-15),IF('FWM1'!H27="","",IF(('FWM1'!H25*S11/2.3067)&lt;S47,'FWM1'!H27-6,'FWM1'!H27-3)))</f>
        <v>5.8297109104536204</v>
      </c>
      <c r="T86" s="286"/>
      <c r="U86" s="209"/>
    </row>
    <row r="87" spans="1:21" s="55" customFormat="1" ht="15" customHeight="1" thickBot="1" x14ac:dyDescent="0.25">
      <c r="A87" s="204"/>
      <c r="B87" s="220"/>
      <c r="C87" s="228"/>
      <c r="D87" s="232"/>
      <c r="E87" s="232"/>
      <c r="F87" s="278"/>
      <c r="G87" s="279"/>
      <c r="H87" s="280"/>
      <c r="I87" s="228"/>
      <c r="J87" s="227"/>
      <c r="K87" s="232"/>
      <c r="L87" s="287"/>
      <c r="M87" s="288" t="s">
        <v>237</v>
      </c>
      <c r="N87" s="238"/>
      <c r="O87" s="238">
        <f>IF('FWM1'!H27="","",'FWM1'!H27-0.3)</f>
        <v>8.5297109104536197</v>
      </c>
      <c r="P87" s="239"/>
      <c r="Q87" s="289"/>
      <c r="R87" s="289"/>
      <c r="S87" s="290">
        <f>IF('FWM1'!H27="","",'FWM1'!H27-1)</f>
        <v>7.8297109104536204</v>
      </c>
      <c r="T87" s="291"/>
      <c r="U87" s="209"/>
    </row>
    <row r="88" spans="1:21" s="55" customFormat="1" ht="15" customHeight="1" x14ac:dyDescent="0.2">
      <c r="A88" s="204"/>
      <c r="B88" s="220"/>
      <c r="C88" s="226"/>
      <c r="D88" s="232"/>
      <c r="E88" s="232"/>
      <c r="F88" s="283"/>
      <c r="G88" s="279"/>
      <c r="H88" s="280"/>
      <c r="I88" s="228"/>
      <c r="J88" s="227"/>
      <c r="K88" s="232"/>
      <c r="L88" s="232"/>
      <c r="M88" s="232"/>
      <c r="N88" s="232"/>
      <c r="O88" s="232"/>
      <c r="P88" s="105"/>
      <c r="Q88" s="279"/>
      <c r="R88" s="279"/>
      <c r="S88" s="227"/>
      <c r="T88" s="105"/>
      <c r="U88" s="209"/>
    </row>
    <row r="89" spans="1:21" s="55" customFormat="1" ht="15" customHeight="1" x14ac:dyDescent="0.2">
      <c r="A89" s="204"/>
      <c r="B89" s="220"/>
      <c r="C89" s="232"/>
      <c r="D89" s="232"/>
      <c r="E89" s="232"/>
      <c r="F89" s="292"/>
      <c r="G89" s="279"/>
      <c r="H89" s="293"/>
      <c r="I89" s="258"/>
      <c r="J89" s="227"/>
      <c r="K89" s="232"/>
      <c r="L89" s="232"/>
      <c r="M89" s="232"/>
      <c r="N89" s="232"/>
      <c r="O89" s="232"/>
      <c r="P89" s="105"/>
      <c r="Q89" s="267"/>
      <c r="R89" s="267"/>
      <c r="S89" s="227"/>
      <c r="T89" s="258"/>
      <c r="U89" s="209"/>
    </row>
    <row r="90" spans="1:21" s="55" customFormat="1" ht="15" customHeight="1" x14ac:dyDescent="0.2">
      <c r="A90" s="204"/>
      <c r="B90" s="220"/>
      <c r="C90" s="232"/>
      <c r="D90" s="232"/>
      <c r="E90" s="232"/>
      <c r="F90" s="281"/>
      <c r="G90" s="279"/>
      <c r="H90" s="293"/>
      <c r="I90" s="105"/>
      <c r="J90" s="227"/>
      <c r="K90" s="232"/>
      <c r="L90" s="232"/>
      <c r="M90" s="232"/>
      <c r="N90" s="232"/>
      <c r="O90" s="232"/>
      <c r="P90" s="105"/>
      <c r="Q90" s="294"/>
      <c r="R90" s="294"/>
      <c r="S90" s="227"/>
      <c r="T90" s="228"/>
      <c r="U90" s="209"/>
    </row>
    <row r="91" spans="1:21" s="55" customFormat="1" ht="15" customHeight="1" x14ac:dyDescent="0.2">
      <c r="A91" s="204"/>
      <c r="B91" s="220"/>
      <c r="C91" s="232"/>
      <c r="D91" s="232"/>
      <c r="E91" s="232"/>
      <c r="F91" s="281"/>
      <c r="G91" s="279"/>
      <c r="H91" s="283"/>
      <c r="I91" s="105"/>
      <c r="J91" s="227"/>
      <c r="K91" s="232"/>
      <c r="L91" s="232"/>
      <c r="M91" s="232"/>
      <c r="N91" s="232"/>
      <c r="O91" s="232"/>
      <c r="P91" s="105"/>
      <c r="Q91" s="294"/>
      <c r="R91" s="294"/>
      <c r="S91" s="227"/>
      <c r="T91" s="258"/>
      <c r="U91" s="209"/>
    </row>
    <row r="92" spans="1:21" s="55" customFormat="1" ht="15" customHeight="1" x14ac:dyDescent="0.2">
      <c r="A92" s="204"/>
      <c r="B92" s="220"/>
      <c r="C92" s="226"/>
      <c r="D92" s="295"/>
      <c r="E92" s="232"/>
      <c r="F92" s="281"/>
      <c r="G92" s="279"/>
      <c r="H92" s="283"/>
      <c r="I92" s="258"/>
      <c r="J92" s="227"/>
      <c r="K92" s="232"/>
      <c r="L92" s="232"/>
      <c r="M92" s="232"/>
      <c r="N92" s="232"/>
      <c r="O92" s="232"/>
      <c r="P92" s="105"/>
      <c r="Q92" s="263"/>
      <c r="R92" s="294"/>
      <c r="S92" s="260"/>
      <c r="T92" s="296"/>
      <c r="U92" s="209"/>
    </row>
    <row r="93" spans="1:21" s="55" customFormat="1" ht="15" customHeight="1" x14ac:dyDescent="0.2">
      <c r="A93" s="204"/>
      <c r="B93" s="220"/>
      <c r="C93" s="226"/>
      <c r="D93" s="232"/>
      <c r="E93" s="232"/>
      <c r="F93" s="232"/>
      <c r="G93" s="247"/>
      <c r="H93" s="105"/>
      <c r="I93" s="227"/>
      <c r="J93" s="227"/>
      <c r="K93" s="232"/>
      <c r="L93" s="227"/>
      <c r="M93" s="227"/>
      <c r="N93" s="227"/>
      <c r="O93" s="227"/>
      <c r="P93" s="105"/>
      <c r="Q93" s="294"/>
      <c r="R93" s="227"/>
      <c r="S93" s="227"/>
      <c r="T93" s="296"/>
      <c r="U93" s="209"/>
    </row>
    <row r="94" spans="1:21" s="55" customFormat="1" ht="15" customHeight="1" x14ac:dyDescent="0.2">
      <c r="A94" s="204"/>
      <c r="B94" s="220"/>
      <c r="C94" s="226"/>
      <c r="D94" s="232"/>
      <c r="E94" s="228"/>
      <c r="F94" s="232"/>
      <c r="G94" s="247"/>
      <c r="H94" s="232"/>
      <c r="I94" s="227"/>
      <c r="J94" s="227"/>
      <c r="K94" s="211"/>
      <c r="L94" s="227"/>
      <c r="M94" s="227"/>
      <c r="N94" s="227"/>
      <c r="O94" s="227"/>
      <c r="P94" s="227"/>
      <c r="Q94" s="227"/>
      <c r="R94" s="227"/>
      <c r="S94" s="227"/>
      <c r="T94" s="227"/>
      <c r="U94" s="209"/>
    </row>
    <row r="95" spans="1:21" s="55" customFormat="1" ht="15" customHeight="1" x14ac:dyDescent="0.2">
      <c r="A95" s="204"/>
      <c r="B95" s="220"/>
      <c r="C95" s="226"/>
      <c r="D95" s="105"/>
      <c r="E95" s="228"/>
      <c r="F95" s="297"/>
      <c r="G95" s="245"/>
      <c r="H95" s="298"/>
      <c r="I95" s="105"/>
      <c r="J95" s="227"/>
      <c r="K95" s="299"/>
      <c r="L95" s="299"/>
      <c r="M95" s="299"/>
      <c r="N95" s="299"/>
      <c r="O95" s="300"/>
      <c r="P95" s="299"/>
      <c r="Q95" s="299"/>
      <c r="R95" s="299"/>
      <c r="S95" s="300"/>
      <c r="T95" s="299"/>
      <c r="U95" s="209"/>
    </row>
    <row r="96" spans="1:21" s="55" customFormat="1" ht="15" customHeight="1" x14ac:dyDescent="0.2">
      <c r="A96" s="204"/>
      <c r="B96" s="220"/>
      <c r="C96" s="232"/>
      <c r="D96" s="105"/>
      <c r="E96" s="297"/>
      <c r="F96" s="297"/>
      <c r="G96" s="299"/>
      <c r="H96" s="301"/>
      <c r="I96" s="299"/>
      <c r="J96" s="227"/>
      <c r="K96" s="226"/>
      <c r="L96" s="232"/>
      <c r="M96" s="232"/>
      <c r="N96" s="105"/>
      <c r="O96" s="299"/>
      <c r="P96" s="247"/>
      <c r="Q96" s="227"/>
      <c r="R96" s="227"/>
      <c r="S96" s="227"/>
      <c r="T96" s="227"/>
      <c r="U96" s="209"/>
    </row>
    <row r="97" spans="1:21" s="55" customFormat="1" ht="15" customHeight="1" x14ac:dyDescent="0.2">
      <c r="A97" s="204"/>
      <c r="B97" s="220"/>
      <c r="C97" s="232"/>
      <c r="D97" s="105"/>
      <c r="E97" s="297"/>
      <c r="F97" s="297"/>
      <c r="G97" s="299"/>
      <c r="H97" s="301"/>
      <c r="I97" s="299"/>
      <c r="J97" s="227"/>
      <c r="K97" s="226"/>
      <c r="L97" s="232"/>
      <c r="M97" s="232"/>
      <c r="N97" s="105"/>
      <c r="O97" s="302"/>
      <c r="P97" s="227"/>
      <c r="Q97" s="243"/>
      <c r="R97" s="243"/>
      <c r="S97" s="260"/>
      <c r="T97" s="227"/>
      <c r="U97" s="209"/>
    </row>
    <row r="98" spans="1:21" s="55" customFormat="1" ht="15" customHeight="1" x14ac:dyDescent="0.2">
      <c r="A98" s="204"/>
      <c r="B98" s="303"/>
      <c r="C98" s="211"/>
      <c r="D98" s="295"/>
      <c r="E98" s="295"/>
      <c r="F98" s="295"/>
      <c r="G98" s="304"/>
      <c r="H98" s="295"/>
      <c r="I98" s="227"/>
      <c r="J98" s="227"/>
      <c r="K98" s="227"/>
      <c r="L98" s="227"/>
      <c r="M98" s="227"/>
      <c r="N98" s="227"/>
      <c r="O98" s="227"/>
      <c r="P98" s="227"/>
      <c r="Q98" s="227"/>
      <c r="R98" s="227"/>
      <c r="S98" s="227"/>
      <c r="T98" s="227"/>
      <c r="U98" s="209"/>
    </row>
    <row r="99" spans="1:21" s="55" customFormat="1" ht="15" customHeight="1" x14ac:dyDescent="0.2">
      <c r="A99" s="204"/>
      <c r="B99" s="219"/>
      <c r="C99" s="212"/>
      <c r="D99" s="232"/>
      <c r="E99" s="232"/>
      <c r="F99" s="232"/>
      <c r="G99" s="232"/>
      <c r="H99" s="232"/>
      <c r="I99" s="232"/>
      <c r="J99" s="232"/>
      <c r="K99" s="232"/>
      <c r="L99" s="232"/>
      <c r="M99" s="250"/>
      <c r="N99" s="232"/>
      <c r="O99" s="232"/>
      <c r="P99" s="247"/>
      <c r="Q99" s="247"/>
      <c r="R99" s="247"/>
      <c r="S99" s="247"/>
      <c r="T99" s="247"/>
      <c r="U99" s="209"/>
    </row>
    <row r="100" spans="1:21" s="55" customFormat="1" ht="15" customHeight="1" x14ac:dyDescent="0.2">
      <c r="A100" s="204"/>
      <c r="B100" s="219"/>
      <c r="C100" s="232"/>
      <c r="D100" s="232"/>
      <c r="E100" s="232"/>
      <c r="F100" s="232"/>
      <c r="G100" s="232"/>
      <c r="H100" s="232"/>
      <c r="I100" s="232"/>
      <c r="J100" s="232"/>
      <c r="K100" s="232"/>
      <c r="L100" s="232"/>
      <c r="M100" s="250"/>
      <c r="N100" s="232"/>
      <c r="O100" s="232"/>
      <c r="P100" s="247"/>
      <c r="Q100" s="247"/>
      <c r="R100" s="247"/>
      <c r="S100" s="247"/>
      <c r="T100" s="247"/>
      <c r="U100" s="209"/>
    </row>
    <row r="101" spans="1:21" s="55" customFormat="1" ht="15" customHeight="1" x14ac:dyDescent="0.2">
      <c r="A101" s="204"/>
      <c r="B101" s="219"/>
      <c r="C101" s="295"/>
      <c r="D101" s="232"/>
      <c r="E101" s="232"/>
      <c r="F101" s="232"/>
      <c r="G101" s="232"/>
      <c r="H101" s="232"/>
      <c r="I101" s="226"/>
      <c r="J101" s="247"/>
      <c r="K101" s="247"/>
      <c r="L101" s="247"/>
      <c r="M101" s="247"/>
      <c r="N101" s="247"/>
      <c r="O101" s="247"/>
      <c r="P101" s="247"/>
      <c r="Q101" s="247"/>
      <c r="R101" s="247"/>
      <c r="S101" s="247"/>
      <c r="T101" s="247"/>
      <c r="U101" s="209"/>
    </row>
    <row r="102" spans="1:21" s="55" customFormat="1" ht="15" customHeight="1" x14ac:dyDescent="0.2">
      <c r="A102" s="204"/>
      <c r="B102" s="219"/>
      <c r="C102" s="232"/>
      <c r="D102" s="232"/>
      <c r="E102" s="232"/>
      <c r="F102" s="232"/>
      <c r="G102" s="247"/>
      <c r="H102" s="232"/>
      <c r="I102" s="245"/>
      <c r="J102" s="305"/>
      <c r="K102" s="247"/>
      <c r="L102" s="247"/>
      <c r="M102" s="247"/>
      <c r="N102" s="247"/>
      <c r="O102" s="247"/>
      <c r="P102" s="247"/>
      <c r="Q102" s="247"/>
      <c r="R102" s="247"/>
      <c r="S102" s="247"/>
      <c r="T102" s="247"/>
      <c r="U102" s="209"/>
    </row>
    <row r="103" spans="1:21" s="55" customFormat="1" ht="15" customHeight="1" x14ac:dyDescent="0.2">
      <c r="A103" s="204"/>
      <c r="B103" s="219"/>
      <c r="C103" s="232"/>
      <c r="D103" s="232"/>
      <c r="E103" s="232"/>
      <c r="F103" s="232"/>
      <c r="G103" s="247"/>
      <c r="H103" s="232"/>
      <c r="I103" s="245"/>
      <c r="J103" s="305"/>
      <c r="K103" s="247"/>
      <c r="L103" s="247"/>
      <c r="M103" s="247"/>
      <c r="N103" s="247"/>
      <c r="O103" s="247"/>
      <c r="P103" s="247"/>
      <c r="Q103" s="247"/>
      <c r="R103" s="247"/>
      <c r="S103" s="247"/>
      <c r="T103" s="247"/>
      <c r="U103" s="209"/>
    </row>
    <row r="104" spans="1:21" s="55" customFormat="1" ht="15" customHeight="1" x14ac:dyDescent="0.2">
      <c r="A104" s="204"/>
      <c r="B104" s="219"/>
      <c r="C104" s="232"/>
      <c r="D104" s="232"/>
      <c r="E104" s="232"/>
      <c r="F104" s="232"/>
      <c r="G104" s="247"/>
      <c r="H104" s="232"/>
      <c r="I104" s="245"/>
      <c r="J104" s="305"/>
      <c r="K104" s="247"/>
      <c r="L104" s="247"/>
      <c r="M104" s="247"/>
      <c r="N104" s="247"/>
      <c r="O104" s="247"/>
      <c r="P104" s="247"/>
      <c r="Q104" s="247"/>
      <c r="R104" s="247"/>
      <c r="S104" s="247"/>
      <c r="T104" s="247"/>
      <c r="U104" s="209"/>
    </row>
    <row r="105" spans="1:21" s="55" customFormat="1" ht="15" customHeight="1" x14ac:dyDescent="0.2">
      <c r="A105" s="204"/>
      <c r="B105" s="219"/>
      <c r="C105" s="232"/>
      <c r="D105" s="232"/>
      <c r="E105" s="232"/>
      <c r="F105" s="232"/>
      <c r="G105" s="247"/>
      <c r="H105" s="105"/>
      <c r="I105" s="245"/>
      <c r="J105" s="247"/>
      <c r="K105" s="247"/>
      <c r="L105" s="247"/>
      <c r="M105" s="247"/>
      <c r="N105" s="247"/>
      <c r="O105" s="247"/>
      <c r="P105" s="247"/>
      <c r="Q105" s="247"/>
      <c r="R105" s="247"/>
      <c r="S105" s="247"/>
      <c r="T105" s="247"/>
      <c r="U105" s="209"/>
    </row>
    <row r="106" spans="1:21" s="55" customFormat="1" ht="15" customHeight="1" x14ac:dyDescent="0.2">
      <c r="A106" s="204"/>
      <c r="B106" s="219"/>
      <c r="C106" s="232"/>
      <c r="D106" s="232"/>
      <c r="E106" s="232"/>
      <c r="F106" s="232"/>
      <c r="G106" s="247"/>
      <c r="H106" s="232"/>
      <c r="I106" s="245"/>
      <c r="J106" s="305"/>
      <c r="K106" s="247"/>
      <c r="L106" s="247"/>
      <c r="M106" s="247"/>
      <c r="N106" s="247"/>
      <c r="O106" s="247"/>
      <c r="P106" s="247"/>
      <c r="Q106" s="247"/>
      <c r="R106" s="247"/>
      <c r="S106" s="247"/>
      <c r="T106" s="247"/>
      <c r="U106" s="209"/>
    </row>
    <row r="107" spans="1:21" s="55" customFormat="1" ht="15" customHeight="1" x14ac:dyDescent="0.2">
      <c r="A107" s="204"/>
      <c r="B107" s="219"/>
      <c r="C107" s="232"/>
      <c r="D107" s="232"/>
      <c r="E107" s="232"/>
      <c r="F107" s="232"/>
      <c r="G107" s="247"/>
      <c r="H107" s="232"/>
      <c r="I107" s="245"/>
      <c r="J107" s="247"/>
      <c r="K107" s="247"/>
      <c r="L107" s="247"/>
      <c r="M107" s="247"/>
      <c r="N107" s="247"/>
      <c r="O107" s="247"/>
      <c r="P107" s="247"/>
      <c r="Q107" s="247"/>
      <c r="R107" s="247"/>
      <c r="S107" s="247"/>
      <c r="T107" s="247"/>
      <c r="U107" s="209"/>
    </row>
    <row r="108" spans="1:21" s="55" customFormat="1" ht="15" customHeight="1" x14ac:dyDescent="0.2">
      <c r="A108" s="204"/>
      <c r="B108" s="219"/>
      <c r="C108" s="232"/>
      <c r="D108" s="232"/>
      <c r="E108" s="232"/>
      <c r="F108" s="232"/>
      <c r="G108" s="247"/>
      <c r="H108" s="232"/>
      <c r="I108" s="245"/>
      <c r="J108" s="247"/>
      <c r="K108" s="247"/>
      <c r="L108" s="247"/>
      <c r="M108" s="247"/>
      <c r="N108" s="247"/>
      <c r="O108" s="247"/>
      <c r="P108" s="247"/>
      <c r="Q108" s="247"/>
      <c r="R108" s="247"/>
      <c r="S108" s="247"/>
      <c r="T108" s="247"/>
      <c r="U108" s="209"/>
    </row>
    <row r="109" spans="1:21" s="55" customFormat="1" ht="15" customHeight="1" x14ac:dyDescent="0.2">
      <c r="A109" s="204"/>
      <c r="B109" s="306"/>
      <c r="C109" s="228"/>
      <c r="D109" s="307"/>
      <c r="E109" s="307"/>
      <c r="F109" s="307"/>
      <c r="G109" s="308"/>
      <c r="H109" s="307"/>
      <c r="I109" s="309"/>
      <c r="J109" s="247"/>
      <c r="K109" s="247"/>
      <c r="L109" s="247"/>
      <c r="M109" s="247"/>
      <c r="N109" s="247"/>
      <c r="O109" s="247"/>
      <c r="P109" s="247"/>
      <c r="Q109" s="247"/>
      <c r="R109" s="247"/>
      <c r="S109" s="247"/>
      <c r="T109" s="247"/>
      <c r="U109" s="209"/>
    </row>
    <row r="110" spans="1:21" s="55" customFormat="1" ht="15" customHeight="1" x14ac:dyDescent="0.2">
      <c r="A110" s="204"/>
      <c r="B110" s="310"/>
      <c r="C110" s="228"/>
      <c r="D110" s="232"/>
      <c r="E110" s="228"/>
      <c r="F110" s="228"/>
      <c r="G110" s="264"/>
      <c r="H110" s="232"/>
      <c r="I110" s="227"/>
      <c r="J110" s="247"/>
      <c r="K110" s="247"/>
      <c r="L110" s="247"/>
      <c r="M110" s="247"/>
      <c r="N110" s="247"/>
      <c r="O110" s="247"/>
      <c r="P110" s="247"/>
      <c r="Q110" s="247"/>
      <c r="R110" s="247"/>
      <c r="S110" s="247"/>
      <c r="T110" s="247"/>
      <c r="U110" s="209"/>
    </row>
    <row r="111" spans="1:21" s="55" customFormat="1" ht="15" customHeight="1" x14ac:dyDescent="0.2">
      <c r="A111" s="204"/>
      <c r="B111" s="310"/>
      <c r="C111" s="228"/>
      <c r="D111" s="232"/>
      <c r="E111" s="228"/>
      <c r="F111" s="228"/>
      <c r="G111" s="264"/>
      <c r="H111" s="105"/>
      <c r="I111" s="227"/>
      <c r="J111" s="247"/>
      <c r="K111" s="247"/>
      <c r="L111" s="263"/>
      <c r="M111" s="247"/>
      <c r="N111" s="247"/>
      <c r="O111" s="247"/>
      <c r="P111" s="247"/>
      <c r="Q111" s="247"/>
      <c r="R111" s="247"/>
      <c r="S111" s="247"/>
      <c r="T111" s="247"/>
      <c r="U111" s="209"/>
    </row>
    <row r="112" spans="1:21" s="55" customFormat="1" ht="15" customHeight="1" x14ac:dyDescent="0.2">
      <c r="A112" s="204"/>
      <c r="B112" s="310"/>
      <c r="C112" s="228"/>
      <c r="D112" s="232"/>
      <c r="E112" s="228"/>
      <c r="F112" s="228"/>
      <c r="G112" s="264"/>
      <c r="H112" s="105"/>
      <c r="I112" s="227"/>
      <c r="J112" s="247"/>
      <c r="K112" s="247"/>
      <c r="L112" s="247"/>
      <c r="M112" s="247"/>
      <c r="N112" s="247"/>
      <c r="O112" s="247"/>
      <c r="P112" s="247"/>
      <c r="Q112" s="247"/>
      <c r="R112" s="247"/>
      <c r="S112" s="247"/>
      <c r="T112" s="247"/>
      <c r="U112" s="209"/>
    </row>
    <row r="113" spans="1:26" s="55" customFormat="1" ht="15" customHeight="1" x14ac:dyDescent="0.2">
      <c r="A113" s="204"/>
      <c r="B113" s="310"/>
      <c r="C113" s="228"/>
      <c r="D113" s="232"/>
      <c r="E113" s="228"/>
      <c r="F113" s="228"/>
      <c r="G113" s="264"/>
      <c r="H113" s="247"/>
      <c r="I113" s="227"/>
      <c r="J113" s="247"/>
      <c r="K113" s="247"/>
      <c r="L113" s="247"/>
      <c r="M113" s="247"/>
      <c r="N113" s="247"/>
      <c r="O113" s="247"/>
      <c r="P113" s="247"/>
      <c r="Q113" s="247"/>
      <c r="R113" s="247"/>
      <c r="S113" s="247"/>
      <c r="T113" s="247"/>
      <c r="U113" s="209"/>
    </row>
    <row r="114" spans="1:26" s="55" customFormat="1" ht="15" customHeight="1" x14ac:dyDescent="0.2">
      <c r="A114" s="204"/>
      <c r="B114" s="310"/>
      <c r="C114" s="228"/>
      <c r="D114" s="232"/>
      <c r="E114" s="228"/>
      <c r="F114" s="228"/>
      <c r="G114" s="264"/>
      <c r="H114" s="247"/>
      <c r="I114" s="227"/>
      <c r="J114" s="247"/>
      <c r="K114" s="247"/>
      <c r="L114" s="247"/>
      <c r="M114" s="247"/>
      <c r="N114" s="247"/>
      <c r="O114" s="247"/>
      <c r="P114" s="247"/>
      <c r="Q114" s="247"/>
      <c r="R114" s="247"/>
      <c r="S114" s="247"/>
      <c r="T114" s="247"/>
      <c r="U114" s="209"/>
    </row>
    <row r="115" spans="1:26" s="55" customFormat="1" ht="15" customHeight="1" x14ac:dyDescent="0.2">
      <c r="A115" s="204"/>
      <c r="B115" s="310"/>
      <c r="C115" s="232"/>
      <c r="D115" s="232"/>
      <c r="E115" s="232"/>
      <c r="F115" s="232"/>
      <c r="G115" s="247"/>
      <c r="H115" s="247"/>
      <c r="I115" s="227"/>
      <c r="J115" s="247"/>
      <c r="K115" s="247"/>
      <c r="L115" s="247"/>
      <c r="M115" s="247"/>
      <c r="N115" s="247"/>
      <c r="O115" s="247"/>
      <c r="P115" s="247"/>
      <c r="Q115" s="247"/>
      <c r="R115" s="247"/>
      <c r="S115" s="247"/>
      <c r="T115" s="247"/>
      <c r="U115" s="209"/>
    </row>
    <row r="116" spans="1:26" s="55" customFormat="1" ht="15" customHeight="1" x14ac:dyDescent="0.2">
      <c r="A116" s="204"/>
      <c r="B116" s="310"/>
      <c r="C116" s="232"/>
      <c r="D116" s="232"/>
      <c r="E116" s="228"/>
      <c r="F116" s="228"/>
      <c r="G116" s="264"/>
      <c r="H116" s="247"/>
      <c r="I116" s="227"/>
      <c r="J116" s="247"/>
      <c r="K116" s="247"/>
      <c r="L116" s="247"/>
      <c r="M116" s="247"/>
      <c r="N116" s="247"/>
      <c r="O116" s="247"/>
      <c r="P116" s="247"/>
      <c r="Q116" s="247"/>
      <c r="R116" s="247"/>
      <c r="S116" s="247"/>
      <c r="T116" s="247"/>
      <c r="U116" s="209"/>
    </row>
    <row r="117" spans="1:26" s="55" customFormat="1" ht="15" customHeight="1" x14ac:dyDescent="0.2">
      <c r="A117" s="204"/>
      <c r="B117" s="310"/>
      <c r="C117" s="228"/>
      <c r="D117" s="232"/>
      <c r="E117" s="232"/>
      <c r="F117" s="232"/>
      <c r="G117" s="247"/>
      <c r="H117" s="247"/>
      <c r="I117" s="227"/>
      <c r="J117" s="247"/>
      <c r="K117" s="247"/>
      <c r="L117" s="247"/>
      <c r="M117" s="247"/>
      <c r="N117" s="247"/>
      <c r="O117" s="247"/>
      <c r="P117" s="247"/>
      <c r="Q117" s="247"/>
      <c r="R117" s="247"/>
      <c r="S117" s="247"/>
      <c r="T117" s="247"/>
      <c r="U117" s="209"/>
    </row>
    <row r="118" spans="1:26" s="55" customFormat="1" ht="15" customHeight="1" x14ac:dyDescent="0.2">
      <c r="A118" s="204"/>
      <c r="B118" s="310"/>
      <c r="C118" s="232"/>
      <c r="D118" s="232"/>
      <c r="E118" s="232"/>
      <c r="F118" s="232"/>
      <c r="G118" s="247"/>
      <c r="H118" s="247"/>
      <c r="I118" s="227"/>
      <c r="J118" s="247"/>
      <c r="K118" s="247"/>
      <c r="L118" s="247"/>
      <c r="M118" s="247"/>
      <c r="N118" s="247"/>
      <c r="O118" s="247"/>
      <c r="P118" s="247"/>
      <c r="Q118" s="247"/>
      <c r="R118" s="247"/>
      <c r="S118" s="247"/>
      <c r="T118" s="247"/>
      <c r="U118" s="209"/>
    </row>
    <row r="119" spans="1:26" s="311" customFormat="1" ht="15" customHeight="1" x14ac:dyDescent="0.2">
      <c r="A119" s="204"/>
      <c r="B119" s="310"/>
      <c r="C119" s="232"/>
      <c r="D119" s="232"/>
      <c r="E119" s="232"/>
      <c r="F119" s="232"/>
      <c r="G119" s="247"/>
      <c r="H119" s="247"/>
      <c r="I119" s="227"/>
      <c r="J119" s="309"/>
      <c r="K119" s="309"/>
      <c r="L119" s="309"/>
      <c r="M119" s="309"/>
      <c r="N119" s="309"/>
      <c r="O119" s="309"/>
      <c r="P119" s="309"/>
      <c r="Q119" s="309"/>
      <c r="R119" s="309"/>
      <c r="S119" s="309"/>
      <c r="T119" s="309"/>
      <c r="U119" s="204"/>
      <c r="X119" s="55"/>
      <c r="Z119" s="55"/>
    </row>
    <row r="120" spans="1:26" s="311" customFormat="1" ht="15" customHeight="1" x14ac:dyDescent="0.2">
      <c r="A120" s="204"/>
      <c r="B120" s="310"/>
      <c r="C120" s="232"/>
      <c r="D120" s="232"/>
      <c r="E120" s="232"/>
      <c r="F120" s="232"/>
      <c r="G120" s="247"/>
      <c r="H120" s="247"/>
      <c r="I120" s="227"/>
      <c r="J120" s="227"/>
      <c r="K120" s="227"/>
      <c r="L120" s="105"/>
      <c r="M120" s="227"/>
      <c r="N120" s="227"/>
      <c r="O120" s="227"/>
      <c r="P120" s="227"/>
      <c r="Q120" s="227"/>
      <c r="R120" s="227"/>
      <c r="S120" s="227"/>
      <c r="T120" s="227"/>
      <c r="U120" s="204"/>
      <c r="X120" s="55"/>
    </row>
    <row r="121" spans="1:26" s="311" customFormat="1" ht="15" customHeight="1" x14ac:dyDescent="0.15">
      <c r="A121" s="204"/>
      <c r="B121" s="310"/>
      <c r="C121" s="228"/>
      <c r="D121" s="232"/>
      <c r="E121" s="228"/>
      <c r="F121" s="228"/>
      <c r="G121" s="264"/>
      <c r="H121" s="105"/>
      <c r="I121" s="227"/>
      <c r="J121" s="227"/>
      <c r="K121" s="227"/>
      <c r="L121" s="105"/>
      <c r="M121" s="227"/>
      <c r="N121" s="227"/>
      <c r="O121" s="227"/>
      <c r="P121" s="227"/>
      <c r="Q121" s="227"/>
      <c r="R121" s="227"/>
      <c r="S121" s="227"/>
      <c r="T121" s="227"/>
      <c r="U121" s="204"/>
    </row>
    <row r="122" spans="1:26" s="311" customFormat="1" ht="15" customHeight="1" x14ac:dyDescent="0.2">
      <c r="A122" s="204"/>
      <c r="B122" s="312"/>
      <c r="C122" s="313"/>
      <c r="D122" s="244"/>
      <c r="E122" s="295"/>
      <c r="F122" s="295"/>
      <c r="G122" s="295"/>
      <c r="H122" s="295"/>
      <c r="I122" s="227"/>
      <c r="J122" s="227"/>
      <c r="K122" s="227"/>
      <c r="L122" s="105"/>
      <c r="M122" s="227"/>
      <c r="N122" s="227"/>
      <c r="O122" s="227"/>
      <c r="P122" s="227"/>
      <c r="Q122" s="227"/>
      <c r="R122" s="227"/>
      <c r="S122" s="227"/>
      <c r="T122" s="227"/>
      <c r="U122" s="204"/>
    </row>
    <row r="123" spans="1:26" s="311" customFormat="1" ht="15" customHeight="1" x14ac:dyDescent="0.2">
      <c r="A123" s="204"/>
      <c r="B123" s="312"/>
      <c r="C123" s="228"/>
      <c r="D123" s="244"/>
      <c r="E123" s="314"/>
      <c r="F123" s="315"/>
      <c r="G123" s="315"/>
      <c r="H123" s="315"/>
      <c r="I123" s="227"/>
      <c r="J123" s="227"/>
      <c r="K123" s="227"/>
      <c r="L123" s="105"/>
      <c r="M123" s="227"/>
      <c r="N123" s="227"/>
      <c r="O123" s="227"/>
      <c r="P123" s="227"/>
      <c r="Q123" s="227"/>
      <c r="R123" s="227"/>
      <c r="S123" s="227"/>
      <c r="T123" s="227"/>
      <c r="U123" s="204"/>
    </row>
    <row r="124" spans="1:26" s="311" customFormat="1" ht="15" customHeight="1" x14ac:dyDescent="0.2">
      <c r="A124" s="204"/>
      <c r="B124" s="316"/>
      <c r="C124" s="232"/>
      <c r="D124" s="105"/>
      <c r="E124" s="232"/>
      <c r="F124" s="227"/>
      <c r="G124" s="227"/>
      <c r="H124" s="227"/>
      <c r="I124" s="227"/>
      <c r="J124" s="227"/>
      <c r="K124" s="227"/>
      <c r="L124" s="105"/>
      <c r="M124" s="227"/>
      <c r="N124" s="227"/>
      <c r="O124" s="227"/>
      <c r="P124" s="227"/>
      <c r="Q124" s="227"/>
      <c r="R124" s="227"/>
      <c r="S124" s="227"/>
      <c r="T124" s="227"/>
      <c r="U124" s="204"/>
    </row>
    <row r="125" spans="1:26" s="311" customFormat="1" ht="15" customHeight="1" x14ac:dyDescent="0.2">
      <c r="A125" s="204"/>
      <c r="B125" s="316"/>
      <c r="C125" s="232"/>
      <c r="D125" s="105"/>
      <c r="E125" s="232"/>
      <c r="F125" s="227"/>
      <c r="G125" s="227"/>
      <c r="H125" s="227"/>
      <c r="I125" s="227"/>
      <c r="J125" s="227"/>
      <c r="K125" s="227"/>
      <c r="L125" s="105"/>
      <c r="M125" s="227"/>
      <c r="N125" s="227"/>
      <c r="O125" s="227"/>
      <c r="P125" s="227"/>
      <c r="Q125" s="227"/>
      <c r="R125" s="227"/>
      <c r="S125" s="227"/>
      <c r="T125" s="227"/>
      <c r="U125" s="204"/>
    </row>
    <row r="126" spans="1:26" s="311" customFormat="1" ht="15" customHeight="1" x14ac:dyDescent="0.2">
      <c r="A126" s="204"/>
      <c r="B126" s="316"/>
      <c r="C126" s="232"/>
      <c r="D126" s="105"/>
      <c r="E126" s="212"/>
      <c r="F126" s="247"/>
      <c r="G126" s="247"/>
      <c r="H126" s="247"/>
      <c r="I126" s="227"/>
      <c r="J126" s="227"/>
      <c r="K126" s="227"/>
      <c r="L126" s="105"/>
      <c r="M126" s="227"/>
      <c r="N126" s="227"/>
      <c r="O126" s="227"/>
      <c r="P126" s="227"/>
      <c r="Q126" s="227"/>
      <c r="R126" s="227"/>
      <c r="S126" s="227"/>
      <c r="T126" s="227"/>
      <c r="U126" s="204"/>
    </row>
    <row r="127" spans="1:26" s="311" customFormat="1" ht="15" customHeight="1" x14ac:dyDescent="0.2">
      <c r="A127" s="204"/>
      <c r="B127" s="316"/>
      <c r="C127" s="211"/>
      <c r="D127" s="232"/>
      <c r="E127" s="232"/>
      <c r="F127" s="227"/>
      <c r="G127" s="227"/>
      <c r="H127" s="227"/>
      <c r="I127" s="227"/>
      <c r="J127" s="227"/>
      <c r="K127" s="227"/>
      <c r="L127" s="105"/>
      <c r="M127" s="227"/>
      <c r="N127" s="227"/>
      <c r="O127" s="227"/>
      <c r="P127" s="227"/>
      <c r="Q127" s="227"/>
      <c r="R127" s="227"/>
      <c r="S127" s="227"/>
      <c r="T127" s="227"/>
      <c r="U127" s="204"/>
    </row>
    <row r="128" spans="1:26" s="311" customFormat="1" ht="15" customHeight="1" x14ac:dyDescent="0.2">
      <c r="A128" s="204"/>
      <c r="B128" s="316"/>
      <c r="C128" s="232"/>
      <c r="D128" s="105"/>
      <c r="E128" s="295"/>
      <c r="F128" s="247"/>
      <c r="G128" s="247"/>
      <c r="H128" s="296"/>
      <c r="I128" s="227"/>
      <c r="J128" s="227"/>
      <c r="K128" s="227"/>
      <c r="L128" s="105"/>
      <c r="M128" s="227"/>
      <c r="N128" s="227"/>
      <c r="O128" s="227"/>
      <c r="P128" s="227"/>
      <c r="Q128" s="227"/>
      <c r="R128" s="227"/>
      <c r="S128" s="227"/>
      <c r="T128" s="227"/>
      <c r="U128" s="204"/>
    </row>
    <row r="129" spans="1:26" s="311" customFormat="1" ht="15" customHeight="1" x14ac:dyDescent="0.2">
      <c r="A129" s="204"/>
      <c r="B129" s="316"/>
      <c r="C129" s="228"/>
      <c r="D129" s="105"/>
      <c r="E129" s="295"/>
      <c r="F129" s="317"/>
      <c r="G129" s="262"/>
      <c r="H129" s="318"/>
      <c r="I129" s="227"/>
      <c r="J129" s="227"/>
      <c r="K129" s="227"/>
      <c r="L129" s="105"/>
      <c r="M129" s="227"/>
      <c r="N129" s="227"/>
      <c r="O129" s="227"/>
      <c r="P129" s="227"/>
      <c r="Q129" s="227"/>
      <c r="R129" s="227"/>
      <c r="S129" s="227"/>
      <c r="T129" s="227"/>
      <c r="U129" s="204"/>
    </row>
    <row r="130" spans="1:26" s="311" customFormat="1" ht="15" customHeight="1" x14ac:dyDescent="0.2">
      <c r="A130" s="204"/>
      <c r="B130" s="316"/>
      <c r="C130" s="228"/>
      <c r="D130" s="105"/>
      <c r="E130" s="232"/>
      <c r="F130" s="227"/>
      <c r="G130" s="227"/>
      <c r="H130" s="318"/>
      <c r="I130" s="227"/>
      <c r="J130" s="227"/>
      <c r="K130" s="227"/>
      <c r="L130" s="105"/>
      <c r="M130" s="227"/>
      <c r="N130" s="227"/>
      <c r="O130" s="227"/>
      <c r="P130" s="227"/>
      <c r="Q130" s="227"/>
      <c r="R130" s="227"/>
      <c r="S130" s="227"/>
      <c r="T130" s="227"/>
      <c r="U130" s="204"/>
    </row>
    <row r="131" spans="1:26" s="311" customFormat="1" ht="15" customHeight="1" x14ac:dyDescent="0.15">
      <c r="A131" s="204"/>
      <c r="B131" s="310"/>
      <c r="C131" s="227"/>
      <c r="D131" s="227"/>
      <c r="E131" s="227"/>
      <c r="F131" s="227"/>
      <c r="G131" s="227"/>
      <c r="H131" s="227"/>
      <c r="I131" s="227"/>
      <c r="J131" s="227"/>
      <c r="K131" s="227"/>
      <c r="L131" s="211"/>
      <c r="M131" s="295"/>
      <c r="N131" s="295"/>
      <c r="O131" s="315"/>
      <c r="P131" s="315"/>
      <c r="Q131" s="315"/>
      <c r="R131" s="315"/>
      <c r="S131" s="315"/>
      <c r="T131" s="315"/>
      <c r="U131" s="204"/>
    </row>
    <row r="132" spans="1:26" s="311" customFormat="1" ht="15" customHeight="1" x14ac:dyDescent="0.15">
      <c r="A132" s="204"/>
      <c r="B132" s="310"/>
      <c r="C132" s="232"/>
      <c r="D132" s="227"/>
      <c r="E132" s="227"/>
      <c r="F132" s="227"/>
      <c r="G132" s="227"/>
      <c r="H132" s="227"/>
      <c r="I132" s="227"/>
      <c r="J132" s="227"/>
      <c r="K132" s="227"/>
      <c r="L132" s="226"/>
      <c r="M132" s="232"/>
      <c r="N132" s="295"/>
      <c r="O132" s="105"/>
      <c r="P132" s="227"/>
      <c r="Q132" s="227"/>
      <c r="R132" s="227"/>
      <c r="S132" s="227"/>
      <c r="T132" s="227"/>
      <c r="U132" s="204"/>
    </row>
    <row r="133" spans="1:26" s="55" customFormat="1" ht="15" customHeight="1" x14ac:dyDescent="0.2">
      <c r="A133" s="204"/>
      <c r="B133" s="310"/>
      <c r="C133" s="232"/>
      <c r="D133" s="227"/>
      <c r="E133" s="227"/>
      <c r="F133" s="227"/>
      <c r="G133" s="227"/>
      <c r="H133" s="227"/>
      <c r="I133" s="227"/>
      <c r="J133" s="227"/>
      <c r="K133" s="227"/>
      <c r="L133" s="232"/>
      <c r="M133" s="232"/>
      <c r="N133" s="232"/>
      <c r="O133" s="227"/>
      <c r="P133" s="227"/>
      <c r="Q133" s="227"/>
      <c r="R133" s="227"/>
      <c r="S133" s="227"/>
      <c r="T133" s="227"/>
      <c r="U133" s="209"/>
      <c r="X133" s="311"/>
      <c r="Z133" s="311"/>
    </row>
    <row r="134" spans="1:26" s="55" customFormat="1" ht="15.75" x14ac:dyDescent="0.25">
      <c r="A134" s="204"/>
      <c r="C134" s="319"/>
      <c r="D134" s="208"/>
      <c r="E134" s="208"/>
      <c r="F134" s="208"/>
      <c r="G134" s="208"/>
      <c r="H134" s="208"/>
      <c r="I134" s="208"/>
      <c r="J134" s="208"/>
      <c r="K134" s="208"/>
      <c r="L134" s="208"/>
      <c r="M134" s="208"/>
      <c r="N134" s="208"/>
      <c r="O134" s="208"/>
      <c r="P134" s="208"/>
      <c r="Q134" s="208"/>
      <c r="R134" s="208"/>
      <c r="S134" s="208"/>
      <c r="T134" s="208"/>
      <c r="U134" s="209"/>
      <c r="X134" s="311"/>
    </row>
    <row r="135" spans="1:26" s="55" customFormat="1" ht="15" customHeight="1" x14ac:dyDescent="0.25">
      <c r="A135" s="204"/>
      <c r="B135" s="320"/>
      <c r="C135" s="206"/>
      <c r="D135" s="206"/>
      <c r="E135" s="206"/>
      <c r="F135" s="207"/>
      <c r="G135" s="207"/>
      <c r="H135" s="207"/>
      <c r="I135" s="207"/>
      <c r="J135" s="208"/>
      <c r="K135" s="208"/>
      <c r="L135" s="208"/>
      <c r="M135" s="208"/>
      <c r="N135" s="208"/>
      <c r="O135" s="208"/>
      <c r="P135" s="208"/>
      <c r="Q135" s="208"/>
      <c r="R135" s="208"/>
      <c r="S135" s="208"/>
      <c r="T135" s="208"/>
      <c r="U135" s="209"/>
    </row>
    <row r="136" spans="1:26" s="55" customFormat="1" ht="19.5" x14ac:dyDescent="0.25">
      <c r="A136" s="204"/>
      <c r="B136" s="321"/>
      <c r="C136" s="211"/>
      <c r="D136" s="212"/>
      <c r="E136" s="212"/>
      <c r="F136" s="213"/>
      <c r="G136" s="212"/>
      <c r="H136" s="214"/>
      <c r="I136" s="215"/>
      <c r="J136" s="216"/>
      <c r="K136" s="217"/>
      <c r="L136" s="218"/>
      <c r="M136" s="208"/>
      <c r="N136" s="208"/>
      <c r="O136" s="208"/>
      <c r="P136" s="208"/>
      <c r="Q136" s="208"/>
      <c r="R136" s="208"/>
      <c r="S136" s="208"/>
      <c r="T136" s="208"/>
      <c r="U136" s="209"/>
    </row>
    <row r="137" spans="1:26" s="55" customFormat="1" ht="15" customHeight="1" x14ac:dyDescent="0.25">
      <c r="A137" s="204"/>
      <c r="B137" s="322"/>
      <c r="C137" s="207"/>
      <c r="D137" s="207"/>
      <c r="E137" s="207"/>
      <c r="F137" s="207"/>
      <c r="G137" s="207"/>
      <c r="H137" s="207"/>
      <c r="I137" s="207"/>
      <c r="J137" s="218"/>
      <c r="K137" s="217"/>
      <c r="L137" s="207"/>
      <c r="M137" s="208"/>
      <c r="N137" s="208"/>
      <c r="O137" s="208"/>
      <c r="P137" s="208"/>
      <c r="Q137" s="208"/>
      <c r="R137" s="208"/>
      <c r="S137" s="208"/>
      <c r="T137" s="208"/>
      <c r="U137" s="209"/>
    </row>
    <row r="138" spans="1:26" s="55" customFormat="1" ht="15" customHeight="1" x14ac:dyDescent="0.2">
      <c r="A138" s="204"/>
      <c r="B138" s="316"/>
      <c r="C138" s="228"/>
      <c r="D138" s="105"/>
      <c r="E138" s="227"/>
      <c r="F138" s="227"/>
      <c r="G138" s="227"/>
      <c r="H138" s="227"/>
      <c r="I138" s="226"/>
      <c r="J138" s="227"/>
      <c r="K138" s="228"/>
      <c r="L138" s="227"/>
      <c r="M138" s="227"/>
      <c r="N138" s="227"/>
      <c r="O138" s="227"/>
      <c r="P138" s="227"/>
      <c r="Q138" s="227"/>
      <c r="R138" s="227"/>
      <c r="S138" s="227"/>
      <c r="T138" s="227"/>
      <c r="U138" s="209"/>
    </row>
    <row r="139" spans="1:26" s="55" customFormat="1" ht="15" customHeight="1" x14ac:dyDescent="0.2">
      <c r="A139" s="204"/>
      <c r="B139" s="316"/>
      <c r="C139" s="232"/>
      <c r="D139" s="105"/>
      <c r="E139" s="227"/>
      <c r="F139" s="227"/>
      <c r="G139" s="227"/>
      <c r="H139" s="227"/>
      <c r="I139" s="232"/>
      <c r="J139" s="227"/>
      <c r="K139" s="232"/>
      <c r="L139" s="227"/>
      <c r="M139" s="227"/>
      <c r="N139" s="227"/>
      <c r="O139" s="234"/>
      <c r="P139" s="234"/>
      <c r="Q139" s="227"/>
      <c r="R139" s="227"/>
      <c r="S139" s="227"/>
      <c r="T139" s="227"/>
      <c r="U139" s="209"/>
    </row>
    <row r="140" spans="1:26" s="55" customFormat="1" ht="15" customHeight="1" x14ac:dyDescent="0.2">
      <c r="A140" s="204"/>
      <c r="B140" s="316"/>
      <c r="C140" s="211"/>
      <c r="D140" s="232"/>
      <c r="E140" s="232"/>
      <c r="F140" s="227"/>
      <c r="G140" s="227"/>
      <c r="H140" s="227"/>
      <c r="I140" s="211"/>
      <c r="J140" s="295"/>
      <c r="K140" s="212"/>
      <c r="L140" s="295"/>
      <c r="M140" s="211"/>
      <c r="N140" s="295"/>
      <c r="O140" s="244"/>
      <c r="P140" s="244"/>
      <c r="Q140" s="211"/>
      <c r="R140" s="295"/>
      <c r="S140" s="295"/>
      <c r="T140" s="315"/>
      <c r="U140" s="209"/>
    </row>
    <row r="141" spans="1:26" s="55" customFormat="1" ht="15" customHeight="1" x14ac:dyDescent="0.2">
      <c r="A141" s="204"/>
      <c r="B141" s="316"/>
      <c r="C141" s="226"/>
      <c r="D141" s="105"/>
      <c r="E141" s="232"/>
      <c r="F141" s="245"/>
      <c r="G141" s="247"/>
      <c r="H141" s="277"/>
      <c r="I141" s="323"/>
      <c r="J141" s="227"/>
      <c r="K141" s="227"/>
      <c r="L141" s="227"/>
      <c r="M141" s="324"/>
      <c r="N141" s="315"/>
      <c r="O141" s="325"/>
      <c r="P141" s="325"/>
      <c r="Q141" s="324"/>
      <c r="R141" s="315"/>
      <c r="S141" s="315"/>
      <c r="T141" s="315"/>
      <c r="U141" s="209"/>
    </row>
    <row r="142" spans="1:26" s="55" customFormat="1" ht="15" customHeight="1" x14ac:dyDescent="0.2">
      <c r="A142" s="204"/>
      <c r="B142" s="316"/>
      <c r="C142" s="226"/>
      <c r="D142" s="105"/>
      <c r="E142" s="232"/>
      <c r="F142" s="227"/>
      <c r="G142" s="227"/>
      <c r="H142" s="326"/>
      <c r="I142" s="327"/>
      <c r="J142" s="227"/>
      <c r="K142" s="227"/>
      <c r="L142" s="227"/>
      <c r="M142" s="227"/>
      <c r="N142" s="227"/>
      <c r="O142" s="234"/>
      <c r="P142" s="234"/>
      <c r="Q142" s="227"/>
      <c r="R142" s="227"/>
      <c r="S142" s="227"/>
      <c r="T142" s="227"/>
      <c r="U142" s="209"/>
    </row>
    <row r="143" spans="1:26" s="55" customFormat="1" ht="15" customHeight="1" x14ac:dyDescent="0.2">
      <c r="A143" s="204"/>
      <c r="B143" s="316"/>
      <c r="C143" s="228"/>
      <c r="D143" s="232"/>
      <c r="E143" s="105"/>
      <c r="F143" s="217"/>
      <c r="G143" s="247"/>
      <c r="H143" s="277"/>
      <c r="I143" s="232"/>
      <c r="J143" s="227"/>
      <c r="K143" s="227"/>
      <c r="L143" s="227"/>
      <c r="M143" s="227"/>
      <c r="N143" s="227"/>
      <c r="O143" s="234"/>
      <c r="P143" s="234"/>
      <c r="Q143" s="227"/>
      <c r="R143" s="227"/>
      <c r="S143" s="227"/>
      <c r="T143" s="227"/>
      <c r="U143" s="209"/>
    </row>
    <row r="144" spans="1:26" s="55" customFormat="1" ht="15" customHeight="1" x14ac:dyDescent="0.2">
      <c r="A144" s="204"/>
      <c r="B144" s="316"/>
      <c r="C144" s="228"/>
      <c r="D144" s="232"/>
      <c r="E144" s="232"/>
      <c r="F144" s="217"/>
      <c r="G144" s="279"/>
      <c r="H144" s="280"/>
      <c r="I144" s="232"/>
      <c r="J144" s="227"/>
      <c r="K144" s="232"/>
      <c r="L144" s="232"/>
      <c r="M144" s="227"/>
      <c r="N144" s="227"/>
      <c r="O144" s="234"/>
      <c r="P144" s="234"/>
      <c r="Q144" s="227"/>
      <c r="R144" s="227"/>
      <c r="S144" s="227"/>
      <c r="T144" s="227"/>
      <c r="U144" s="209"/>
    </row>
    <row r="145" spans="1:21" s="55" customFormat="1" ht="15" customHeight="1" x14ac:dyDescent="0.2">
      <c r="A145" s="204"/>
      <c r="B145" s="316"/>
      <c r="C145" s="228"/>
      <c r="D145" s="232"/>
      <c r="E145" s="232"/>
      <c r="F145" s="292"/>
      <c r="G145" s="328"/>
      <c r="H145" s="283"/>
      <c r="I145" s="234"/>
      <c r="J145" s="234"/>
      <c r="K145" s="232"/>
      <c r="L145" s="232"/>
      <c r="M145" s="232"/>
      <c r="N145" s="232"/>
      <c r="O145" s="232"/>
      <c r="P145" s="105"/>
      <c r="Q145" s="265"/>
      <c r="R145" s="265"/>
      <c r="S145" s="227"/>
      <c r="T145" s="105"/>
      <c r="U145" s="209"/>
    </row>
    <row r="146" spans="1:21" s="55" customFormat="1" ht="15" customHeight="1" x14ac:dyDescent="0.2">
      <c r="A146" s="204"/>
      <c r="B146" s="316"/>
      <c r="C146" s="226"/>
      <c r="D146" s="232"/>
      <c r="E146" s="232"/>
      <c r="F146" s="328"/>
      <c r="G146" s="328"/>
      <c r="H146" s="283"/>
      <c r="I146" s="105"/>
      <c r="J146" s="227"/>
      <c r="K146" s="232"/>
      <c r="L146" s="232"/>
      <c r="M146" s="232"/>
      <c r="N146" s="232"/>
      <c r="O146" s="232"/>
      <c r="P146" s="105"/>
      <c r="Q146" s="261"/>
      <c r="R146" s="262"/>
      <c r="S146" s="263"/>
      <c r="T146" s="105"/>
      <c r="U146" s="209"/>
    </row>
    <row r="147" spans="1:21" s="55" customFormat="1" ht="15" customHeight="1" x14ac:dyDescent="0.2">
      <c r="A147" s="204"/>
      <c r="B147" s="316"/>
      <c r="C147" s="226"/>
      <c r="D147" s="232"/>
      <c r="E147" s="232"/>
      <c r="F147" s="328"/>
      <c r="G147" s="328"/>
      <c r="H147" s="283"/>
      <c r="I147" s="105"/>
      <c r="J147" s="227"/>
      <c r="K147" s="232"/>
      <c r="L147" s="232"/>
      <c r="M147" s="232"/>
      <c r="N147" s="232"/>
      <c r="O147" s="232"/>
      <c r="P147" s="105"/>
      <c r="Q147" s="265"/>
      <c r="R147" s="265"/>
      <c r="S147" s="227"/>
      <c r="T147" s="105"/>
      <c r="U147" s="209"/>
    </row>
    <row r="148" spans="1:21" s="55" customFormat="1" ht="15" customHeight="1" x14ac:dyDescent="0.2">
      <c r="A148" s="204"/>
      <c r="B148" s="316"/>
      <c r="C148" s="211"/>
      <c r="D148" s="232"/>
      <c r="E148" s="232"/>
      <c r="F148" s="232"/>
      <c r="G148" s="232"/>
      <c r="H148" s="232"/>
      <c r="I148" s="258"/>
      <c r="J148" s="227"/>
      <c r="K148" s="232"/>
      <c r="L148" s="232"/>
      <c r="M148" s="232"/>
      <c r="N148" s="232"/>
      <c r="O148" s="232"/>
      <c r="P148" s="105"/>
      <c r="Q148" s="266"/>
      <c r="R148" s="266"/>
      <c r="S148" s="227"/>
      <c r="T148" s="105"/>
      <c r="U148" s="209"/>
    </row>
    <row r="149" spans="1:21" s="55" customFormat="1" ht="15" customHeight="1" x14ac:dyDescent="0.2">
      <c r="A149" s="204"/>
      <c r="B149" s="316"/>
      <c r="C149" s="226"/>
      <c r="D149" s="232"/>
      <c r="E149" s="232"/>
      <c r="F149" s="281"/>
      <c r="G149" s="328"/>
      <c r="H149" s="283"/>
      <c r="I149" s="105"/>
      <c r="J149" s="227"/>
      <c r="K149" s="232"/>
      <c r="L149" s="232"/>
      <c r="M149" s="232"/>
      <c r="N149" s="232"/>
      <c r="O149" s="232"/>
      <c r="P149" s="105"/>
      <c r="Q149" s="267"/>
      <c r="R149" s="267"/>
      <c r="S149" s="234"/>
      <c r="T149" s="105"/>
      <c r="U149" s="209"/>
    </row>
    <row r="150" spans="1:21" s="55" customFormat="1" ht="15" customHeight="1" x14ac:dyDescent="0.2">
      <c r="A150" s="204"/>
      <c r="B150" s="316"/>
      <c r="C150" s="232"/>
      <c r="D150" s="232"/>
      <c r="E150" s="232"/>
      <c r="F150" s="281"/>
      <c r="G150" s="328"/>
      <c r="H150" s="283"/>
      <c r="I150" s="105"/>
      <c r="J150" s="227"/>
      <c r="K150" s="232"/>
      <c r="L150" s="232"/>
      <c r="M150" s="232"/>
      <c r="N150" s="232"/>
      <c r="O150" s="232"/>
      <c r="P150" s="105"/>
      <c r="Q150" s="266"/>
      <c r="R150" s="266"/>
      <c r="S150" s="227"/>
      <c r="T150" s="105"/>
      <c r="U150" s="209"/>
    </row>
    <row r="151" spans="1:21" s="55" customFormat="1" ht="15" customHeight="1" x14ac:dyDescent="0.2">
      <c r="A151" s="204"/>
      <c r="B151" s="316"/>
      <c r="C151" s="232"/>
      <c r="D151" s="295"/>
      <c r="E151" s="232"/>
      <c r="F151" s="281"/>
      <c r="G151" s="328"/>
      <c r="H151" s="283"/>
      <c r="I151" s="258"/>
      <c r="J151" s="227"/>
      <c r="K151" s="232"/>
      <c r="L151" s="232"/>
      <c r="M151" s="232"/>
      <c r="N151" s="232"/>
      <c r="O151" s="232"/>
      <c r="P151" s="105"/>
      <c r="Q151" s="266"/>
      <c r="R151" s="266"/>
      <c r="S151" s="227"/>
      <c r="T151" s="105"/>
      <c r="U151" s="209"/>
    </row>
    <row r="152" spans="1:21" s="55" customFormat="1" ht="15" customHeight="1" x14ac:dyDescent="0.2">
      <c r="A152" s="204"/>
      <c r="B152" s="316"/>
      <c r="C152" s="228"/>
      <c r="D152" s="232"/>
      <c r="E152" s="232"/>
      <c r="F152" s="232"/>
      <c r="G152" s="232"/>
      <c r="H152" s="105"/>
      <c r="I152" s="227"/>
      <c r="J152" s="227"/>
      <c r="K152" s="232"/>
      <c r="L152" s="227"/>
      <c r="M152" s="232"/>
      <c r="N152" s="232"/>
      <c r="O152" s="232"/>
      <c r="P152" s="105"/>
      <c r="Q152" s="266"/>
      <c r="R152" s="266"/>
      <c r="S152" s="227"/>
      <c r="T152" s="105"/>
      <c r="U152" s="209"/>
    </row>
    <row r="153" spans="1:21" s="55" customFormat="1" ht="15" customHeight="1" x14ac:dyDescent="0.2">
      <c r="A153" s="204"/>
      <c r="B153" s="316"/>
      <c r="C153" s="211"/>
      <c r="D153" s="232"/>
      <c r="E153" s="232"/>
      <c r="F153" s="232"/>
      <c r="G153" s="232"/>
      <c r="H153" s="232"/>
      <c r="I153" s="227"/>
      <c r="J153" s="227"/>
      <c r="K153" s="211"/>
      <c r="L153" s="227"/>
      <c r="M153" s="227"/>
      <c r="N153" s="227"/>
      <c r="O153" s="227"/>
      <c r="P153" s="227"/>
      <c r="Q153" s="227"/>
      <c r="R153" s="227"/>
      <c r="S153" s="227"/>
      <c r="T153" s="227"/>
      <c r="U153" s="209"/>
    </row>
    <row r="154" spans="1:21" s="55" customFormat="1" ht="15" customHeight="1" x14ac:dyDescent="0.2">
      <c r="A154" s="204"/>
      <c r="B154" s="316"/>
      <c r="C154" s="228"/>
      <c r="D154" s="105"/>
      <c r="E154" s="228"/>
      <c r="F154" s="297"/>
      <c r="G154" s="105"/>
      <c r="H154" s="297"/>
      <c r="I154" s="105"/>
      <c r="J154" s="329"/>
      <c r="K154" s="299"/>
      <c r="L154" s="299"/>
      <c r="M154" s="227"/>
      <c r="N154" s="227"/>
      <c r="O154" s="227"/>
      <c r="P154" s="227"/>
      <c r="Q154" s="227"/>
      <c r="R154" s="227"/>
      <c r="S154" s="227"/>
      <c r="T154" s="227"/>
      <c r="U154" s="209"/>
    </row>
    <row r="155" spans="1:21" s="55" customFormat="1" ht="15" customHeight="1" x14ac:dyDescent="0.2">
      <c r="A155" s="204"/>
      <c r="B155" s="316"/>
      <c r="C155" s="226"/>
      <c r="D155" s="226"/>
      <c r="E155" s="297"/>
      <c r="F155" s="297"/>
      <c r="G155" s="297"/>
      <c r="H155" s="297"/>
      <c r="I155" s="299"/>
      <c r="J155" s="234"/>
      <c r="K155" s="226"/>
      <c r="L155" s="232"/>
      <c r="M155" s="227"/>
      <c r="N155" s="227"/>
      <c r="O155" s="227"/>
      <c r="P155" s="227"/>
      <c r="Q155" s="227"/>
      <c r="R155" s="227"/>
      <c r="S155" s="227"/>
      <c r="T155" s="227"/>
      <c r="U155" s="209"/>
    </row>
    <row r="156" spans="1:21" s="55" customFormat="1" ht="15" customHeight="1" x14ac:dyDescent="0.2">
      <c r="A156" s="204"/>
      <c r="B156" s="316"/>
      <c r="C156" s="228"/>
      <c r="D156" s="105"/>
      <c r="E156" s="228"/>
      <c r="F156" s="297"/>
      <c r="G156" s="297"/>
      <c r="H156" s="297"/>
      <c r="I156" s="299"/>
      <c r="J156" s="329"/>
      <c r="K156" s="226"/>
      <c r="L156" s="232"/>
      <c r="M156" s="232"/>
      <c r="N156" s="232"/>
      <c r="O156" s="232"/>
      <c r="P156" s="105"/>
      <c r="Q156" s="281"/>
      <c r="R156" s="281"/>
      <c r="S156" s="232"/>
      <c r="T156" s="228"/>
      <c r="U156" s="209"/>
    </row>
    <row r="157" spans="1:21" s="55" customFormat="1" ht="15" customHeight="1" x14ac:dyDescent="0.2">
      <c r="A157" s="204"/>
      <c r="B157" s="312"/>
      <c r="C157" s="226"/>
      <c r="D157" s="226"/>
      <c r="E157" s="297"/>
      <c r="F157" s="297"/>
      <c r="G157" s="295"/>
      <c r="H157" s="295"/>
      <c r="I157" s="227"/>
      <c r="J157" s="234"/>
      <c r="K157" s="227"/>
      <c r="L157" s="227"/>
      <c r="M157" s="232"/>
      <c r="N157" s="232"/>
      <c r="O157" s="232"/>
      <c r="P157" s="105"/>
      <c r="Q157" s="285"/>
      <c r="R157" s="285"/>
      <c r="S157" s="227"/>
      <c r="T157" s="234"/>
      <c r="U157" s="209"/>
    </row>
    <row r="158" spans="1:21" s="55" customFormat="1" ht="15" customHeight="1" x14ac:dyDescent="0.2">
      <c r="A158" s="204"/>
      <c r="B158" s="316"/>
      <c r="C158" s="228"/>
      <c r="D158" s="232"/>
      <c r="E158" s="232"/>
      <c r="F158" s="232"/>
      <c r="G158" s="232"/>
      <c r="H158" s="232"/>
      <c r="I158" s="232"/>
      <c r="J158" s="232"/>
      <c r="K158" s="232"/>
      <c r="L158" s="232"/>
      <c r="M158" s="232"/>
      <c r="N158" s="232"/>
      <c r="O158" s="232"/>
      <c r="P158" s="105"/>
      <c r="Q158" s="267"/>
      <c r="R158" s="267"/>
      <c r="S158" s="227"/>
      <c r="T158" s="105"/>
      <c r="U158" s="209"/>
    </row>
    <row r="159" spans="1:21" s="55" customFormat="1" ht="15" customHeight="1" x14ac:dyDescent="0.2">
      <c r="A159" s="204"/>
      <c r="B159" s="316"/>
      <c r="C159" s="211"/>
      <c r="D159" s="232"/>
      <c r="E159" s="232"/>
      <c r="F159" s="232"/>
      <c r="G159" s="232"/>
      <c r="H159" s="232"/>
      <c r="I159" s="232"/>
      <c r="J159" s="232"/>
      <c r="K159" s="232"/>
      <c r="L159" s="232"/>
      <c r="M159" s="232"/>
      <c r="N159" s="232"/>
      <c r="O159" s="232"/>
      <c r="P159" s="105"/>
      <c r="Q159" s="279"/>
      <c r="R159" s="279"/>
      <c r="S159" s="227"/>
      <c r="T159" s="105"/>
      <c r="U159" s="209"/>
    </row>
    <row r="160" spans="1:21" s="55" customFormat="1" ht="15" customHeight="1" x14ac:dyDescent="0.2">
      <c r="A160" s="204"/>
      <c r="B160" s="316"/>
      <c r="C160" s="226"/>
      <c r="D160" s="232"/>
      <c r="E160" s="232"/>
      <c r="F160" s="232"/>
      <c r="G160" s="232"/>
      <c r="H160" s="232"/>
      <c r="I160" s="247"/>
      <c r="J160" s="247"/>
      <c r="K160" s="247"/>
      <c r="L160" s="247"/>
      <c r="M160" s="232"/>
      <c r="N160" s="232"/>
      <c r="O160" s="232"/>
      <c r="P160" s="105"/>
      <c r="Q160" s="267"/>
      <c r="R160" s="267"/>
      <c r="S160" s="227"/>
      <c r="T160" s="258"/>
      <c r="U160" s="209"/>
    </row>
    <row r="161" spans="1:21" s="55" customFormat="1" ht="15" customHeight="1" x14ac:dyDescent="0.2">
      <c r="A161" s="204"/>
      <c r="B161" s="316"/>
      <c r="C161" s="232"/>
      <c r="D161" s="232"/>
      <c r="E161" s="232"/>
      <c r="F161" s="232"/>
      <c r="G161" s="232"/>
      <c r="H161" s="232"/>
      <c r="I161" s="247"/>
      <c r="J161" s="234"/>
      <c r="K161" s="247"/>
      <c r="L161" s="247"/>
      <c r="M161" s="232"/>
      <c r="N161" s="232"/>
      <c r="O161" s="232"/>
      <c r="P161" s="105"/>
      <c r="Q161" s="294"/>
      <c r="R161" s="294"/>
      <c r="S161" s="227"/>
      <c r="T161" s="228"/>
      <c r="U161" s="209"/>
    </row>
    <row r="162" spans="1:21" s="55" customFormat="1" ht="15" customHeight="1" x14ac:dyDescent="0.2">
      <c r="A162" s="204"/>
      <c r="B162" s="316"/>
      <c r="C162" s="232"/>
      <c r="D162" s="232"/>
      <c r="E162" s="228"/>
      <c r="F162" s="228"/>
      <c r="G162" s="228"/>
      <c r="H162" s="228"/>
      <c r="I162" s="247"/>
      <c r="J162" s="305"/>
      <c r="K162" s="247"/>
      <c r="L162" s="247"/>
      <c r="M162" s="232"/>
      <c r="N162" s="232"/>
      <c r="O162" s="232"/>
      <c r="P162" s="105"/>
      <c r="Q162" s="294"/>
      <c r="R162" s="294"/>
      <c r="S162" s="227"/>
      <c r="T162" s="258"/>
      <c r="U162" s="209"/>
    </row>
    <row r="163" spans="1:21" s="55" customFormat="1" ht="15" customHeight="1" x14ac:dyDescent="0.2">
      <c r="A163" s="204"/>
      <c r="B163" s="316"/>
      <c r="C163" s="232"/>
      <c r="D163" s="232"/>
      <c r="E163" s="232"/>
      <c r="F163" s="228"/>
      <c r="G163" s="228"/>
      <c r="H163" s="228"/>
      <c r="I163" s="247"/>
      <c r="J163" s="305"/>
      <c r="K163" s="247"/>
      <c r="L163" s="247"/>
      <c r="M163" s="232"/>
      <c r="N163" s="232"/>
      <c r="O163" s="232"/>
      <c r="P163" s="105"/>
      <c r="Q163" s="263"/>
      <c r="R163" s="294"/>
      <c r="S163" s="260"/>
      <c r="T163" s="296"/>
      <c r="U163" s="209"/>
    </row>
    <row r="164" spans="1:21" s="55" customFormat="1" ht="15" customHeight="1" x14ac:dyDescent="0.2">
      <c r="A164" s="204"/>
      <c r="B164" s="316"/>
      <c r="C164" s="232"/>
      <c r="D164" s="232"/>
      <c r="E164" s="232"/>
      <c r="F164" s="232"/>
      <c r="G164" s="232"/>
      <c r="H164" s="232"/>
      <c r="I164" s="247"/>
      <c r="J164" s="234"/>
      <c r="K164" s="247"/>
      <c r="L164" s="247"/>
      <c r="M164" s="227"/>
      <c r="N164" s="227"/>
      <c r="O164" s="227"/>
      <c r="P164" s="105"/>
      <c r="Q164" s="294"/>
      <c r="R164" s="227"/>
      <c r="S164" s="227"/>
      <c r="T164" s="296"/>
      <c r="U164" s="209"/>
    </row>
    <row r="165" spans="1:21" s="55" customFormat="1" ht="15" customHeight="1" x14ac:dyDescent="0.2">
      <c r="A165" s="204"/>
      <c r="B165" s="316"/>
      <c r="C165" s="232"/>
      <c r="D165" s="232"/>
      <c r="E165" s="232"/>
      <c r="F165" s="232"/>
      <c r="G165" s="232"/>
      <c r="H165" s="232"/>
      <c r="I165" s="247"/>
      <c r="J165" s="305"/>
      <c r="K165" s="247"/>
      <c r="L165" s="247"/>
      <c r="M165" s="227"/>
      <c r="N165" s="227"/>
      <c r="O165" s="227"/>
      <c r="P165" s="227"/>
      <c r="Q165" s="227"/>
      <c r="R165" s="227"/>
      <c r="S165" s="227"/>
      <c r="T165" s="227"/>
      <c r="U165" s="209"/>
    </row>
    <row r="166" spans="1:21" s="55" customFormat="1" ht="15" customHeight="1" x14ac:dyDescent="0.2">
      <c r="A166" s="204"/>
      <c r="B166" s="316"/>
      <c r="C166" s="211"/>
      <c r="D166" s="232"/>
      <c r="E166" s="232"/>
      <c r="F166" s="232"/>
      <c r="G166" s="232"/>
      <c r="H166" s="232"/>
      <c r="I166" s="304"/>
      <c r="J166" s="247"/>
      <c r="K166" s="247"/>
      <c r="L166" s="247"/>
      <c r="M166" s="299"/>
      <c r="N166" s="299"/>
      <c r="O166" s="300"/>
      <c r="P166" s="299"/>
      <c r="Q166" s="299"/>
      <c r="R166" s="299"/>
      <c r="S166" s="300"/>
      <c r="T166" s="299"/>
      <c r="U166" s="209"/>
    </row>
    <row r="167" spans="1:21" s="55" customFormat="1" ht="15" customHeight="1" x14ac:dyDescent="0.2">
      <c r="A167" s="204"/>
      <c r="B167" s="316"/>
      <c r="C167" s="232"/>
      <c r="D167" s="232"/>
      <c r="E167" s="232"/>
      <c r="F167" s="232"/>
      <c r="G167" s="232"/>
      <c r="H167" s="232"/>
      <c r="I167" s="245"/>
      <c r="J167" s="247"/>
      <c r="K167" s="247"/>
      <c r="L167" s="247"/>
      <c r="M167" s="232"/>
      <c r="N167" s="105"/>
      <c r="O167" s="299"/>
      <c r="P167" s="247"/>
      <c r="Q167" s="227"/>
      <c r="R167" s="227"/>
      <c r="S167" s="227"/>
      <c r="T167" s="227"/>
      <c r="U167" s="209"/>
    </row>
    <row r="168" spans="1:21" s="55" customFormat="1" ht="15" customHeight="1" x14ac:dyDescent="0.2">
      <c r="A168" s="204"/>
      <c r="B168" s="316"/>
      <c r="C168" s="330"/>
      <c r="D168" s="232"/>
      <c r="E168" s="232"/>
      <c r="F168" s="331"/>
      <c r="G168" s="232"/>
      <c r="H168" s="232"/>
      <c r="I168" s="332"/>
      <c r="J168" s="330"/>
      <c r="K168" s="331"/>
      <c r="L168" s="332"/>
      <c r="M168" s="232"/>
      <c r="N168" s="105"/>
      <c r="O168" s="302"/>
      <c r="P168" s="227"/>
      <c r="Q168" s="243"/>
      <c r="R168" s="243"/>
      <c r="S168" s="260"/>
      <c r="T168" s="227"/>
      <c r="U168" s="209"/>
    </row>
    <row r="169" spans="1:21" s="55" customFormat="1" ht="15" customHeight="1" x14ac:dyDescent="0.2">
      <c r="A169" s="204"/>
      <c r="B169" s="316"/>
      <c r="C169" s="226"/>
      <c r="D169" s="105"/>
      <c r="E169" s="247"/>
      <c r="F169" s="333"/>
      <c r="G169" s="334"/>
      <c r="H169" s="335"/>
      <c r="I169" s="105"/>
      <c r="J169" s="228"/>
      <c r="K169" s="228"/>
      <c r="L169" s="105"/>
      <c r="M169" s="227"/>
      <c r="N169" s="227"/>
      <c r="O169" s="227"/>
      <c r="P169" s="227"/>
      <c r="Q169" s="227"/>
      <c r="R169" s="227"/>
      <c r="S169" s="227"/>
      <c r="T169" s="227"/>
      <c r="U169" s="209"/>
    </row>
    <row r="170" spans="1:21" s="55" customFormat="1" ht="15" customHeight="1" x14ac:dyDescent="0.2">
      <c r="A170" s="204"/>
      <c r="B170" s="316"/>
      <c r="C170" s="226"/>
      <c r="D170" s="105"/>
      <c r="E170" s="247"/>
      <c r="F170" s="333"/>
      <c r="G170" s="334"/>
      <c r="H170" s="335"/>
      <c r="I170" s="105"/>
      <c r="J170" s="232"/>
      <c r="K170" s="232"/>
      <c r="L170" s="105"/>
      <c r="M170" s="250"/>
      <c r="N170" s="232"/>
      <c r="O170" s="232"/>
      <c r="P170" s="247"/>
      <c r="Q170" s="247"/>
      <c r="R170" s="247"/>
      <c r="S170" s="247"/>
      <c r="T170" s="247"/>
      <c r="U170" s="209"/>
    </row>
    <row r="171" spans="1:21" s="55" customFormat="1" ht="15" customHeight="1" x14ac:dyDescent="0.2">
      <c r="A171" s="204"/>
      <c r="B171" s="316"/>
      <c r="C171" s="232"/>
      <c r="D171" s="105"/>
      <c r="E171" s="247"/>
      <c r="F171" s="335"/>
      <c r="G171" s="334"/>
      <c r="H171" s="335"/>
      <c r="I171" s="105"/>
      <c r="J171" s="232"/>
      <c r="K171" s="232"/>
      <c r="L171" s="105"/>
      <c r="M171" s="250"/>
      <c r="N171" s="232"/>
      <c r="O171" s="232"/>
      <c r="P171" s="247"/>
      <c r="Q171" s="247"/>
      <c r="R171" s="247"/>
      <c r="S171" s="247"/>
      <c r="T171" s="247"/>
      <c r="U171" s="209"/>
    </row>
    <row r="172" spans="1:21" s="55" customFormat="1" ht="15" customHeight="1" x14ac:dyDescent="0.2">
      <c r="A172" s="204"/>
      <c r="B172" s="316"/>
      <c r="C172" s="232"/>
      <c r="D172" s="105"/>
      <c r="E172" s="247"/>
      <c r="F172" s="335"/>
      <c r="G172" s="334"/>
      <c r="H172" s="335"/>
      <c r="I172" s="105"/>
      <c r="J172" s="232"/>
      <c r="K172" s="232"/>
      <c r="L172" s="105"/>
      <c r="M172" s="247"/>
      <c r="N172" s="247"/>
      <c r="O172" s="247"/>
      <c r="P172" s="247"/>
      <c r="Q172" s="247"/>
      <c r="R172" s="247"/>
      <c r="S172" s="247"/>
      <c r="T172" s="247"/>
      <c r="U172" s="209"/>
    </row>
    <row r="173" spans="1:21" s="55" customFormat="1" ht="15" customHeight="1" x14ac:dyDescent="0.2">
      <c r="A173" s="204"/>
      <c r="B173" s="316"/>
      <c r="C173" s="232"/>
      <c r="D173" s="105"/>
      <c r="E173" s="247"/>
      <c r="F173" s="335"/>
      <c r="G173" s="334"/>
      <c r="H173" s="335"/>
      <c r="I173" s="105"/>
      <c r="J173" s="232"/>
      <c r="K173" s="232"/>
      <c r="L173" s="105"/>
      <c r="M173" s="247"/>
      <c r="N173" s="247"/>
      <c r="O173" s="247"/>
      <c r="P173" s="247"/>
      <c r="Q173" s="247"/>
      <c r="R173" s="247"/>
      <c r="S173" s="247"/>
      <c r="T173" s="247"/>
      <c r="U173" s="209"/>
    </row>
    <row r="174" spans="1:21" s="55" customFormat="1" ht="15" customHeight="1" x14ac:dyDescent="0.2">
      <c r="A174" s="204"/>
      <c r="B174" s="316"/>
      <c r="C174" s="232"/>
      <c r="D174" s="105"/>
      <c r="E174" s="247"/>
      <c r="F174" s="335"/>
      <c r="G174" s="334"/>
      <c r="H174" s="335"/>
      <c r="I174" s="105"/>
      <c r="J174" s="232"/>
      <c r="K174" s="232"/>
      <c r="L174" s="105"/>
      <c r="M174" s="247"/>
      <c r="N174" s="247"/>
      <c r="O174" s="247"/>
      <c r="P174" s="247"/>
      <c r="Q174" s="247"/>
      <c r="R174" s="247"/>
      <c r="S174" s="247"/>
      <c r="T174" s="247"/>
      <c r="U174" s="209"/>
    </row>
    <row r="175" spans="1:21" s="55" customFormat="1" ht="15" customHeight="1" x14ac:dyDescent="0.2">
      <c r="A175" s="204"/>
      <c r="B175" s="316"/>
      <c r="C175" s="232"/>
      <c r="D175" s="232"/>
      <c r="E175" s="232"/>
      <c r="F175" s="232"/>
      <c r="G175" s="232"/>
      <c r="H175" s="105"/>
      <c r="I175" s="247"/>
      <c r="J175" s="305"/>
      <c r="K175" s="247"/>
      <c r="L175" s="247"/>
      <c r="M175" s="247"/>
      <c r="N175" s="247"/>
      <c r="O175" s="247"/>
      <c r="P175" s="247"/>
      <c r="Q175" s="247"/>
      <c r="R175" s="247"/>
      <c r="S175" s="247"/>
      <c r="T175" s="247"/>
      <c r="U175" s="209"/>
    </row>
    <row r="176" spans="1:21" s="55" customFormat="1" ht="15" customHeight="1" x14ac:dyDescent="0.2">
      <c r="A176" s="204"/>
      <c r="B176" s="316"/>
      <c r="C176" s="226"/>
      <c r="D176" s="226"/>
      <c r="E176" s="232"/>
      <c r="F176" s="232"/>
      <c r="G176" s="232"/>
      <c r="H176" s="232"/>
      <c r="I176" s="247"/>
      <c r="J176" s="234"/>
      <c r="K176" s="247"/>
      <c r="L176" s="247"/>
      <c r="M176" s="247"/>
      <c r="N176" s="247"/>
      <c r="O176" s="247"/>
      <c r="P176" s="247"/>
      <c r="Q176" s="247"/>
      <c r="R176" s="247"/>
      <c r="S176" s="247"/>
      <c r="T176" s="247"/>
      <c r="U176" s="209"/>
    </row>
    <row r="177" spans="1:21" s="55" customFormat="1" ht="15" customHeight="1" x14ac:dyDescent="0.2">
      <c r="A177" s="204"/>
      <c r="B177" s="316"/>
      <c r="C177" s="232"/>
      <c r="D177" s="232"/>
      <c r="E177" s="232"/>
      <c r="F177" s="232"/>
      <c r="G177" s="232"/>
      <c r="H177" s="232"/>
      <c r="I177" s="247"/>
      <c r="J177" s="305"/>
      <c r="K177" s="247"/>
      <c r="L177" s="247"/>
      <c r="M177" s="247"/>
      <c r="N177" s="247"/>
      <c r="O177" s="247"/>
      <c r="P177" s="247"/>
      <c r="Q177" s="247"/>
      <c r="R177" s="247"/>
      <c r="S177" s="247"/>
      <c r="T177" s="247"/>
      <c r="U177" s="209"/>
    </row>
    <row r="178" spans="1:21" s="55" customFormat="1" ht="15" customHeight="1" x14ac:dyDescent="0.2">
      <c r="A178" s="204"/>
      <c r="B178" s="316"/>
      <c r="C178" s="232"/>
      <c r="D178" s="232"/>
      <c r="E178" s="232"/>
      <c r="F178" s="232"/>
      <c r="G178" s="232"/>
      <c r="H178" s="232"/>
      <c r="I178" s="304"/>
      <c r="J178" s="247"/>
      <c r="K178" s="247"/>
      <c r="L178" s="247"/>
      <c r="M178" s="247"/>
      <c r="N178" s="247"/>
      <c r="O178" s="247"/>
      <c r="P178" s="247"/>
      <c r="Q178" s="247"/>
      <c r="R178" s="247"/>
      <c r="S178" s="247"/>
      <c r="T178" s="247"/>
      <c r="U178" s="209"/>
    </row>
    <row r="179" spans="1:21" s="55" customFormat="1" ht="15" customHeight="1" x14ac:dyDescent="0.2">
      <c r="A179" s="204"/>
      <c r="B179" s="336"/>
      <c r="C179" s="228"/>
      <c r="D179" s="307"/>
      <c r="E179" s="307"/>
      <c r="F179" s="307"/>
      <c r="G179" s="307"/>
      <c r="H179" s="307"/>
      <c r="I179" s="245"/>
      <c r="J179" s="247"/>
      <c r="K179" s="247"/>
      <c r="L179" s="247"/>
      <c r="M179" s="247"/>
      <c r="N179" s="247"/>
      <c r="O179" s="247"/>
      <c r="P179" s="247"/>
      <c r="Q179" s="247"/>
      <c r="R179" s="247"/>
      <c r="S179" s="247"/>
      <c r="T179" s="247"/>
      <c r="U179" s="209"/>
    </row>
    <row r="180" spans="1:21" s="55" customFormat="1" ht="15.75" customHeight="1" x14ac:dyDescent="0.2">
      <c r="A180" s="204"/>
      <c r="B180" s="316"/>
      <c r="C180" s="212"/>
      <c r="D180" s="232"/>
      <c r="E180" s="232"/>
      <c r="F180" s="232"/>
      <c r="G180" s="232"/>
      <c r="H180" s="232"/>
      <c r="I180" s="331"/>
      <c r="J180" s="330"/>
      <c r="K180" s="331"/>
      <c r="L180" s="332"/>
      <c r="M180" s="247"/>
      <c r="N180" s="247"/>
      <c r="O180" s="247"/>
      <c r="P180" s="247"/>
      <c r="Q180" s="247"/>
      <c r="R180" s="247"/>
      <c r="S180" s="247"/>
      <c r="T180" s="247"/>
      <c r="U180" s="209"/>
    </row>
    <row r="181" spans="1:21" s="55" customFormat="1" ht="15" customHeight="1" x14ac:dyDescent="0.2">
      <c r="A181" s="204"/>
      <c r="B181" s="337"/>
      <c r="C181" s="228"/>
      <c r="D181" s="232"/>
      <c r="E181" s="228"/>
      <c r="F181" s="228"/>
      <c r="G181" s="228"/>
      <c r="H181" s="232"/>
      <c r="I181" s="105"/>
      <c r="J181" s="232"/>
      <c r="K181" s="232"/>
      <c r="L181" s="105"/>
      <c r="M181" s="247"/>
      <c r="N181" s="247"/>
      <c r="O181" s="247"/>
      <c r="P181" s="247"/>
      <c r="Q181" s="247"/>
      <c r="R181" s="247"/>
      <c r="S181" s="247"/>
      <c r="T181" s="247"/>
      <c r="U181" s="209"/>
    </row>
    <row r="182" spans="1:21" s="55" customFormat="1" ht="15" customHeight="1" x14ac:dyDescent="0.2">
      <c r="A182" s="204"/>
      <c r="B182" s="337"/>
      <c r="C182" s="228"/>
      <c r="D182" s="232"/>
      <c r="E182" s="228"/>
      <c r="F182" s="228"/>
      <c r="G182" s="228"/>
      <c r="H182" s="232"/>
      <c r="I182" s="105"/>
      <c r="J182" s="232"/>
      <c r="K182" s="232"/>
      <c r="L182" s="105"/>
      <c r="M182" s="247"/>
      <c r="N182" s="247"/>
      <c r="O182" s="247"/>
      <c r="P182" s="247"/>
      <c r="Q182" s="247"/>
      <c r="R182" s="247"/>
      <c r="S182" s="247"/>
      <c r="T182" s="247"/>
      <c r="U182" s="209"/>
    </row>
    <row r="183" spans="1:21" s="55" customFormat="1" ht="15" customHeight="1" x14ac:dyDescent="0.2">
      <c r="A183" s="204"/>
      <c r="B183" s="337"/>
      <c r="C183" s="232"/>
      <c r="D183" s="232"/>
      <c r="E183" s="232"/>
      <c r="F183" s="228"/>
      <c r="G183" s="228"/>
      <c r="H183" s="232"/>
      <c r="I183" s="105"/>
      <c r="J183" s="232"/>
      <c r="K183" s="232"/>
      <c r="L183" s="105"/>
      <c r="M183" s="247"/>
      <c r="N183" s="247"/>
      <c r="O183" s="247"/>
      <c r="P183" s="247"/>
      <c r="Q183" s="247"/>
      <c r="R183" s="247"/>
      <c r="S183" s="247"/>
      <c r="T183" s="247"/>
      <c r="U183" s="209"/>
    </row>
    <row r="184" spans="1:21" s="55" customFormat="1" ht="15" customHeight="1" x14ac:dyDescent="0.2">
      <c r="A184" s="204"/>
      <c r="B184" s="337"/>
      <c r="C184" s="232"/>
      <c r="D184" s="232"/>
      <c r="E184" s="228"/>
      <c r="F184" s="232"/>
      <c r="G184" s="232"/>
      <c r="H184" s="232"/>
      <c r="I184" s="105"/>
      <c r="J184" s="232"/>
      <c r="K184" s="232"/>
      <c r="L184" s="105"/>
      <c r="M184" s="247"/>
      <c r="N184" s="247"/>
      <c r="O184" s="247"/>
      <c r="P184" s="247"/>
      <c r="Q184" s="247"/>
      <c r="R184" s="247"/>
      <c r="S184" s="247"/>
      <c r="T184" s="247"/>
      <c r="U184" s="209"/>
    </row>
    <row r="185" spans="1:21" s="55" customFormat="1" ht="15" customHeight="1" x14ac:dyDescent="0.2">
      <c r="A185" s="204"/>
      <c r="B185" s="337"/>
      <c r="C185" s="232"/>
      <c r="D185" s="232"/>
      <c r="E185" s="232"/>
      <c r="F185" s="228"/>
      <c r="G185" s="228"/>
      <c r="H185" s="232"/>
      <c r="I185" s="105"/>
      <c r="J185" s="232"/>
      <c r="K185" s="232"/>
      <c r="L185" s="105"/>
      <c r="M185" s="247"/>
      <c r="N185" s="247"/>
      <c r="O185" s="247"/>
      <c r="P185" s="247"/>
      <c r="Q185" s="247"/>
      <c r="R185" s="247"/>
      <c r="S185" s="247"/>
      <c r="T185" s="247"/>
      <c r="U185" s="209"/>
    </row>
    <row r="186" spans="1:21" s="55" customFormat="1" ht="15" customHeight="1" x14ac:dyDescent="0.2">
      <c r="A186" s="204"/>
      <c r="B186" s="337"/>
      <c r="C186" s="232"/>
      <c r="D186" s="232"/>
      <c r="E186" s="232"/>
      <c r="F186" s="228"/>
      <c r="G186" s="228"/>
      <c r="H186" s="232"/>
      <c r="I186" s="105"/>
      <c r="J186" s="232"/>
      <c r="K186" s="232"/>
      <c r="L186" s="105"/>
      <c r="M186" s="247"/>
      <c r="N186" s="247"/>
      <c r="O186" s="247"/>
      <c r="P186" s="247"/>
      <c r="Q186" s="247"/>
      <c r="R186" s="247"/>
      <c r="S186" s="247"/>
      <c r="T186" s="247"/>
      <c r="U186" s="209"/>
    </row>
    <row r="187" spans="1:21" s="55" customFormat="1" ht="15" customHeight="1" x14ac:dyDescent="0.2">
      <c r="A187" s="204"/>
      <c r="B187" s="337"/>
      <c r="C187" s="232"/>
      <c r="D187" s="232"/>
      <c r="E187" s="228"/>
      <c r="F187" s="232"/>
      <c r="G187" s="232"/>
      <c r="H187" s="232"/>
      <c r="I187" s="245"/>
      <c r="J187" s="247"/>
      <c r="K187" s="247"/>
      <c r="L187" s="247"/>
      <c r="M187" s="247"/>
      <c r="N187" s="247"/>
      <c r="O187" s="247"/>
      <c r="P187" s="247"/>
      <c r="Q187" s="247"/>
      <c r="R187" s="247"/>
      <c r="S187" s="247"/>
      <c r="T187" s="247"/>
      <c r="U187" s="209"/>
    </row>
    <row r="188" spans="1:21" s="55" customFormat="1" ht="15" customHeight="1" x14ac:dyDescent="0.2">
      <c r="A188" s="204"/>
      <c r="B188" s="337"/>
      <c r="C188" s="226"/>
      <c r="D188" s="232"/>
      <c r="E188" s="232"/>
      <c r="F188" s="232"/>
      <c r="G188" s="232"/>
      <c r="H188" s="232"/>
      <c r="I188" s="245"/>
      <c r="J188" s="247"/>
      <c r="K188" s="247"/>
      <c r="L188" s="247"/>
      <c r="M188" s="247"/>
      <c r="N188" s="247"/>
      <c r="O188" s="247"/>
      <c r="P188" s="247"/>
      <c r="Q188" s="247"/>
      <c r="R188" s="247"/>
      <c r="S188" s="247"/>
      <c r="T188" s="247"/>
      <c r="U188" s="209"/>
    </row>
    <row r="189" spans="1:21" s="55" customFormat="1" ht="15" customHeight="1" x14ac:dyDescent="0.2">
      <c r="A189" s="204"/>
      <c r="B189" s="316"/>
      <c r="C189" s="232"/>
      <c r="D189" s="232"/>
      <c r="E189" s="232"/>
      <c r="F189" s="232"/>
      <c r="G189" s="232"/>
      <c r="H189" s="232"/>
      <c r="I189" s="245"/>
      <c r="J189" s="247"/>
      <c r="K189" s="247"/>
      <c r="L189" s="247"/>
      <c r="M189" s="247"/>
      <c r="N189" s="247"/>
      <c r="O189" s="247"/>
      <c r="P189" s="247"/>
      <c r="Q189" s="247"/>
      <c r="R189" s="247"/>
      <c r="S189" s="247"/>
      <c r="T189" s="247"/>
      <c r="U189" s="209"/>
    </row>
    <row r="190" spans="1:21" s="55" customFormat="1" ht="15" customHeight="1" x14ac:dyDescent="0.2">
      <c r="A190" s="204"/>
      <c r="B190" s="316"/>
      <c r="C190" s="232"/>
      <c r="D190" s="232"/>
      <c r="E190" s="232"/>
      <c r="F190" s="232"/>
      <c r="G190" s="232"/>
      <c r="H190" s="232"/>
      <c r="I190" s="245"/>
      <c r="J190" s="247"/>
      <c r="K190" s="247"/>
      <c r="L190" s="247"/>
      <c r="M190" s="247"/>
      <c r="N190" s="247"/>
      <c r="O190" s="247"/>
      <c r="P190" s="247"/>
      <c r="Q190" s="247"/>
      <c r="R190" s="247"/>
      <c r="S190" s="247"/>
      <c r="T190" s="247"/>
      <c r="U190" s="209"/>
    </row>
    <row r="191" spans="1:21" s="55" customFormat="1" ht="15" customHeight="1" x14ac:dyDescent="0.2">
      <c r="A191" s="204"/>
      <c r="B191" s="336"/>
      <c r="C191" s="228"/>
      <c r="D191" s="307"/>
      <c r="E191" s="307"/>
      <c r="F191" s="307"/>
      <c r="G191" s="307"/>
      <c r="H191" s="307"/>
      <c r="I191" s="309"/>
      <c r="J191" s="309"/>
      <c r="K191" s="309"/>
      <c r="L191" s="309"/>
      <c r="M191" s="309"/>
      <c r="N191" s="309"/>
      <c r="O191" s="309"/>
      <c r="P191" s="309"/>
      <c r="Q191" s="309"/>
      <c r="R191" s="309"/>
      <c r="S191" s="309"/>
      <c r="T191" s="309"/>
      <c r="U191" s="209"/>
    </row>
    <row r="192" spans="1:21" s="55" customFormat="1" ht="15" customHeight="1" x14ac:dyDescent="0.2">
      <c r="A192" s="204"/>
      <c r="B192" s="316"/>
      <c r="C192" s="211"/>
      <c r="D192" s="232"/>
      <c r="E192" s="232"/>
      <c r="F192" s="232"/>
      <c r="G192" s="232"/>
      <c r="H192" s="232"/>
      <c r="I192" s="227"/>
      <c r="J192" s="227"/>
      <c r="K192" s="227"/>
      <c r="L192" s="105"/>
      <c r="M192" s="227"/>
      <c r="N192" s="227"/>
      <c r="O192" s="227"/>
      <c r="P192" s="227"/>
      <c r="Q192" s="227"/>
      <c r="R192" s="227"/>
      <c r="S192" s="227"/>
      <c r="T192" s="227"/>
      <c r="U192" s="209"/>
    </row>
    <row r="193" spans="1:21" s="55" customFormat="1" ht="15" customHeight="1" x14ac:dyDescent="0.2">
      <c r="A193" s="204"/>
      <c r="B193" s="337"/>
      <c r="C193" s="226"/>
      <c r="D193" s="232"/>
      <c r="E193" s="228"/>
      <c r="F193" s="228"/>
      <c r="G193" s="228"/>
      <c r="H193" s="232"/>
      <c r="I193" s="227"/>
      <c r="J193" s="227"/>
      <c r="K193" s="227"/>
      <c r="L193" s="105"/>
      <c r="M193" s="227"/>
      <c r="N193" s="227"/>
      <c r="O193" s="227"/>
      <c r="P193" s="227"/>
      <c r="Q193" s="227"/>
      <c r="R193" s="227"/>
      <c r="S193" s="227"/>
      <c r="T193" s="227"/>
      <c r="U193" s="209"/>
    </row>
    <row r="194" spans="1:21" s="55" customFormat="1" ht="15" customHeight="1" x14ac:dyDescent="0.2">
      <c r="A194" s="204"/>
      <c r="B194" s="337"/>
      <c r="C194" s="228"/>
      <c r="D194" s="232"/>
      <c r="E194" s="228"/>
      <c r="F194" s="228"/>
      <c r="G194" s="228"/>
      <c r="H194" s="232"/>
      <c r="I194" s="227"/>
      <c r="J194" s="227"/>
      <c r="K194" s="227"/>
      <c r="L194" s="105"/>
      <c r="M194" s="227"/>
      <c r="N194" s="227"/>
      <c r="O194" s="227"/>
      <c r="P194" s="227"/>
      <c r="Q194" s="227"/>
      <c r="R194" s="227"/>
      <c r="S194" s="227"/>
      <c r="T194" s="227"/>
      <c r="U194" s="209"/>
    </row>
    <row r="195" spans="1:21" s="55" customFormat="1" ht="15" customHeight="1" x14ac:dyDescent="0.2">
      <c r="A195" s="204"/>
      <c r="B195" s="337"/>
      <c r="C195" s="228"/>
      <c r="D195" s="232"/>
      <c r="E195" s="228"/>
      <c r="F195" s="228"/>
      <c r="G195" s="228"/>
      <c r="H195" s="232"/>
      <c r="I195" s="227"/>
      <c r="J195" s="227"/>
      <c r="K195" s="227"/>
      <c r="L195" s="105"/>
      <c r="M195" s="227"/>
      <c r="N195" s="227"/>
      <c r="O195" s="227"/>
      <c r="P195" s="227"/>
      <c r="Q195" s="227"/>
      <c r="R195" s="227"/>
      <c r="S195" s="227"/>
      <c r="T195" s="227"/>
      <c r="U195" s="209"/>
    </row>
    <row r="196" spans="1:21" s="55" customFormat="1" ht="15" customHeight="1" x14ac:dyDescent="0.2">
      <c r="A196" s="204"/>
      <c r="B196" s="337"/>
      <c r="C196" s="226"/>
      <c r="D196" s="232"/>
      <c r="E196" s="228"/>
      <c r="F196" s="228"/>
      <c r="G196" s="228"/>
      <c r="H196" s="232"/>
      <c r="I196" s="227"/>
      <c r="J196" s="227"/>
      <c r="K196" s="227"/>
      <c r="L196" s="105"/>
      <c r="M196" s="227"/>
      <c r="N196" s="227"/>
      <c r="O196" s="227"/>
      <c r="P196" s="227"/>
      <c r="Q196" s="227"/>
      <c r="R196" s="227"/>
      <c r="S196" s="227"/>
      <c r="T196" s="227"/>
      <c r="U196" s="209"/>
    </row>
    <row r="197" spans="1:21" s="55" customFormat="1" ht="15" customHeight="1" x14ac:dyDescent="0.2">
      <c r="A197" s="204"/>
      <c r="B197" s="337"/>
      <c r="C197" s="232"/>
      <c r="D197" s="232"/>
      <c r="E197" s="232"/>
      <c r="F197" s="232"/>
      <c r="G197" s="232"/>
      <c r="H197" s="232"/>
      <c r="I197" s="227"/>
      <c r="J197" s="227"/>
      <c r="K197" s="227"/>
      <c r="L197" s="105"/>
      <c r="M197" s="227"/>
      <c r="N197" s="227"/>
      <c r="O197" s="227"/>
      <c r="P197" s="227"/>
      <c r="Q197" s="227"/>
      <c r="R197" s="227"/>
      <c r="S197" s="227"/>
      <c r="T197" s="227"/>
      <c r="U197" s="209"/>
    </row>
    <row r="198" spans="1:21" s="55" customFormat="1" ht="15" customHeight="1" x14ac:dyDescent="0.2">
      <c r="A198" s="204"/>
      <c r="B198" s="337"/>
      <c r="C198" s="232"/>
      <c r="D198" s="232"/>
      <c r="E198" s="232"/>
      <c r="F198" s="228"/>
      <c r="G198" s="228"/>
      <c r="H198" s="232"/>
      <c r="I198" s="227"/>
      <c r="J198" s="227"/>
      <c r="K198" s="227"/>
      <c r="L198" s="105"/>
      <c r="M198" s="227"/>
      <c r="N198" s="227"/>
      <c r="O198" s="227"/>
      <c r="P198" s="227"/>
      <c r="Q198" s="227"/>
      <c r="R198" s="227"/>
      <c r="S198" s="227"/>
      <c r="T198" s="227"/>
      <c r="U198" s="209"/>
    </row>
    <row r="199" spans="1:21" s="55" customFormat="1" ht="15" customHeight="1" x14ac:dyDescent="0.2">
      <c r="A199" s="204"/>
      <c r="B199" s="337"/>
      <c r="C199" s="226"/>
      <c r="D199" s="232"/>
      <c r="E199" s="228"/>
      <c r="F199" s="232"/>
      <c r="G199" s="232"/>
      <c r="H199" s="232"/>
      <c r="I199" s="227"/>
      <c r="J199" s="227"/>
      <c r="K199" s="227"/>
      <c r="L199" s="105"/>
      <c r="M199" s="227"/>
      <c r="N199" s="227"/>
      <c r="O199" s="227"/>
      <c r="P199" s="227"/>
      <c r="Q199" s="227"/>
      <c r="R199" s="227"/>
      <c r="S199" s="227"/>
      <c r="T199" s="227"/>
      <c r="U199" s="209"/>
    </row>
    <row r="200" spans="1:21" s="55" customFormat="1" ht="15" customHeight="1" x14ac:dyDescent="0.2">
      <c r="A200" s="204"/>
      <c r="B200" s="337"/>
      <c r="C200" s="226"/>
      <c r="D200" s="232"/>
      <c r="E200" s="232"/>
      <c r="F200" s="232"/>
      <c r="G200" s="232"/>
      <c r="H200" s="232"/>
      <c r="I200" s="227"/>
      <c r="J200" s="227"/>
      <c r="K200" s="227"/>
      <c r="L200" s="105"/>
      <c r="M200" s="227"/>
      <c r="N200" s="227"/>
      <c r="O200" s="227"/>
      <c r="P200" s="227"/>
      <c r="Q200" s="227"/>
      <c r="R200" s="227"/>
      <c r="S200" s="227"/>
      <c r="T200" s="227"/>
      <c r="U200" s="209"/>
    </row>
    <row r="201" spans="1:21" s="55" customFormat="1" ht="15" customHeight="1" x14ac:dyDescent="0.2">
      <c r="A201" s="204"/>
      <c r="B201" s="338"/>
      <c r="C201" s="227"/>
      <c r="D201" s="227"/>
      <c r="E201" s="227"/>
      <c r="F201" s="227"/>
      <c r="G201" s="227"/>
      <c r="H201" s="227"/>
      <c r="I201" s="227"/>
      <c r="J201" s="227"/>
      <c r="K201" s="227"/>
      <c r="L201" s="211"/>
      <c r="M201" s="295"/>
      <c r="N201" s="295"/>
      <c r="O201" s="315"/>
      <c r="P201" s="315"/>
      <c r="Q201" s="315"/>
      <c r="R201" s="315"/>
      <c r="S201" s="315"/>
      <c r="T201" s="315"/>
      <c r="U201" s="209"/>
    </row>
    <row r="202" spans="1:21" s="55" customFormat="1" ht="15" customHeight="1" x14ac:dyDescent="0.2">
      <c r="A202" s="204"/>
      <c r="B202" s="310"/>
      <c r="C202" s="232"/>
      <c r="D202" s="227"/>
      <c r="E202" s="227"/>
      <c r="F202" s="227"/>
      <c r="G202" s="227"/>
      <c r="H202" s="227"/>
      <c r="I202" s="227"/>
      <c r="J202" s="227"/>
      <c r="K202" s="227"/>
      <c r="L202" s="226"/>
      <c r="M202" s="232"/>
      <c r="N202" s="295"/>
      <c r="O202" s="105"/>
      <c r="P202" s="227"/>
      <c r="Q202" s="227"/>
      <c r="R202" s="227"/>
      <c r="S202" s="227"/>
      <c r="T202" s="227"/>
      <c r="U202" s="209"/>
    </row>
    <row r="203" spans="1:21" s="55" customFormat="1" ht="15" customHeight="1" x14ac:dyDescent="0.2">
      <c r="A203" s="204"/>
      <c r="B203" s="310"/>
      <c r="C203" s="232"/>
      <c r="D203" s="227"/>
      <c r="E203" s="227"/>
      <c r="F203" s="227"/>
      <c r="G203" s="227"/>
      <c r="H203" s="227"/>
      <c r="I203" s="227"/>
      <c r="J203" s="227"/>
      <c r="K203" s="227"/>
      <c r="L203" s="232"/>
      <c r="M203" s="232"/>
      <c r="N203" s="232"/>
      <c r="O203" s="227"/>
      <c r="P203" s="227"/>
      <c r="Q203" s="227"/>
      <c r="R203" s="227"/>
      <c r="S203" s="227"/>
      <c r="T203" s="227"/>
      <c r="U203" s="209"/>
    </row>
    <row r="204" spans="1:21" s="55" customFormat="1" ht="15.75" x14ac:dyDescent="0.25">
      <c r="A204" s="209"/>
      <c r="C204" s="319"/>
      <c r="D204" s="208"/>
      <c r="E204" s="208"/>
      <c r="F204" s="208"/>
      <c r="G204" s="208"/>
      <c r="H204" s="208"/>
      <c r="I204" s="208"/>
      <c r="J204" s="208"/>
      <c r="K204" s="208"/>
      <c r="L204" s="208"/>
      <c r="M204" s="208"/>
      <c r="N204" s="208"/>
      <c r="O204" s="208"/>
      <c r="P204" s="208"/>
      <c r="Q204" s="208"/>
      <c r="R204" s="208"/>
      <c r="S204" s="208"/>
      <c r="T204" s="208"/>
      <c r="U204" s="209"/>
    </row>
    <row r="205" spans="1:21" s="55" customFormat="1" x14ac:dyDescent="0.2">
      <c r="A205" s="209"/>
      <c r="U205" s="209"/>
    </row>
    <row r="206" spans="1:21" s="55" customFormat="1" x14ac:dyDescent="0.2">
      <c r="A206" s="209"/>
      <c r="U206" s="209"/>
    </row>
    <row r="207" spans="1:21" s="55" customFormat="1" x14ac:dyDescent="0.2">
      <c r="A207" s="209"/>
      <c r="U207" s="209"/>
    </row>
    <row r="208" spans="1:21" s="55" customFormat="1" x14ac:dyDescent="0.2">
      <c r="A208" s="209"/>
      <c r="U208" s="209"/>
    </row>
    <row r="209" spans="1:21" s="55" customFormat="1" x14ac:dyDescent="0.2">
      <c r="A209" s="209"/>
      <c r="U209" s="209"/>
    </row>
    <row r="210" spans="1:21" s="55" customFormat="1" x14ac:dyDescent="0.2">
      <c r="A210" s="209"/>
      <c r="U210" s="209"/>
    </row>
    <row r="211" spans="1:21" s="55" customFormat="1" x14ac:dyDescent="0.2">
      <c r="A211" s="209"/>
      <c r="U211" s="209"/>
    </row>
    <row r="212" spans="1:21" s="55" customFormat="1" x14ac:dyDescent="0.2">
      <c r="A212" s="209"/>
      <c r="U212" s="209"/>
    </row>
    <row r="213" spans="1:21" s="55" customFormat="1" x14ac:dyDescent="0.2">
      <c r="A213" s="209"/>
      <c r="U213" s="209"/>
    </row>
    <row r="214" spans="1:21" s="55" customFormat="1" x14ac:dyDescent="0.2">
      <c r="A214" s="209"/>
      <c r="U214" s="209"/>
    </row>
    <row r="215" spans="1:21" s="55" customFormat="1" x14ac:dyDescent="0.2">
      <c r="A215" s="209"/>
      <c r="U215" s="209"/>
    </row>
    <row r="216" spans="1:21" s="55" customFormat="1" x14ac:dyDescent="0.2">
      <c r="A216" s="209"/>
      <c r="U216" s="209"/>
    </row>
    <row r="217" spans="1:21" s="55" customFormat="1" x14ac:dyDescent="0.2">
      <c r="A217" s="209"/>
      <c r="U217" s="209"/>
    </row>
    <row r="218" spans="1:21" s="55" customFormat="1" x14ac:dyDescent="0.2">
      <c r="A218" s="209"/>
      <c r="U218" s="209"/>
    </row>
    <row r="219" spans="1:21" s="55" customFormat="1" x14ac:dyDescent="0.2">
      <c r="A219" s="209"/>
      <c r="U219" s="209"/>
    </row>
    <row r="220" spans="1:21" s="55" customFormat="1" x14ac:dyDescent="0.2">
      <c r="A220" s="209"/>
      <c r="U220" s="209"/>
    </row>
    <row r="221" spans="1:21" s="55" customFormat="1" x14ac:dyDescent="0.2">
      <c r="A221" s="209"/>
      <c r="U221" s="209"/>
    </row>
    <row r="222" spans="1:21" s="55" customFormat="1" x14ac:dyDescent="0.2">
      <c r="A222" s="209"/>
      <c r="U222" s="209"/>
    </row>
    <row r="223" spans="1:21" s="55" customFormat="1" x14ac:dyDescent="0.2">
      <c r="A223" s="209"/>
      <c r="U223" s="209"/>
    </row>
    <row r="224" spans="1:21" s="55" customFormat="1" x14ac:dyDescent="0.2">
      <c r="A224" s="209"/>
      <c r="U224" s="209"/>
    </row>
    <row r="225" spans="1:21" s="55" customFormat="1" x14ac:dyDescent="0.2">
      <c r="A225" s="209"/>
      <c r="U225" s="209"/>
    </row>
    <row r="226" spans="1:21" s="55" customFormat="1" x14ac:dyDescent="0.2">
      <c r="A226" s="209"/>
      <c r="U226" s="209"/>
    </row>
    <row r="227" spans="1:21" s="55" customFormat="1" x14ac:dyDescent="0.2">
      <c r="A227" s="209"/>
      <c r="U227" s="209"/>
    </row>
    <row r="228" spans="1:21" s="55" customFormat="1" x14ac:dyDescent="0.2">
      <c r="A228" s="209"/>
      <c r="U228" s="209"/>
    </row>
    <row r="229" spans="1:21" s="55" customFormat="1" x14ac:dyDescent="0.2">
      <c r="A229" s="209"/>
      <c r="U229" s="209"/>
    </row>
    <row r="230" spans="1:21" s="55" customFormat="1" x14ac:dyDescent="0.2">
      <c r="A230" s="209"/>
      <c r="U230" s="209"/>
    </row>
    <row r="231" spans="1:21" s="55" customFormat="1" x14ac:dyDescent="0.2">
      <c r="A231" s="209"/>
      <c r="U231" s="209"/>
    </row>
    <row r="232" spans="1:21" s="55" customFormat="1" x14ac:dyDescent="0.2">
      <c r="A232" s="209"/>
      <c r="U232" s="209"/>
    </row>
    <row r="233" spans="1:21" s="55" customFormat="1" x14ac:dyDescent="0.2">
      <c r="A233" s="209"/>
      <c r="U233" s="209"/>
    </row>
    <row r="234" spans="1:21" s="55" customFormat="1" x14ac:dyDescent="0.2">
      <c r="A234" s="209"/>
      <c r="U234" s="209"/>
    </row>
    <row r="235" spans="1:21" s="55" customFormat="1" x14ac:dyDescent="0.2">
      <c r="A235" s="209"/>
      <c r="U235" s="209"/>
    </row>
    <row r="236" spans="1:21" s="55" customFormat="1" x14ac:dyDescent="0.2">
      <c r="A236" s="209"/>
      <c r="U236" s="209"/>
    </row>
    <row r="237" spans="1:21" s="55" customFormat="1" x14ac:dyDescent="0.2">
      <c r="A237" s="209"/>
      <c r="U237" s="209"/>
    </row>
    <row r="238" spans="1:21" s="55" customFormat="1" x14ac:dyDescent="0.2">
      <c r="A238" s="209"/>
      <c r="U238" s="209"/>
    </row>
    <row r="239" spans="1:21" s="55" customFormat="1" x14ac:dyDescent="0.2">
      <c r="A239" s="209"/>
      <c r="U239" s="209"/>
    </row>
    <row r="240" spans="1:21" s="55" customFormat="1" x14ac:dyDescent="0.2">
      <c r="A240" s="209"/>
      <c r="U240" s="209"/>
    </row>
    <row r="241" spans="1:21" s="55" customFormat="1" x14ac:dyDescent="0.2">
      <c r="A241" s="209"/>
      <c r="U241" s="209"/>
    </row>
    <row r="242" spans="1:21" s="55" customFormat="1" x14ac:dyDescent="0.2">
      <c r="A242" s="209"/>
      <c r="U242" s="209"/>
    </row>
    <row r="243" spans="1:21" s="55" customFormat="1" x14ac:dyDescent="0.2">
      <c r="A243" s="209"/>
      <c r="U243" s="209"/>
    </row>
    <row r="244" spans="1:21" s="55" customFormat="1" x14ac:dyDescent="0.2">
      <c r="A244" s="209"/>
      <c r="U244" s="209"/>
    </row>
    <row r="245" spans="1:21" s="55" customFormat="1" x14ac:dyDescent="0.2">
      <c r="A245" s="209"/>
      <c r="U245" s="209"/>
    </row>
    <row r="246" spans="1:21" s="55" customFormat="1" x14ac:dyDescent="0.2">
      <c r="A246" s="209"/>
      <c r="U246" s="209"/>
    </row>
    <row r="247" spans="1:21" s="55" customFormat="1" x14ac:dyDescent="0.2">
      <c r="A247" s="209"/>
      <c r="U247" s="209"/>
    </row>
    <row r="248" spans="1:21" s="55" customFormat="1" x14ac:dyDescent="0.2">
      <c r="A248" s="209"/>
      <c r="U248" s="209"/>
    </row>
    <row r="249" spans="1:21" s="55" customFormat="1" x14ac:dyDescent="0.2">
      <c r="A249" s="209"/>
      <c r="U249" s="209"/>
    </row>
    <row r="250" spans="1:21" s="55" customFormat="1" x14ac:dyDescent="0.2">
      <c r="A250" s="209"/>
      <c r="U250" s="209"/>
    </row>
    <row r="251" spans="1:21" s="55" customFormat="1" x14ac:dyDescent="0.2">
      <c r="A251" s="209"/>
      <c r="U251" s="209"/>
    </row>
    <row r="252" spans="1:21" s="55" customFormat="1" x14ac:dyDescent="0.2">
      <c r="A252" s="209"/>
      <c r="U252" s="209"/>
    </row>
    <row r="253" spans="1:21" s="55" customFormat="1" x14ac:dyDescent="0.2">
      <c r="A253" s="209"/>
      <c r="U253" s="209"/>
    </row>
    <row r="254" spans="1:21" s="55" customFormat="1" x14ac:dyDescent="0.2">
      <c r="A254" s="209"/>
      <c r="U254" s="209"/>
    </row>
    <row r="255" spans="1:21" s="55" customFormat="1" x14ac:dyDescent="0.2">
      <c r="A255" s="209"/>
      <c r="U255" s="209"/>
    </row>
    <row r="256" spans="1:21" s="55" customFormat="1" x14ac:dyDescent="0.2">
      <c r="A256" s="209"/>
      <c r="U256" s="209"/>
    </row>
    <row r="257" spans="1:21" s="55" customFormat="1" x14ac:dyDescent="0.2">
      <c r="A257" s="209"/>
      <c r="U257" s="209"/>
    </row>
    <row r="258" spans="1:21" s="55" customFormat="1" x14ac:dyDescent="0.2">
      <c r="A258" s="209"/>
      <c r="U258" s="209"/>
    </row>
    <row r="259" spans="1:21" s="55" customFormat="1" x14ac:dyDescent="0.2">
      <c r="A259" s="209"/>
      <c r="U259" s="209"/>
    </row>
    <row r="260" spans="1:21" s="55" customFormat="1" x14ac:dyDescent="0.2">
      <c r="A260" s="209"/>
      <c r="U260" s="209"/>
    </row>
    <row r="261" spans="1:21" s="55" customFormat="1" x14ac:dyDescent="0.2">
      <c r="A261" s="209"/>
      <c r="U261" s="209"/>
    </row>
    <row r="262" spans="1:21" s="55" customFormat="1" x14ac:dyDescent="0.2">
      <c r="A262" s="209"/>
      <c r="U262" s="209"/>
    </row>
    <row r="263" spans="1:21" s="55" customFormat="1" x14ac:dyDescent="0.2">
      <c r="A263" s="209"/>
      <c r="U263" s="209"/>
    </row>
    <row r="264" spans="1:21" s="55" customFormat="1" x14ac:dyDescent="0.2">
      <c r="A264" s="209"/>
      <c r="U264" s="209"/>
    </row>
    <row r="265" spans="1:21" s="55" customFormat="1" x14ac:dyDescent="0.2">
      <c r="A265" s="209"/>
      <c r="U265" s="209"/>
    </row>
    <row r="266" spans="1:21" s="55" customFormat="1" x14ac:dyDescent="0.2">
      <c r="A266" s="209"/>
      <c r="U266" s="209"/>
    </row>
    <row r="267" spans="1:21" s="55" customFormat="1" x14ac:dyDescent="0.2">
      <c r="A267" s="209"/>
      <c r="U267" s="209"/>
    </row>
    <row r="268" spans="1:21" s="55" customFormat="1" x14ac:dyDescent="0.2">
      <c r="A268" s="209"/>
      <c r="U268" s="209"/>
    </row>
    <row r="269" spans="1:21" s="55" customFormat="1" x14ac:dyDescent="0.2">
      <c r="A269" s="209"/>
      <c r="U269" s="209"/>
    </row>
    <row r="270" spans="1:21" s="55" customFormat="1" x14ac:dyDescent="0.2">
      <c r="A270" s="209"/>
      <c r="U270" s="209"/>
    </row>
    <row r="271" spans="1:21" s="55" customFormat="1" x14ac:dyDescent="0.2">
      <c r="A271" s="209"/>
      <c r="U271" s="209"/>
    </row>
    <row r="272" spans="1:21" s="55" customFormat="1" x14ac:dyDescent="0.2">
      <c r="A272" s="209"/>
      <c r="U272" s="209"/>
    </row>
    <row r="273" spans="1:21" s="55" customFormat="1" x14ac:dyDescent="0.2">
      <c r="A273" s="209"/>
      <c r="U273" s="209"/>
    </row>
    <row r="274" spans="1:21" s="55" customFormat="1" x14ac:dyDescent="0.2">
      <c r="A274" s="209"/>
      <c r="U274" s="209"/>
    </row>
    <row r="275" spans="1:21" s="55" customFormat="1" x14ac:dyDescent="0.2">
      <c r="A275" s="209"/>
      <c r="U275" s="209"/>
    </row>
    <row r="276" spans="1:21" s="55" customFormat="1" x14ac:dyDescent="0.2">
      <c r="A276" s="209"/>
      <c r="U276" s="209"/>
    </row>
    <row r="277" spans="1:21" s="55" customFormat="1" x14ac:dyDescent="0.2">
      <c r="A277" s="209"/>
      <c r="U277" s="209"/>
    </row>
    <row r="278" spans="1:21" s="55" customFormat="1" x14ac:dyDescent="0.2">
      <c r="A278" s="209"/>
      <c r="U278" s="209"/>
    </row>
    <row r="279" spans="1:21" s="55" customFormat="1" x14ac:dyDescent="0.2">
      <c r="A279" s="209"/>
      <c r="U279" s="209"/>
    </row>
    <row r="280" spans="1:21" s="55" customFormat="1" x14ac:dyDescent="0.2">
      <c r="A280" s="209"/>
      <c r="U280" s="209"/>
    </row>
    <row r="281" spans="1:21" s="55" customFormat="1" x14ac:dyDescent="0.2">
      <c r="A281" s="209"/>
      <c r="U281" s="209"/>
    </row>
    <row r="282" spans="1:21" s="55" customFormat="1" x14ac:dyDescent="0.2">
      <c r="A282" s="209"/>
      <c r="U282" s="209"/>
    </row>
    <row r="283" spans="1:21" s="55" customFormat="1" x14ac:dyDescent="0.2">
      <c r="A283" s="209"/>
      <c r="U283" s="209"/>
    </row>
    <row r="284" spans="1:21" s="55" customFormat="1" x14ac:dyDescent="0.2">
      <c r="A284" s="209"/>
      <c r="U284" s="209"/>
    </row>
    <row r="285" spans="1:21" s="55" customFormat="1" x14ac:dyDescent="0.2">
      <c r="A285" s="209"/>
      <c r="U285" s="209"/>
    </row>
    <row r="286" spans="1:21" s="55" customFormat="1" x14ac:dyDescent="0.2">
      <c r="A286" s="209"/>
      <c r="U286" s="209"/>
    </row>
    <row r="287" spans="1:21" s="55" customFormat="1" x14ac:dyDescent="0.2">
      <c r="A287" s="209"/>
      <c r="U287" s="209"/>
    </row>
    <row r="288" spans="1:21" s="55" customFormat="1" x14ac:dyDescent="0.2">
      <c r="A288" s="209"/>
      <c r="U288" s="209"/>
    </row>
    <row r="289" spans="1:21" s="55" customFormat="1" x14ac:dyDescent="0.2">
      <c r="A289" s="209"/>
      <c r="U289" s="209"/>
    </row>
    <row r="290" spans="1:21" s="55" customFormat="1" x14ac:dyDescent="0.2">
      <c r="A290" s="209"/>
      <c r="U290" s="209"/>
    </row>
    <row r="291" spans="1:21" s="55" customFormat="1" x14ac:dyDescent="0.2">
      <c r="A291" s="209"/>
      <c r="U291" s="209"/>
    </row>
    <row r="292" spans="1:21" s="55" customFormat="1" x14ac:dyDescent="0.2">
      <c r="A292" s="209"/>
      <c r="U292" s="209"/>
    </row>
    <row r="293" spans="1:21" s="55" customFormat="1" x14ac:dyDescent="0.2">
      <c r="A293" s="209"/>
      <c r="U293" s="209"/>
    </row>
    <row r="294" spans="1:21" s="55" customFormat="1" x14ac:dyDescent="0.2">
      <c r="A294" s="209"/>
      <c r="U294" s="209"/>
    </row>
    <row r="295" spans="1:21" s="55" customFormat="1" x14ac:dyDescent="0.2">
      <c r="A295" s="209"/>
      <c r="U295" s="209"/>
    </row>
    <row r="296" spans="1:21" s="55" customFormat="1" x14ac:dyDescent="0.2">
      <c r="A296" s="209"/>
      <c r="U296" s="209"/>
    </row>
    <row r="297" spans="1:21" s="55" customFormat="1" x14ac:dyDescent="0.2">
      <c r="A297" s="209"/>
      <c r="U297" s="209"/>
    </row>
    <row r="298" spans="1:21" s="55" customFormat="1" x14ac:dyDescent="0.2">
      <c r="A298" s="209"/>
      <c r="U298" s="209"/>
    </row>
    <row r="299" spans="1:21" s="55" customFormat="1" x14ac:dyDescent="0.2">
      <c r="A299" s="209"/>
      <c r="U299" s="209"/>
    </row>
    <row r="300" spans="1:21" s="55" customFormat="1" x14ac:dyDescent="0.2">
      <c r="A300" s="209"/>
      <c r="U300" s="209"/>
    </row>
    <row r="301" spans="1:21" s="55" customFormat="1" x14ac:dyDescent="0.2">
      <c r="A301" s="209"/>
      <c r="U301" s="209"/>
    </row>
    <row r="302" spans="1:21" s="55" customFormat="1" x14ac:dyDescent="0.2">
      <c r="A302" s="209"/>
      <c r="U302" s="209"/>
    </row>
    <row r="303" spans="1:21" s="55" customFormat="1" x14ac:dyDescent="0.2">
      <c r="A303" s="209"/>
      <c r="U303" s="209"/>
    </row>
    <row r="304" spans="1:21" s="55" customFormat="1" x14ac:dyDescent="0.2">
      <c r="A304" s="209"/>
      <c r="U304" s="209"/>
    </row>
    <row r="305" spans="1:21" s="55" customFormat="1" x14ac:dyDescent="0.2">
      <c r="A305" s="209"/>
      <c r="U305" s="209"/>
    </row>
    <row r="306" spans="1:21" s="55" customFormat="1" x14ac:dyDescent="0.2">
      <c r="A306" s="209"/>
      <c r="U306" s="209"/>
    </row>
    <row r="307" spans="1:21" s="55" customFormat="1" x14ac:dyDescent="0.2">
      <c r="A307" s="209"/>
      <c r="U307" s="209"/>
    </row>
    <row r="308" spans="1:21" s="55" customFormat="1" x14ac:dyDescent="0.2">
      <c r="A308" s="209"/>
      <c r="U308" s="209"/>
    </row>
    <row r="309" spans="1:21" s="55" customFormat="1" x14ac:dyDescent="0.2">
      <c r="A309" s="209"/>
      <c r="U309" s="209"/>
    </row>
    <row r="310" spans="1:21" s="55" customFormat="1" x14ac:dyDescent="0.2">
      <c r="A310" s="209"/>
      <c r="U310" s="209"/>
    </row>
    <row r="311" spans="1:21" s="55" customFormat="1" x14ac:dyDescent="0.2">
      <c r="A311" s="209"/>
      <c r="U311" s="209"/>
    </row>
    <row r="312" spans="1:21" s="55" customFormat="1" x14ac:dyDescent="0.2">
      <c r="A312" s="209"/>
      <c r="U312" s="209"/>
    </row>
    <row r="313" spans="1:21" s="55" customFormat="1" x14ac:dyDescent="0.2">
      <c r="A313" s="209"/>
      <c r="U313" s="209"/>
    </row>
    <row r="314" spans="1:21" s="55" customFormat="1" x14ac:dyDescent="0.2">
      <c r="A314" s="209"/>
      <c r="U314" s="209"/>
    </row>
    <row r="315" spans="1:21" s="55" customFormat="1" x14ac:dyDescent="0.2">
      <c r="A315" s="209"/>
      <c r="U315" s="209"/>
    </row>
    <row r="316" spans="1:21" s="55" customFormat="1" x14ac:dyDescent="0.2">
      <c r="A316" s="209"/>
      <c r="U316" s="209"/>
    </row>
    <row r="317" spans="1:21" s="55" customFormat="1" x14ac:dyDescent="0.2">
      <c r="A317" s="209"/>
      <c r="U317" s="209"/>
    </row>
    <row r="318" spans="1:21" s="55" customFormat="1" x14ac:dyDescent="0.2">
      <c r="A318" s="209"/>
      <c r="U318" s="209"/>
    </row>
    <row r="319" spans="1:21" s="55" customFormat="1" x14ac:dyDescent="0.2">
      <c r="A319" s="209"/>
      <c r="U319" s="209"/>
    </row>
    <row r="320" spans="1:21" s="55" customFormat="1" x14ac:dyDescent="0.2">
      <c r="A320" s="209"/>
      <c r="U320" s="209"/>
    </row>
    <row r="321" spans="1:21" s="55" customFormat="1" x14ac:dyDescent="0.2">
      <c r="A321" s="209"/>
      <c r="U321" s="209"/>
    </row>
    <row r="322" spans="1:21" s="55" customFormat="1" x14ac:dyDescent="0.2">
      <c r="A322" s="209"/>
      <c r="U322" s="209"/>
    </row>
    <row r="323" spans="1:21" s="55" customFormat="1" x14ac:dyDescent="0.2">
      <c r="A323" s="209"/>
      <c r="U323" s="209"/>
    </row>
    <row r="324" spans="1:21" s="55" customFormat="1" x14ac:dyDescent="0.2">
      <c r="A324" s="209"/>
      <c r="U324" s="209"/>
    </row>
    <row r="325" spans="1:21" s="55" customFormat="1" x14ac:dyDescent="0.2">
      <c r="A325" s="209"/>
      <c r="U325" s="209"/>
    </row>
    <row r="326" spans="1:21" s="55" customFormat="1" x14ac:dyDescent="0.2">
      <c r="A326" s="209"/>
      <c r="U326" s="209"/>
    </row>
    <row r="327" spans="1:21" s="55" customFormat="1" x14ac:dyDescent="0.2">
      <c r="A327" s="209"/>
      <c r="U327" s="209"/>
    </row>
    <row r="328" spans="1:21" s="55" customFormat="1" x14ac:dyDescent="0.2">
      <c r="A328" s="209"/>
      <c r="U328" s="209"/>
    </row>
    <row r="329" spans="1:21" s="55" customFormat="1" x14ac:dyDescent="0.2">
      <c r="A329" s="209"/>
      <c r="U329" s="209"/>
    </row>
    <row r="330" spans="1:21" s="55" customFormat="1" x14ac:dyDescent="0.2">
      <c r="A330" s="209"/>
      <c r="U330" s="209"/>
    </row>
    <row r="331" spans="1:21" s="55" customFormat="1" x14ac:dyDescent="0.2">
      <c r="A331" s="209"/>
      <c r="U331" s="209"/>
    </row>
    <row r="332" spans="1:21" s="55" customFormat="1" x14ac:dyDescent="0.2">
      <c r="A332" s="209"/>
      <c r="U332" s="209"/>
    </row>
    <row r="333" spans="1:21" s="55" customFormat="1" x14ac:dyDescent="0.2">
      <c r="A333" s="209"/>
      <c r="U333" s="209"/>
    </row>
    <row r="334" spans="1:21" s="55" customFormat="1" x14ac:dyDescent="0.2">
      <c r="A334" s="209"/>
      <c r="U334" s="209"/>
    </row>
    <row r="335" spans="1:21" s="55" customFormat="1" x14ac:dyDescent="0.2">
      <c r="A335" s="209"/>
      <c r="U335" s="209"/>
    </row>
    <row r="336" spans="1:21" s="55" customFormat="1" x14ac:dyDescent="0.2">
      <c r="A336" s="209"/>
      <c r="U336" s="209"/>
    </row>
    <row r="337" spans="1:21" s="55" customFormat="1" x14ac:dyDescent="0.2">
      <c r="A337" s="209"/>
      <c r="U337" s="209"/>
    </row>
    <row r="338" spans="1:21" s="55" customFormat="1" x14ac:dyDescent="0.2">
      <c r="A338" s="209"/>
      <c r="U338" s="209"/>
    </row>
    <row r="339" spans="1:21" s="55" customFormat="1" x14ac:dyDescent="0.2">
      <c r="A339" s="209"/>
      <c r="U339" s="209"/>
    </row>
    <row r="340" spans="1:21" s="55" customFormat="1" x14ac:dyDescent="0.2">
      <c r="A340" s="209"/>
      <c r="U340" s="209"/>
    </row>
    <row r="341" spans="1:21" s="55" customFormat="1" x14ac:dyDescent="0.2">
      <c r="A341" s="209"/>
      <c r="U341" s="209"/>
    </row>
    <row r="342" spans="1:21" s="55" customFormat="1" x14ac:dyDescent="0.2">
      <c r="A342" s="209"/>
      <c r="U342" s="209"/>
    </row>
    <row r="343" spans="1:21" s="55" customFormat="1" x14ac:dyDescent="0.2">
      <c r="A343" s="209"/>
      <c r="U343" s="209"/>
    </row>
    <row r="344" spans="1:21" s="55" customFormat="1" x14ac:dyDescent="0.2">
      <c r="A344" s="209"/>
      <c r="U344" s="209"/>
    </row>
    <row r="345" spans="1:21" s="55" customFormat="1" x14ac:dyDescent="0.2">
      <c r="A345" s="209"/>
      <c r="U345" s="209"/>
    </row>
    <row r="346" spans="1:21" s="55" customFormat="1" x14ac:dyDescent="0.2">
      <c r="A346" s="209"/>
      <c r="U346" s="209"/>
    </row>
    <row r="347" spans="1:21" s="55" customFormat="1" x14ac:dyDescent="0.2">
      <c r="A347" s="209"/>
      <c r="U347" s="209"/>
    </row>
    <row r="348" spans="1:21" s="55" customFormat="1" x14ac:dyDescent="0.2">
      <c r="A348" s="209"/>
      <c r="U348" s="209"/>
    </row>
    <row r="349" spans="1:21" s="55" customFormat="1" x14ac:dyDescent="0.2">
      <c r="A349" s="209"/>
      <c r="U349" s="209"/>
    </row>
    <row r="350" spans="1:21" s="55" customFormat="1" x14ac:dyDescent="0.2">
      <c r="A350" s="209"/>
      <c r="U350" s="209"/>
    </row>
    <row r="351" spans="1:21" s="55" customFormat="1" x14ac:dyDescent="0.2">
      <c r="A351" s="209"/>
      <c r="U351" s="209"/>
    </row>
    <row r="352" spans="1:21" s="55" customFormat="1" x14ac:dyDescent="0.2">
      <c r="A352" s="209"/>
      <c r="U352" s="209"/>
    </row>
    <row r="353" spans="1:21" s="55" customFormat="1" x14ac:dyDescent="0.2">
      <c r="A353" s="209"/>
      <c r="U353" s="209"/>
    </row>
    <row r="354" spans="1:21" s="55" customFormat="1" x14ac:dyDescent="0.2">
      <c r="A354" s="209"/>
      <c r="U354" s="209"/>
    </row>
    <row r="355" spans="1:21" s="55" customFormat="1" x14ac:dyDescent="0.2">
      <c r="A355" s="209"/>
      <c r="U355" s="209"/>
    </row>
    <row r="356" spans="1:21" s="55" customFormat="1" x14ac:dyDescent="0.2">
      <c r="A356" s="209"/>
      <c r="U356" s="209"/>
    </row>
    <row r="357" spans="1:21" s="55" customFormat="1" x14ac:dyDescent="0.2">
      <c r="A357" s="209"/>
      <c r="U357" s="209"/>
    </row>
    <row r="358" spans="1:21" s="55" customFormat="1" x14ac:dyDescent="0.2">
      <c r="A358" s="209"/>
      <c r="U358" s="209"/>
    </row>
    <row r="359" spans="1:21" s="55" customFormat="1" x14ac:dyDescent="0.2">
      <c r="A359" s="209"/>
      <c r="U359" s="209"/>
    </row>
    <row r="360" spans="1:21" s="55" customFormat="1" x14ac:dyDescent="0.2">
      <c r="A360" s="209"/>
      <c r="U360" s="209"/>
    </row>
    <row r="361" spans="1:21" s="55" customFormat="1" x14ac:dyDescent="0.2">
      <c r="A361" s="209"/>
      <c r="U361" s="209"/>
    </row>
    <row r="362" spans="1:21" s="55" customFormat="1" x14ac:dyDescent="0.2">
      <c r="A362" s="209"/>
      <c r="U362" s="209"/>
    </row>
    <row r="363" spans="1:21" s="55" customFormat="1" x14ac:dyDescent="0.2">
      <c r="A363" s="209"/>
      <c r="U363" s="209"/>
    </row>
    <row r="364" spans="1:21" s="55" customFormat="1" x14ac:dyDescent="0.2">
      <c r="A364" s="209"/>
      <c r="U364" s="209"/>
    </row>
    <row r="365" spans="1:21" s="55" customFormat="1" x14ac:dyDescent="0.2">
      <c r="A365" s="209"/>
      <c r="U365" s="209"/>
    </row>
    <row r="366" spans="1:21" s="55" customFormat="1" x14ac:dyDescent="0.2">
      <c r="A366" s="209"/>
      <c r="U366" s="209"/>
    </row>
    <row r="367" spans="1:21" s="55" customFormat="1" x14ac:dyDescent="0.2">
      <c r="A367" s="209"/>
      <c r="U367" s="209"/>
    </row>
    <row r="368" spans="1:21" s="55" customFormat="1" x14ac:dyDescent="0.2">
      <c r="A368" s="209"/>
      <c r="U368" s="209"/>
    </row>
    <row r="369" spans="1:21" s="55" customFormat="1" x14ac:dyDescent="0.2">
      <c r="A369" s="209"/>
      <c r="U369" s="209"/>
    </row>
    <row r="370" spans="1:21" s="55" customFormat="1" x14ac:dyDescent="0.2">
      <c r="A370" s="209"/>
      <c r="U370" s="209"/>
    </row>
    <row r="371" spans="1:21" s="55" customFormat="1" x14ac:dyDescent="0.2">
      <c r="A371" s="209"/>
      <c r="U371" s="209"/>
    </row>
    <row r="372" spans="1:21" s="55" customFormat="1" x14ac:dyDescent="0.2">
      <c r="A372" s="209"/>
      <c r="U372" s="209"/>
    </row>
    <row r="373" spans="1:21" s="55" customFormat="1" x14ac:dyDescent="0.2">
      <c r="A373" s="209"/>
      <c r="U373" s="209"/>
    </row>
    <row r="374" spans="1:21" s="55" customFormat="1" x14ac:dyDescent="0.2">
      <c r="A374" s="209"/>
      <c r="U374" s="209"/>
    </row>
    <row r="375" spans="1:21" s="55" customFormat="1" x14ac:dyDescent="0.2">
      <c r="A375" s="209"/>
      <c r="U375" s="209"/>
    </row>
    <row r="376" spans="1:21" s="55" customFormat="1" x14ac:dyDescent="0.2">
      <c r="A376" s="209"/>
      <c r="U376" s="209"/>
    </row>
    <row r="377" spans="1:21" s="55" customFormat="1" x14ac:dyDescent="0.2">
      <c r="A377" s="209"/>
      <c r="U377" s="209"/>
    </row>
    <row r="378" spans="1:21" s="55" customFormat="1" x14ac:dyDescent="0.2">
      <c r="A378" s="209"/>
      <c r="U378" s="209"/>
    </row>
    <row r="379" spans="1:21" s="55" customFormat="1" x14ac:dyDescent="0.2">
      <c r="A379" s="209"/>
      <c r="U379" s="209"/>
    </row>
    <row r="380" spans="1:21" s="55" customFormat="1" x14ac:dyDescent="0.2">
      <c r="A380" s="209"/>
      <c r="U380" s="209"/>
    </row>
    <row r="381" spans="1:21" s="55" customFormat="1" x14ac:dyDescent="0.2">
      <c r="A381" s="209"/>
      <c r="U381" s="209"/>
    </row>
    <row r="382" spans="1:21" s="55" customFormat="1" x14ac:dyDescent="0.2">
      <c r="A382" s="209"/>
      <c r="U382" s="209"/>
    </row>
    <row r="383" spans="1:21" s="55" customFormat="1" x14ac:dyDescent="0.2">
      <c r="A383" s="209"/>
      <c r="U383" s="209"/>
    </row>
    <row r="384" spans="1:21" s="55" customFormat="1" x14ac:dyDescent="0.2">
      <c r="A384" s="209"/>
      <c r="U384" s="209"/>
    </row>
    <row r="385" spans="1:21" s="55" customFormat="1" x14ac:dyDescent="0.2">
      <c r="A385" s="209"/>
      <c r="U385" s="209"/>
    </row>
    <row r="386" spans="1:21" s="55" customFormat="1" x14ac:dyDescent="0.2">
      <c r="A386" s="209"/>
      <c r="U386" s="209"/>
    </row>
    <row r="387" spans="1:21" s="55" customFormat="1" x14ac:dyDescent="0.2">
      <c r="A387" s="209"/>
      <c r="U387" s="209"/>
    </row>
    <row r="388" spans="1:21" s="55" customFormat="1" x14ac:dyDescent="0.2">
      <c r="A388" s="209"/>
      <c r="U388" s="209"/>
    </row>
    <row r="389" spans="1:21" s="55" customFormat="1" x14ac:dyDescent="0.2">
      <c r="A389" s="209"/>
      <c r="U389" s="209"/>
    </row>
    <row r="390" spans="1:21" s="55" customFormat="1" x14ac:dyDescent="0.2">
      <c r="A390" s="209"/>
      <c r="U390" s="209"/>
    </row>
    <row r="391" spans="1:21" s="55" customFormat="1" x14ac:dyDescent="0.2">
      <c r="A391" s="209"/>
      <c r="U391" s="209"/>
    </row>
    <row r="392" spans="1:21" s="55" customFormat="1" x14ac:dyDescent="0.2">
      <c r="A392" s="209"/>
      <c r="U392" s="209"/>
    </row>
    <row r="393" spans="1:21" s="55" customFormat="1" x14ac:dyDescent="0.2">
      <c r="A393" s="209"/>
      <c r="U393" s="209"/>
    </row>
    <row r="394" spans="1:21" s="55" customFormat="1" x14ac:dyDescent="0.2">
      <c r="A394" s="209"/>
      <c r="U394" s="209"/>
    </row>
    <row r="395" spans="1:21" s="55" customFormat="1" x14ac:dyDescent="0.2">
      <c r="A395" s="209"/>
      <c r="U395" s="209"/>
    </row>
    <row r="396" spans="1:21" s="55" customFormat="1" x14ac:dyDescent="0.2">
      <c r="A396" s="209"/>
      <c r="U396" s="209"/>
    </row>
    <row r="397" spans="1:21" s="55" customFormat="1" x14ac:dyDescent="0.2">
      <c r="A397" s="209"/>
      <c r="U397" s="209"/>
    </row>
    <row r="398" spans="1:21" s="55" customFormat="1" x14ac:dyDescent="0.2">
      <c r="A398" s="209"/>
      <c r="U398" s="209"/>
    </row>
    <row r="399" spans="1:21" s="55" customFormat="1" x14ac:dyDescent="0.2">
      <c r="A399" s="209"/>
      <c r="U399" s="209"/>
    </row>
    <row r="400" spans="1:21" s="55" customFormat="1" x14ac:dyDescent="0.2">
      <c r="A400" s="209"/>
      <c r="U400" s="209"/>
    </row>
    <row r="401" spans="1:21" s="55" customFormat="1" x14ac:dyDescent="0.2">
      <c r="A401" s="209"/>
      <c r="U401" s="209"/>
    </row>
    <row r="402" spans="1:21" s="55" customFormat="1" x14ac:dyDescent="0.2">
      <c r="A402" s="209"/>
      <c r="U402" s="209"/>
    </row>
    <row r="403" spans="1:21" s="55" customFormat="1" x14ac:dyDescent="0.2">
      <c r="A403" s="209"/>
      <c r="U403" s="209"/>
    </row>
    <row r="404" spans="1:21" s="55" customFormat="1" x14ac:dyDescent="0.2">
      <c r="A404" s="209"/>
      <c r="U404" s="209"/>
    </row>
    <row r="405" spans="1:21" s="55" customFormat="1" x14ac:dyDescent="0.2">
      <c r="A405" s="209"/>
      <c r="U405" s="209"/>
    </row>
    <row r="406" spans="1:21" s="55" customFormat="1" x14ac:dyDescent="0.2">
      <c r="A406" s="209"/>
      <c r="U406" s="209"/>
    </row>
    <row r="407" spans="1:21" s="55" customFormat="1" x14ac:dyDescent="0.2">
      <c r="A407" s="209"/>
      <c r="U407" s="209"/>
    </row>
    <row r="408" spans="1:21" s="55" customFormat="1" x14ac:dyDescent="0.2">
      <c r="A408" s="209"/>
      <c r="U408" s="209"/>
    </row>
    <row r="409" spans="1:21" s="55" customFormat="1" x14ac:dyDescent="0.2">
      <c r="A409" s="209"/>
      <c r="U409" s="209"/>
    </row>
    <row r="410" spans="1:21" s="55" customFormat="1" x14ac:dyDescent="0.2">
      <c r="A410" s="209"/>
      <c r="U410" s="209"/>
    </row>
    <row r="411" spans="1:21" s="55" customFormat="1" x14ac:dyDescent="0.2">
      <c r="A411" s="209"/>
      <c r="U411" s="209"/>
    </row>
    <row r="412" spans="1:21" s="55" customFormat="1" x14ac:dyDescent="0.2">
      <c r="A412" s="209"/>
      <c r="U412" s="209"/>
    </row>
    <row r="413" spans="1:21" s="55" customFormat="1" x14ac:dyDescent="0.2">
      <c r="A413" s="209"/>
      <c r="U413" s="209"/>
    </row>
    <row r="414" spans="1:21" s="55" customFormat="1" x14ac:dyDescent="0.2">
      <c r="A414" s="209"/>
      <c r="U414" s="209"/>
    </row>
    <row r="415" spans="1:21" s="55" customFormat="1" x14ac:dyDescent="0.2">
      <c r="A415" s="209"/>
      <c r="U415" s="209"/>
    </row>
    <row r="416" spans="1:21" s="55" customFormat="1" x14ac:dyDescent="0.2">
      <c r="A416" s="209"/>
      <c r="U416" s="209"/>
    </row>
    <row r="417" spans="1:21" s="55" customFormat="1" x14ac:dyDescent="0.2">
      <c r="A417" s="209"/>
      <c r="U417" s="209"/>
    </row>
    <row r="418" spans="1:21" s="55" customFormat="1" x14ac:dyDescent="0.2">
      <c r="A418" s="209"/>
      <c r="U418" s="209"/>
    </row>
    <row r="419" spans="1:21" s="55" customFormat="1" x14ac:dyDescent="0.2">
      <c r="A419" s="209"/>
      <c r="U419" s="209"/>
    </row>
    <row r="420" spans="1:21" s="55" customFormat="1" x14ac:dyDescent="0.2">
      <c r="A420" s="209"/>
      <c r="U420" s="209"/>
    </row>
    <row r="421" spans="1:21" s="55" customFormat="1" x14ac:dyDescent="0.2">
      <c r="A421" s="209"/>
      <c r="U421" s="209"/>
    </row>
    <row r="422" spans="1:21" s="55" customFormat="1" x14ac:dyDescent="0.2">
      <c r="A422" s="209"/>
      <c r="U422" s="209"/>
    </row>
    <row r="423" spans="1:21" s="55" customFormat="1" x14ac:dyDescent="0.2">
      <c r="A423" s="209"/>
      <c r="U423" s="209"/>
    </row>
    <row r="424" spans="1:21" s="55" customFormat="1" x14ac:dyDescent="0.2">
      <c r="A424" s="209"/>
      <c r="U424" s="209"/>
    </row>
    <row r="425" spans="1:21" s="55" customFormat="1" x14ac:dyDescent="0.2">
      <c r="A425" s="209"/>
      <c r="U425" s="209"/>
    </row>
    <row r="426" spans="1:21" s="55" customFormat="1" x14ac:dyDescent="0.2">
      <c r="A426" s="209"/>
      <c r="U426" s="209"/>
    </row>
    <row r="427" spans="1:21" s="55" customFormat="1" x14ac:dyDescent="0.2">
      <c r="A427" s="209"/>
      <c r="U427" s="209"/>
    </row>
    <row r="428" spans="1:21" s="55" customFormat="1" x14ac:dyDescent="0.2">
      <c r="A428" s="209"/>
      <c r="U428" s="209"/>
    </row>
    <row r="429" spans="1:21" s="55" customFormat="1" x14ac:dyDescent="0.2">
      <c r="A429" s="209"/>
      <c r="U429" s="209"/>
    </row>
    <row r="430" spans="1:21" s="55" customFormat="1" x14ac:dyDescent="0.2">
      <c r="A430" s="209"/>
      <c r="U430" s="209"/>
    </row>
    <row r="431" spans="1:21" s="55" customFormat="1" x14ac:dyDescent="0.2">
      <c r="A431" s="209"/>
      <c r="U431" s="209"/>
    </row>
    <row r="432" spans="1:21" s="55" customFormat="1" x14ac:dyDescent="0.2">
      <c r="A432" s="209"/>
      <c r="U432" s="209"/>
    </row>
    <row r="433" spans="1:21" s="55" customFormat="1" x14ac:dyDescent="0.2">
      <c r="A433" s="209"/>
      <c r="U433" s="209"/>
    </row>
    <row r="434" spans="1:21" s="55" customFormat="1" x14ac:dyDescent="0.2">
      <c r="A434" s="209"/>
      <c r="U434" s="209"/>
    </row>
    <row r="435" spans="1:21" s="55" customFormat="1" x14ac:dyDescent="0.2">
      <c r="A435" s="209"/>
      <c r="U435" s="209"/>
    </row>
    <row r="436" spans="1:21" s="55" customFormat="1" x14ac:dyDescent="0.2">
      <c r="A436" s="209"/>
      <c r="U436" s="209"/>
    </row>
    <row r="437" spans="1:21" s="55" customFormat="1" x14ac:dyDescent="0.2">
      <c r="A437" s="209"/>
      <c r="U437" s="209"/>
    </row>
    <row r="438" spans="1:21" s="55" customFormat="1" x14ac:dyDescent="0.2">
      <c r="A438" s="209"/>
      <c r="U438" s="209"/>
    </row>
    <row r="439" spans="1:21" s="55" customFormat="1" x14ac:dyDescent="0.2">
      <c r="A439" s="209"/>
      <c r="U439" s="209"/>
    </row>
    <row r="440" spans="1:21" s="55" customFormat="1" x14ac:dyDescent="0.2">
      <c r="A440" s="209"/>
      <c r="U440" s="209"/>
    </row>
    <row r="441" spans="1:21" s="55" customFormat="1" x14ac:dyDescent="0.2">
      <c r="A441" s="209"/>
      <c r="U441" s="209"/>
    </row>
    <row r="442" spans="1:21" s="55" customFormat="1" x14ac:dyDescent="0.2">
      <c r="A442" s="209"/>
      <c r="U442" s="209"/>
    </row>
    <row r="443" spans="1:21" s="55" customFormat="1" x14ac:dyDescent="0.2">
      <c r="A443" s="209"/>
      <c r="U443" s="209"/>
    </row>
    <row r="444" spans="1:21" s="55" customFormat="1" x14ac:dyDescent="0.2">
      <c r="A444" s="209"/>
      <c r="U444" s="209"/>
    </row>
    <row r="445" spans="1:21" s="55" customFormat="1" x14ac:dyDescent="0.2">
      <c r="A445" s="209"/>
      <c r="U445" s="209"/>
    </row>
    <row r="446" spans="1:21" s="55" customFormat="1" x14ac:dyDescent="0.2">
      <c r="A446" s="209"/>
      <c r="U446" s="209"/>
    </row>
    <row r="447" spans="1:21" s="55" customFormat="1" x14ac:dyDescent="0.2">
      <c r="A447" s="209"/>
      <c r="U447" s="209"/>
    </row>
    <row r="448" spans="1:21" s="55" customFormat="1" x14ac:dyDescent="0.2">
      <c r="A448" s="209"/>
      <c r="U448" s="209"/>
    </row>
    <row r="449" spans="1:21" s="55" customFormat="1" x14ac:dyDescent="0.2">
      <c r="A449" s="209"/>
      <c r="U449" s="209"/>
    </row>
    <row r="450" spans="1:21" s="55" customFormat="1" x14ac:dyDescent="0.2">
      <c r="A450" s="209"/>
      <c r="U450" s="209"/>
    </row>
    <row r="451" spans="1:21" s="55" customFormat="1" x14ac:dyDescent="0.2">
      <c r="A451" s="209"/>
      <c r="U451" s="209"/>
    </row>
    <row r="452" spans="1:21" s="55" customFormat="1" x14ac:dyDescent="0.2">
      <c r="A452" s="209"/>
      <c r="U452" s="209"/>
    </row>
    <row r="453" spans="1:21" s="55" customFormat="1" x14ac:dyDescent="0.2">
      <c r="A453" s="209"/>
      <c r="U453" s="209"/>
    </row>
    <row r="454" spans="1:21" s="55" customFormat="1" x14ac:dyDescent="0.2">
      <c r="A454" s="209"/>
      <c r="U454" s="209"/>
    </row>
    <row r="455" spans="1:21" s="55" customFormat="1" x14ac:dyDescent="0.2">
      <c r="A455" s="209"/>
      <c r="U455" s="209"/>
    </row>
    <row r="456" spans="1:21" s="55" customFormat="1" x14ac:dyDescent="0.2">
      <c r="A456" s="209"/>
      <c r="U456" s="209"/>
    </row>
    <row r="457" spans="1:21" s="55" customFormat="1" x14ac:dyDescent="0.2">
      <c r="A457" s="209"/>
      <c r="U457" s="209"/>
    </row>
    <row r="458" spans="1:21" s="55" customFormat="1" x14ac:dyDescent="0.2">
      <c r="A458" s="209"/>
      <c r="U458" s="209"/>
    </row>
    <row r="459" spans="1:21" s="55" customFormat="1" x14ac:dyDescent="0.2">
      <c r="A459" s="209"/>
      <c r="U459" s="209"/>
    </row>
    <row r="460" spans="1:21" s="55" customFormat="1" x14ac:dyDescent="0.2">
      <c r="A460" s="209"/>
      <c r="U460" s="209"/>
    </row>
    <row r="461" spans="1:21" s="55" customFormat="1" x14ac:dyDescent="0.2">
      <c r="A461" s="209"/>
      <c r="U461" s="209"/>
    </row>
    <row r="462" spans="1:21" s="55" customFormat="1" x14ac:dyDescent="0.2">
      <c r="A462" s="209"/>
      <c r="U462" s="209"/>
    </row>
    <row r="463" spans="1:21" s="55" customFormat="1" x14ac:dyDescent="0.2">
      <c r="A463" s="209"/>
      <c r="U463" s="209"/>
    </row>
    <row r="464" spans="1:21" s="55" customFormat="1" x14ac:dyDescent="0.2">
      <c r="A464" s="209"/>
      <c r="U464" s="209"/>
    </row>
    <row r="465" spans="1:21" s="55" customFormat="1" x14ac:dyDescent="0.2">
      <c r="A465" s="209"/>
      <c r="U465" s="209"/>
    </row>
    <row r="466" spans="1:21" s="55" customFormat="1" x14ac:dyDescent="0.2">
      <c r="A466" s="209"/>
      <c r="U466" s="209"/>
    </row>
    <row r="467" spans="1:21" s="55" customFormat="1" x14ac:dyDescent="0.2">
      <c r="A467" s="209"/>
      <c r="U467" s="209"/>
    </row>
    <row r="468" spans="1:21" s="55" customFormat="1" x14ac:dyDescent="0.2">
      <c r="A468" s="209"/>
      <c r="U468" s="209"/>
    </row>
    <row r="469" spans="1:21" s="55" customFormat="1" x14ac:dyDescent="0.2">
      <c r="A469" s="209"/>
      <c r="U469" s="209"/>
    </row>
    <row r="470" spans="1:21" s="55" customFormat="1" x14ac:dyDescent="0.2">
      <c r="A470" s="209"/>
      <c r="U470" s="209"/>
    </row>
    <row r="471" spans="1:21" s="55" customFormat="1" x14ac:dyDescent="0.2">
      <c r="A471" s="209"/>
      <c r="U471" s="209"/>
    </row>
    <row r="472" spans="1:21" s="55" customFormat="1" x14ac:dyDescent="0.2">
      <c r="A472" s="209"/>
      <c r="U472" s="209"/>
    </row>
    <row r="473" spans="1:21" s="55" customFormat="1" x14ac:dyDescent="0.2">
      <c r="A473" s="209"/>
      <c r="U473" s="209"/>
    </row>
    <row r="474" spans="1:21" s="55" customFormat="1" x14ac:dyDescent="0.2">
      <c r="A474" s="209"/>
      <c r="U474" s="209"/>
    </row>
    <row r="475" spans="1:21" s="55" customFormat="1" x14ac:dyDescent="0.2">
      <c r="A475" s="209"/>
      <c r="U475" s="209"/>
    </row>
    <row r="476" spans="1:21" s="55" customFormat="1" x14ac:dyDescent="0.2">
      <c r="A476" s="209"/>
      <c r="U476" s="209"/>
    </row>
    <row r="477" spans="1:21" s="55" customFormat="1" x14ac:dyDescent="0.2">
      <c r="A477" s="209"/>
      <c r="U477" s="209"/>
    </row>
    <row r="478" spans="1:21" s="55" customFormat="1" x14ac:dyDescent="0.2">
      <c r="A478" s="209"/>
      <c r="U478" s="209"/>
    </row>
    <row r="479" spans="1:21" s="55" customFormat="1" x14ac:dyDescent="0.2">
      <c r="A479" s="209"/>
      <c r="U479" s="209"/>
    </row>
    <row r="480" spans="1:21" s="55" customFormat="1" x14ac:dyDescent="0.2">
      <c r="A480" s="209"/>
      <c r="U480" s="209"/>
    </row>
    <row r="481" spans="1:21" s="55" customFormat="1" x14ac:dyDescent="0.2">
      <c r="A481" s="209"/>
      <c r="U481" s="209"/>
    </row>
    <row r="482" spans="1:21" s="55" customFormat="1" x14ac:dyDescent="0.2">
      <c r="A482" s="209"/>
      <c r="U482" s="209"/>
    </row>
    <row r="483" spans="1:21" s="55" customFormat="1" x14ac:dyDescent="0.2">
      <c r="A483" s="209"/>
      <c r="U483" s="209"/>
    </row>
    <row r="484" spans="1:21" s="55" customFormat="1" x14ac:dyDescent="0.2">
      <c r="A484" s="209"/>
      <c r="U484" s="209"/>
    </row>
    <row r="485" spans="1:21" s="55" customFormat="1" x14ac:dyDescent="0.2">
      <c r="A485" s="209"/>
      <c r="U485" s="209"/>
    </row>
    <row r="486" spans="1:21" s="55" customFormat="1" x14ac:dyDescent="0.2">
      <c r="A486" s="209"/>
      <c r="U486" s="209"/>
    </row>
    <row r="487" spans="1:21" s="55" customFormat="1" x14ac:dyDescent="0.2">
      <c r="A487" s="209"/>
      <c r="U487" s="209"/>
    </row>
    <row r="488" spans="1:21" s="55" customFormat="1" x14ac:dyDescent="0.2">
      <c r="A488" s="209"/>
      <c r="U488" s="209"/>
    </row>
    <row r="489" spans="1:21" s="55" customFormat="1" x14ac:dyDescent="0.2">
      <c r="A489" s="209"/>
      <c r="U489" s="209"/>
    </row>
    <row r="490" spans="1:21" s="55" customFormat="1" x14ac:dyDescent="0.2">
      <c r="A490" s="209"/>
      <c r="U490" s="209"/>
    </row>
    <row r="491" spans="1:21" s="55" customFormat="1" x14ac:dyDescent="0.2">
      <c r="A491" s="209"/>
      <c r="U491" s="209"/>
    </row>
    <row r="492" spans="1:21" s="55" customFormat="1" x14ac:dyDescent="0.2">
      <c r="A492" s="209"/>
      <c r="U492" s="209"/>
    </row>
    <row r="493" spans="1:21" s="55" customFormat="1" x14ac:dyDescent="0.2">
      <c r="A493" s="209"/>
      <c r="U493" s="209"/>
    </row>
    <row r="494" spans="1:21" s="55" customFormat="1" x14ac:dyDescent="0.2">
      <c r="A494" s="209"/>
      <c r="U494" s="209"/>
    </row>
    <row r="495" spans="1:21" s="55" customFormat="1" x14ac:dyDescent="0.2">
      <c r="A495" s="209"/>
      <c r="U495" s="209"/>
    </row>
    <row r="496" spans="1:21" s="55" customFormat="1" x14ac:dyDescent="0.2">
      <c r="A496" s="209"/>
      <c r="U496" s="209"/>
    </row>
    <row r="497" spans="1:21" s="55" customFormat="1" x14ac:dyDescent="0.2">
      <c r="A497" s="209"/>
      <c r="U497" s="209"/>
    </row>
    <row r="498" spans="1:21" s="55" customFormat="1" x14ac:dyDescent="0.2">
      <c r="A498" s="209"/>
      <c r="U498" s="209"/>
    </row>
    <row r="499" spans="1:21" s="55" customFormat="1" x14ac:dyDescent="0.2">
      <c r="A499" s="209"/>
      <c r="U499" s="209"/>
    </row>
    <row r="500" spans="1:21" s="55" customFormat="1" x14ac:dyDescent="0.2">
      <c r="A500" s="209"/>
      <c r="U500" s="209"/>
    </row>
    <row r="501" spans="1:21" s="55" customFormat="1" x14ac:dyDescent="0.2">
      <c r="A501" s="209"/>
      <c r="U501" s="209"/>
    </row>
    <row r="502" spans="1:21" s="55" customFormat="1" x14ac:dyDescent="0.2">
      <c r="A502" s="209"/>
      <c r="U502" s="209"/>
    </row>
    <row r="503" spans="1:21" s="55" customFormat="1" x14ac:dyDescent="0.2">
      <c r="A503" s="209"/>
      <c r="U503" s="209"/>
    </row>
    <row r="504" spans="1:21" s="55" customFormat="1" x14ac:dyDescent="0.2">
      <c r="A504" s="209"/>
      <c r="U504" s="209"/>
    </row>
    <row r="505" spans="1:21" s="55" customFormat="1" x14ac:dyDescent="0.2">
      <c r="A505" s="209"/>
      <c r="U505" s="209"/>
    </row>
    <row r="506" spans="1:21" s="55" customFormat="1" x14ac:dyDescent="0.2">
      <c r="A506" s="209"/>
      <c r="U506" s="209"/>
    </row>
    <row r="507" spans="1:21" s="55" customFormat="1" x14ac:dyDescent="0.2">
      <c r="A507" s="209"/>
      <c r="U507" s="209"/>
    </row>
    <row r="508" spans="1:21" s="55" customFormat="1" x14ac:dyDescent="0.2">
      <c r="A508" s="209"/>
      <c r="U508" s="209"/>
    </row>
    <row r="509" spans="1:21" s="55" customFormat="1" x14ac:dyDescent="0.2">
      <c r="A509" s="209"/>
      <c r="U509" s="209"/>
    </row>
    <row r="510" spans="1:21" s="55" customFormat="1" x14ac:dyDescent="0.2">
      <c r="A510" s="209"/>
      <c r="U510" s="209"/>
    </row>
    <row r="511" spans="1:21" s="55" customFormat="1" x14ac:dyDescent="0.2">
      <c r="A511" s="209"/>
      <c r="U511" s="209"/>
    </row>
    <row r="512" spans="1:21" s="55" customFormat="1" x14ac:dyDescent="0.2">
      <c r="A512" s="209"/>
      <c r="U512" s="209"/>
    </row>
    <row r="513" spans="1:26" s="55" customFormat="1" x14ac:dyDescent="0.2">
      <c r="A513" s="209"/>
      <c r="U513" s="209"/>
    </row>
    <row r="514" spans="1:26" s="55" customFormat="1" x14ac:dyDescent="0.2">
      <c r="A514" s="209"/>
      <c r="U514" s="209"/>
    </row>
    <row r="515" spans="1:26" s="55" customFormat="1" x14ac:dyDescent="0.2">
      <c r="A515" s="209"/>
      <c r="U515" s="209"/>
    </row>
    <row r="516" spans="1:26" s="55" customFormat="1" x14ac:dyDescent="0.2">
      <c r="A516" s="209"/>
      <c r="U516" s="209"/>
    </row>
    <row r="517" spans="1:26" x14ac:dyDescent="0.2">
      <c r="A517" s="209"/>
      <c r="B517" s="55"/>
      <c r="C517" s="55"/>
      <c r="D517" s="55"/>
      <c r="E517" s="55"/>
      <c r="F517" s="55"/>
      <c r="G517" s="55"/>
      <c r="H517" s="55"/>
      <c r="I517" s="55"/>
      <c r="J517" s="55"/>
      <c r="K517" s="55"/>
      <c r="L517" s="55"/>
      <c r="M517" s="55"/>
      <c r="N517" s="55"/>
      <c r="O517" s="55"/>
      <c r="P517" s="55"/>
      <c r="Q517" s="55"/>
      <c r="R517" s="55"/>
      <c r="S517" s="55"/>
      <c r="T517" s="55"/>
      <c r="X517" s="55"/>
      <c r="Z517" s="55"/>
    </row>
    <row r="518" spans="1:26" x14ac:dyDescent="0.2">
      <c r="X518" s="55"/>
    </row>
  </sheetData>
  <mergeCells count="130">
    <mergeCell ref="E63:K63"/>
    <mergeCell ref="L63:M63"/>
    <mergeCell ref="O63:S63"/>
    <mergeCell ref="E60:E61"/>
    <mergeCell ref="F60:K61"/>
    <mergeCell ref="M60:N60"/>
    <mergeCell ref="P60:Q60"/>
    <mergeCell ref="R60:S60"/>
    <mergeCell ref="E62:K62"/>
    <mergeCell ref="L62:M62"/>
    <mergeCell ref="O62:S62"/>
    <mergeCell ref="R57:S58"/>
    <mergeCell ref="T57:T58"/>
    <mergeCell ref="E58:E59"/>
    <mergeCell ref="F58:K59"/>
    <mergeCell ref="M59:N59"/>
    <mergeCell ref="P59:Q59"/>
    <mergeCell ref="R59:S59"/>
    <mergeCell ref="C55:T55"/>
    <mergeCell ref="E56:E57"/>
    <mergeCell ref="F56:K57"/>
    <mergeCell ref="M56:N56"/>
    <mergeCell ref="P56:Q56"/>
    <mergeCell ref="R56:S56"/>
    <mergeCell ref="L57:L58"/>
    <mergeCell ref="M57:N58"/>
    <mergeCell ref="O57:O58"/>
    <mergeCell ref="P57:Q58"/>
    <mergeCell ref="C49:S49"/>
    <mergeCell ref="C50:S50"/>
    <mergeCell ref="C51:S51"/>
    <mergeCell ref="C52:S52"/>
    <mergeCell ref="C53:S53"/>
    <mergeCell ref="C54:S54"/>
    <mergeCell ref="C43:Q43"/>
    <mergeCell ref="C44:Q44"/>
    <mergeCell ref="C45:Q45"/>
    <mergeCell ref="C46:Q46"/>
    <mergeCell ref="C47:S47"/>
    <mergeCell ref="C48:S48"/>
    <mergeCell ref="C39:F39"/>
    <mergeCell ref="K39:Q39"/>
    <mergeCell ref="C40:F40"/>
    <mergeCell ref="P40:Q40"/>
    <mergeCell ref="C41:F41"/>
    <mergeCell ref="P41:Q41"/>
    <mergeCell ref="C36:F36"/>
    <mergeCell ref="K36:Q36"/>
    <mergeCell ref="C37:F37"/>
    <mergeCell ref="K37:Q37"/>
    <mergeCell ref="C38:F38"/>
    <mergeCell ref="J38:T38"/>
    <mergeCell ref="C33:I33"/>
    <mergeCell ref="C34:I34"/>
    <mergeCell ref="K34:T34"/>
    <mergeCell ref="C35:I35"/>
    <mergeCell ref="J35:R35"/>
    <mergeCell ref="S35:T35"/>
    <mergeCell ref="C31:F31"/>
    <mergeCell ref="H31:I31"/>
    <mergeCell ref="K31:O31"/>
    <mergeCell ref="Q31:T31"/>
    <mergeCell ref="E32:I32"/>
    <mergeCell ref="K32:O32"/>
    <mergeCell ref="Q32:T32"/>
    <mergeCell ref="C28:I28"/>
    <mergeCell ref="J28:T28"/>
    <mergeCell ref="C29:F29"/>
    <mergeCell ref="K29:Q29"/>
    <mergeCell ref="C30:F30"/>
    <mergeCell ref="K30:O30"/>
    <mergeCell ref="Q30:T30"/>
    <mergeCell ref="C25:F25"/>
    <mergeCell ref="K25:Q25"/>
    <mergeCell ref="C26:F26"/>
    <mergeCell ref="K26:Q26"/>
    <mergeCell ref="C27:F27"/>
    <mergeCell ref="K27:Q27"/>
    <mergeCell ref="C22:E23"/>
    <mergeCell ref="K22:Q23"/>
    <mergeCell ref="R22:R23"/>
    <mergeCell ref="S22:S23"/>
    <mergeCell ref="T22:T23"/>
    <mergeCell ref="C24:F24"/>
    <mergeCell ref="K24:Q24"/>
    <mergeCell ref="E18:H18"/>
    <mergeCell ref="K18:T19"/>
    <mergeCell ref="E19:I19"/>
    <mergeCell ref="B20:T20"/>
    <mergeCell ref="C21:F21"/>
    <mergeCell ref="K21:Q21"/>
    <mergeCell ref="E15:H15"/>
    <mergeCell ref="K15:Q15"/>
    <mergeCell ref="E16:H16"/>
    <mergeCell ref="K16:Q16"/>
    <mergeCell ref="E17:H17"/>
    <mergeCell ref="K17:T17"/>
    <mergeCell ref="E12:H12"/>
    <mergeCell ref="K12:Q12"/>
    <mergeCell ref="E13:H13"/>
    <mergeCell ref="K13:Q13"/>
    <mergeCell ref="E14:H14"/>
    <mergeCell ref="K14:Q14"/>
    <mergeCell ref="E9:H9"/>
    <mergeCell ref="K9:Q9"/>
    <mergeCell ref="C10:C11"/>
    <mergeCell ref="E10:F10"/>
    <mergeCell ref="H10:I10"/>
    <mergeCell ref="K10:Q10"/>
    <mergeCell ref="E11:F11"/>
    <mergeCell ref="H11:I11"/>
    <mergeCell ref="K11:Q11"/>
    <mergeCell ref="B7:T7"/>
    <mergeCell ref="E8:I8"/>
    <mergeCell ref="K8:Q8"/>
    <mergeCell ref="E4:I4"/>
    <mergeCell ref="K4:M4"/>
    <mergeCell ref="O4:T4"/>
    <mergeCell ref="E5:I5"/>
    <mergeCell ref="K5:M5"/>
    <mergeCell ref="O5:T5"/>
    <mergeCell ref="K1:T1"/>
    <mergeCell ref="U1:U3"/>
    <mergeCell ref="G2:I2"/>
    <mergeCell ref="L2:S2"/>
    <mergeCell ref="F3:I3"/>
    <mergeCell ref="L3:S3"/>
    <mergeCell ref="E6:I6"/>
    <mergeCell ref="K6:M6"/>
    <mergeCell ref="O6:T6"/>
  </mergeCells>
  <phoneticPr fontId="44" type="noConversion"/>
  <conditionalFormatting sqref="O62:Q62 S43:S46 H21 S25:S26 S29 T36:T37 S33 H25:H27 L3:S3 S21 K36:Q37">
    <cfRule type="cellIs" dxfId="72" priority="1" stopIfTrue="1" operator="equal">
      <formula>""</formula>
    </cfRule>
  </conditionalFormatting>
  <conditionalFormatting sqref="J2:K2">
    <cfRule type="cellIs" dxfId="71" priority="2" stopIfTrue="1" operator="equal">
      <formula>"0-P-0000/A/B/C"</formula>
    </cfRule>
  </conditionalFormatting>
  <conditionalFormatting sqref="E62:K63 O63:Q63 E13:H13 O4:T6 S27 E4:I4 S11 S13:S16">
    <cfRule type="cellIs" dxfId="70" priority="3" stopIfTrue="1" operator="equal">
      <formula>0</formula>
    </cfRule>
  </conditionalFormatting>
  <conditionalFormatting sqref="H36:H41">
    <cfRule type="cellIs" dxfId="69" priority="4" stopIfTrue="1" operator="equal">
      <formula>0</formula>
    </cfRule>
  </conditionalFormatting>
  <conditionalFormatting sqref="H22:H24 S22:S24">
    <cfRule type="cellIs" dxfId="68" priority="5" stopIfTrue="1" operator="equal">
      <formula>0.001</formula>
    </cfRule>
  </conditionalFormatting>
  <conditionalFormatting sqref="G2:I2">
    <cfRule type="cellIs" dxfId="67" priority="6" stopIfTrue="1" operator="equal">
      <formula>0</formula>
    </cfRule>
  </conditionalFormatting>
  <conditionalFormatting sqref="E15:H18 H31:I31 S35:T35 E10:F10 H10:I10 G10:G11">
    <cfRule type="cellIs" dxfId="66" priority="7" stopIfTrue="1" operator="equal">
      <formula>"?"</formula>
    </cfRule>
  </conditionalFormatting>
  <conditionalFormatting sqref="E19:I19 Q30:T32">
    <cfRule type="cellIs" dxfId="65" priority="8" stopIfTrue="1" operator="equal">
      <formula>"?"</formula>
    </cfRule>
  </conditionalFormatting>
  <conditionalFormatting sqref="L2:S2">
    <cfRule type="cellIs" dxfId="64" priority="9" stopIfTrue="1" operator="equal">
      <formula>"Issue Status ?"</formula>
    </cfRule>
  </conditionalFormatting>
  <conditionalFormatting sqref="H11:I11">
    <cfRule type="cellIs" dxfId="63" priority="10" stopIfTrue="1" operator="equal">
      <formula>"Dissolved gas?"</formula>
    </cfRule>
  </conditionalFormatting>
  <conditionalFormatting sqref="E11:F11">
    <cfRule type="cellIs" dxfId="62" priority="11" stopIfTrue="1" operator="equal">
      <formula>"Hazardous?"</formula>
    </cfRule>
  </conditionalFormatting>
  <conditionalFormatting sqref="F3:H3">
    <cfRule type="cellIs" dxfId="61" priority="12" stopIfTrue="1" operator="equal">
      <formula>$O$68</formula>
    </cfRule>
  </conditionalFormatting>
  <dataValidations count="18">
    <dataValidation type="list" allowBlank="1" showInputMessage="1" showErrorMessage="1" sqref="F3 JB3 SX3 ACT3 AMP3 AWL3 BGH3 BQD3 BZZ3 CJV3 CTR3 DDN3 DNJ3 DXF3 EHB3 EQX3 FAT3 FKP3 FUL3 GEH3 GOD3 GXZ3 HHV3 HRR3 IBN3 ILJ3 IVF3 JFB3 JOX3 JYT3 KIP3 KSL3 LCH3 LMD3 LVZ3 MFV3 MPR3 MZN3 NJJ3 NTF3 ODB3 OMX3 OWT3 PGP3 PQL3 QAH3 QKD3 QTZ3 RDV3 RNR3 RXN3 SHJ3 SRF3 TBB3 TKX3 TUT3 UEP3 UOL3 UYH3 VID3 VRZ3 WBV3 WLR3 WVN3 F65539 JB65539 SX65539 ACT65539 AMP65539 AWL65539 BGH65539 BQD65539 BZZ65539 CJV65539 CTR65539 DDN65539 DNJ65539 DXF65539 EHB65539 EQX65539 FAT65539 FKP65539 FUL65539 GEH65539 GOD65539 GXZ65539 HHV65539 HRR65539 IBN65539 ILJ65539 IVF65539 JFB65539 JOX65539 JYT65539 KIP65539 KSL65539 LCH65539 LMD65539 LVZ65539 MFV65539 MPR65539 MZN65539 NJJ65539 NTF65539 ODB65539 OMX65539 OWT65539 PGP65539 PQL65539 QAH65539 QKD65539 QTZ65539 RDV65539 RNR65539 RXN65539 SHJ65539 SRF65539 TBB65539 TKX65539 TUT65539 UEP65539 UOL65539 UYH65539 VID65539 VRZ65539 WBV65539 WLR65539 WVN65539 F131075 JB131075 SX131075 ACT131075 AMP131075 AWL131075 BGH131075 BQD131075 BZZ131075 CJV131075 CTR131075 DDN131075 DNJ131075 DXF131075 EHB131075 EQX131075 FAT131075 FKP131075 FUL131075 GEH131075 GOD131075 GXZ131075 HHV131075 HRR131075 IBN131075 ILJ131075 IVF131075 JFB131075 JOX131075 JYT131075 KIP131075 KSL131075 LCH131075 LMD131075 LVZ131075 MFV131075 MPR131075 MZN131075 NJJ131075 NTF131075 ODB131075 OMX131075 OWT131075 PGP131075 PQL131075 QAH131075 QKD131075 QTZ131075 RDV131075 RNR131075 RXN131075 SHJ131075 SRF131075 TBB131075 TKX131075 TUT131075 UEP131075 UOL131075 UYH131075 VID131075 VRZ131075 WBV131075 WLR131075 WVN131075 F196611 JB196611 SX196611 ACT196611 AMP196611 AWL196611 BGH196611 BQD196611 BZZ196611 CJV196611 CTR196611 DDN196611 DNJ196611 DXF196611 EHB196611 EQX196611 FAT196611 FKP196611 FUL196611 GEH196611 GOD196611 GXZ196611 HHV196611 HRR196611 IBN196611 ILJ196611 IVF196611 JFB196611 JOX196611 JYT196611 KIP196611 KSL196611 LCH196611 LMD196611 LVZ196611 MFV196611 MPR196611 MZN196611 NJJ196611 NTF196611 ODB196611 OMX196611 OWT196611 PGP196611 PQL196611 QAH196611 QKD196611 QTZ196611 RDV196611 RNR196611 RXN196611 SHJ196611 SRF196611 TBB196611 TKX196611 TUT196611 UEP196611 UOL196611 UYH196611 VID196611 VRZ196611 WBV196611 WLR196611 WVN196611 F262147 JB262147 SX262147 ACT262147 AMP262147 AWL262147 BGH262147 BQD262147 BZZ262147 CJV262147 CTR262147 DDN262147 DNJ262147 DXF262147 EHB262147 EQX262147 FAT262147 FKP262147 FUL262147 GEH262147 GOD262147 GXZ262147 HHV262147 HRR262147 IBN262147 ILJ262147 IVF262147 JFB262147 JOX262147 JYT262147 KIP262147 KSL262147 LCH262147 LMD262147 LVZ262147 MFV262147 MPR262147 MZN262147 NJJ262147 NTF262147 ODB262147 OMX262147 OWT262147 PGP262147 PQL262147 QAH262147 QKD262147 QTZ262147 RDV262147 RNR262147 RXN262147 SHJ262147 SRF262147 TBB262147 TKX262147 TUT262147 UEP262147 UOL262147 UYH262147 VID262147 VRZ262147 WBV262147 WLR262147 WVN262147 F327683 JB327683 SX327683 ACT327683 AMP327683 AWL327683 BGH327683 BQD327683 BZZ327683 CJV327683 CTR327683 DDN327683 DNJ327683 DXF327683 EHB327683 EQX327683 FAT327683 FKP327683 FUL327683 GEH327683 GOD327683 GXZ327683 HHV327683 HRR327683 IBN327683 ILJ327683 IVF327683 JFB327683 JOX327683 JYT327683 KIP327683 KSL327683 LCH327683 LMD327683 LVZ327683 MFV327683 MPR327683 MZN327683 NJJ327683 NTF327683 ODB327683 OMX327683 OWT327683 PGP327683 PQL327683 QAH327683 QKD327683 QTZ327683 RDV327683 RNR327683 RXN327683 SHJ327683 SRF327683 TBB327683 TKX327683 TUT327683 UEP327683 UOL327683 UYH327683 VID327683 VRZ327683 WBV327683 WLR327683 WVN327683 F393219 JB393219 SX393219 ACT393219 AMP393219 AWL393219 BGH393219 BQD393219 BZZ393219 CJV393219 CTR393219 DDN393219 DNJ393219 DXF393219 EHB393219 EQX393219 FAT393219 FKP393219 FUL393219 GEH393219 GOD393219 GXZ393219 HHV393219 HRR393219 IBN393219 ILJ393219 IVF393219 JFB393219 JOX393219 JYT393219 KIP393219 KSL393219 LCH393219 LMD393219 LVZ393219 MFV393219 MPR393219 MZN393219 NJJ393219 NTF393219 ODB393219 OMX393219 OWT393219 PGP393219 PQL393219 QAH393219 QKD393219 QTZ393219 RDV393219 RNR393219 RXN393219 SHJ393219 SRF393219 TBB393219 TKX393219 TUT393219 UEP393219 UOL393219 UYH393219 VID393219 VRZ393219 WBV393219 WLR393219 WVN393219 F458755 JB458755 SX458755 ACT458755 AMP458755 AWL458755 BGH458755 BQD458755 BZZ458755 CJV458755 CTR458755 DDN458755 DNJ458755 DXF458755 EHB458755 EQX458755 FAT458755 FKP458755 FUL458755 GEH458755 GOD458755 GXZ458755 HHV458755 HRR458755 IBN458755 ILJ458755 IVF458755 JFB458755 JOX458755 JYT458755 KIP458755 KSL458755 LCH458755 LMD458755 LVZ458755 MFV458755 MPR458755 MZN458755 NJJ458755 NTF458755 ODB458755 OMX458755 OWT458755 PGP458755 PQL458755 QAH458755 QKD458755 QTZ458755 RDV458755 RNR458755 RXN458755 SHJ458755 SRF458755 TBB458755 TKX458755 TUT458755 UEP458755 UOL458755 UYH458755 VID458755 VRZ458755 WBV458755 WLR458755 WVN458755 F524291 JB524291 SX524291 ACT524291 AMP524291 AWL524291 BGH524291 BQD524291 BZZ524291 CJV524291 CTR524291 DDN524291 DNJ524291 DXF524291 EHB524291 EQX524291 FAT524291 FKP524291 FUL524291 GEH524291 GOD524291 GXZ524291 HHV524291 HRR524291 IBN524291 ILJ524291 IVF524291 JFB524291 JOX524291 JYT524291 KIP524291 KSL524291 LCH524291 LMD524291 LVZ524291 MFV524291 MPR524291 MZN524291 NJJ524291 NTF524291 ODB524291 OMX524291 OWT524291 PGP524291 PQL524291 QAH524291 QKD524291 QTZ524291 RDV524291 RNR524291 RXN524291 SHJ524291 SRF524291 TBB524291 TKX524291 TUT524291 UEP524291 UOL524291 UYH524291 VID524291 VRZ524291 WBV524291 WLR524291 WVN524291 F589827 JB589827 SX589827 ACT589827 AMP589827 AWL589827 BGH589827 BQD589827 BZZ589827 CJV589827 CTR589827 DDN589827 DNJ589827 DXF589827 EHB589827 EQX589827 FAT589827 FKP589827 FUL589827 GEH589827 GOD589827 GXZ589827 HHV589827 HRR589827 IBN589827 ILJ589827 IVF589827 JFB589827 JOX589827 JYT589827 KIP589827 KSL589827 LCH589827 LMD589827 LVZ589827 MFV589827 MPR589827 MZN589827 NJJ589827 NTF589827 ODB589827 OMX589827 OWT589827 PGP589827 PQL589827 QAH589827 QKD589827 QTZ589827 RDV589827 RNR589827 RXN589827 SHJ589827 SRF589827 TBB589827 TKX589827 TUT589827 UEP589827 UOL589827 UYH589827 VID589827 VRZ589827 WBV589827 WLR589827 WVN589827 F655363 JB655363 SX655363 ACT655363 AMP655363 AWL655363 BGH655363 BQD655363 BZZ655363 CJV655363 CTR655363 DDN655363 DNJ655363 DXF655363 EHB655363 EQX655363 FAT655363 FKP655363 FUL655363 GEH655363 GOD655363 GXZ655363 HHV655363 HRR655363 IBN655363 ILJ655363 IVF655363 JFB655363 JOX655363 JYT655363 KIP655363 KSL655363 LCH655363 LMD655363 LVZ655363 MFV655363 MPR655363 MZN655363 NJJ655363 NTF655363 ODB655363 OMX655363 OWT655363 PGP655363 PQL655363 QAH655363 QKD655363 QTZ655363 RDV655363 RNR655363 RXN655363 SHJ655363 SRF655363 TBB655363 TKX655363 TUT655363 UEP655363 UOL655363 UYH655363 VID655363 VRZ655363 WBV655363 WLR655363 WVN655363 F720899 JB720899 SX720899 ACT720899 AMP720899 AWL720899 BGH720899 BQD720899 BZZ720899 CJV720899 CTR720899 DDN720899 DNJ720899 DXF720899 EHB720899 EQX720899 FAT720899 FKP720899 FUL720899 GEH720899 GOD720899 GXZ720899 HHV720899 HRR720899 IBN720899 ILJ720899 IVF720899 JFB720899 JOX720899 JYT720899 KIP720899 KSL720899 LCH720899 LMD720899 LVZ720899 MFV720899 MPR720899 MZN720899 NJJ720899 NTF720899 ODB720899 OMX720899 OWT720899 PGP720899 PQL720899 QAH720899 QKD720899 QTZ720899 RDV720899 RNR720899 RXN720899 SHJ720899 SRF720899 TBB720899 TKX720899 TUT720899 UEP720899 UOL720899 UYH720899 VID720899 VRZ720899 WBV720899 WLR720899 WVN720899 F786435 JB786435 SX786435 ACT786435 AMP786435 AWL786435 BGH786435 BQD786435 BZZ786435 CJV786435 CTR786435 DDN786435 DNJ786435 DXF786435 EHB786435 EQX786435 FAT786435 FKP786435 FUL786435 GEH786435 GOD786435 GXZ786435 HHV786435 HRR786435 IBN786435 ILJ786435 IVF786435 JFB786435 JOX786435 JYT786435 KIP786435 KSL786435 LCH786435 LMD786435 LVZ786435 MFV786435 MPR786435 MZN786435 NJJ786435 NTF786435 ODB786435 OMX786435 OWT786435 PGP786435 PQL786435 QAH786435 QKD786435 QTZ786435 RDV786435 RNR786435 RXN786435 SHJ786435 SRF786435 TBB786435 TKX786435 TUT786435 UEP786435 UOL786435 UYH786435 VID786435 VRZ786435 WBV786435 WLR786435 WVN786435 F851971 JB851971 SX851971 ACT851971 AMP851971 AWL851971 BGH851971 BQD851971 BZZ851971 CJV851971 CTR851971 DDN851971 DNJ851971 DXF851971 EHB851971 EQX851971 FAT851971 FKP851971 FUL851971 GEH851971 GOD851971 GXZ851971 HHV851971 HRR851971 IBN851971 ILJ851971 IVF851971 JFB851971 JOX851971 JYT851971 KIP851971 KSL851971 LCH851971 LMD851971 LVZ851971 MFV851971 MPR851971 MZN851971 NJJ851971 NTF851971 ODB851971 OMX851971 OWT851971 PGP851971 PQL851971 QAH851971 QKD851971 QTZ851971 RDV851971 RNR851971 RXN851971 SHJ851971 SRF851971 TBB851971 TKX851971 TUT851971 UEP851971 UOL851971 UYH851971 VID851971 VRZ851971 WBV851971 WLR851971 WVN851971 F917507 JB917507 SX917507 ACT917507 AMP917507 AWL917507 BGH917507 BQD917507 BZZ917507 CJV917507 CTR917507 DDN917507 DNJ917507 DXF917507 EHB917507 EQX917507 FAT917507 FKP917507 FUL917507 GEH917507 GOD917507 GXZ917507 HHV917507 HRR917507 IBN917507 ILJ917507 IVF917507 JFB917507 JOX917507 JYT917507 KIP917507 KSL917507 LCH917507 LMD917507 LVZ917507 MFV917507 MPR917507 MZN917507 NJJ917507 NTF917507 ODB917507 OMX917507 OWT917507 PGP917507 PQL917507 QAH917507 QKD917507 QTZ917507 RDV917507 RNR917507 RXN917507 SHJ917507 SRF917507 TBB917507 TKX917507 TUT917507 UEP917507 UOL917507 UYH917507 VID917507 VRZ917507 WBV917507 WLR917507 WVN917507 F983043 JB983043 SX983043 ACT983043 AMP983043 AWL983043 BGH983043 BQD983043 BZZ983043 CJV983043 CTR983043 DDN983043 DNJ983043 DXF983043 EHB983043 EQX983043 FAT983043 FKP983043 FUL983043 GEH983043 GOD983043 GXZ983043 HHV983043 HRR983043 IBN983043 ILJ983043 IVF983043 JFB983043 JOX983043 JYT983043 KIP983043 KSL983043 LCH983043 LMD983043 LVZ983043 MFV983043 MPR983043 MZN983043 NJJ983043 NTF983043 ODB983043 OMX983043 OWT983043 PGP983043 PQL983043 QAH983043 QKD983043 QTZ983043 RDV983043 RNR983043 RXN983043 SHJ983043 SRF983043 TBB983043 TKX983043 TUT983043 UEP983043 UOL983043 UYH983043 VID983043 VRZ983043 WBV983043 WLR983043 WVN983043">
      <formula1>$O$68:$O$70</formula1>
    </dataValidation>
    <dataValidation type="list" allowBlank="1" sqref="H11:I11 JD11:JE11 SZ11:TA11 ACV11:ACW11 AMR11:AMS11 AWN11:AWO11 BGJ11:BGK11 BQF11:BQG11 CAB11:CAC11 CJX11:CJY11 CTT11:CTU11 DDP11:DDQ11 DNL11:DNM11 DXH11:DXI11 EHD11:EHE11 EQZ11:ERA11 FAV11:FAW11 FKR11:FKS11 FUN11:FUO11 GEJ11:GEK11 GOF11:GOG11 GYB11:GYC11 HHX11:HHY11 HRT11:HRU11 IBP11:IBQ11 ILL11:ILM11 IVH11:IVI11 JFD11:JFE11 JOZ11:JPA11 JYV11:JYW11 KIR11:KIS11 KSN11:KSO11 LCJ11:LCK11 LMF11:LMG11 LWB11:LWC11 MFX11:MFY11 MPT11:MPU11 MZP11:MZQ11 NJL11:NJM11 NTH11:NTI11 ODD11:ODE11 OMZ11:ONA11 OWV11:OWW11 PGR11:PGS11 PQN11:PQO11 QAJ11:QAK11 QKF11:QKG11 QUB11:QUC11 RDX11:RDY11 RNT11:RNU11 RXP11:RXQ11 SHL11:SHM11 SRH11:SRI11 TBD11:TBE11 TKZ11:TLA11 TUV11:TUW11 UER11:UES11 UON11:UOO11 UYJ11:UYK11 VIF11:VIG11 VSB11:VSC11 WBX11:WBY11 WLT11:WLU11 WVP11:WVQ11 H65547:I65547 JD65547:JE65547 SZ65547:TA65547 ACV65547:ACW65547 AMR65547:AMS65547 AWN65547:AWO65547 BGJ65547:BGK65547 BQF65547:BQG65547 CAB65547:CAC65547 CJX65547:CJY65547 CTT65547:CTU65547 DDP65547:DDQ65547 DNL65547:DNM65547 DXH65547:DXI65547 EHD65547:EHE65547 EQZ65547:ERA65547 FAV65547:FAW65547 FKR65547:FKS65547 FUN65547:FUO65547 GEJ65547:GEK65547 GOF65547:GOG65547 GYB65547:GYC65547 HHX65547:HHY65547 HRT65547:HRU65547 IBP65547:IBQ65547 ILL65547:ILM65547 IVH65547:IVI65547 JFD65547:JFE65547 JOZ65547:JPA65547 JYV65547:JYW65547 KIR65547:KIS65547 KSN65547:KSO65547 LCJ65547:LCK65547 LMF65547:LMG65547 LWB65547:LWC65547 MFX65547:MFY65547 MPT65547:MPU65547 MZP65547:MZQ65547 NJL65547:NJM65547 NTH65547:NTI65547 ODD65547:ODE65547 OMZ65547:ONA65547 OWV65547:OWW65547 PGR65547:PGS65547 PQN65547:PQO65547 QAJ65547:QAK65547 QKF65547:QKG65547 QUB65547:QUC65547 RDX65547:RDY65547 RNT65547:RNU65547 RXP65547:RXQ65547 SHL65547:SHM65547 SRH65547:SRI65547 TBD65547:TBE65547 TKZ65547:TLA65547 TUV65547:TUW65547 UER65547:UES65547 UON65547:UOO65547 UYJ65547:UYK65547 VIF65547:VIG65547 VSB65547:VSC65547 WBX65547:WBY65547 WLT65547:WLU65547 WVP65547:WVQ65547 H131083:I131083 JD131083:JE131083 SZ131083:TA131083 ACV131083:ACW131083 AMR131083:AMS131083 AWN131083:AWO131083 BGJ131083:BGK131083 BQF131083:BQG131083 CAB131083:CAC131083 CJX131083:CJY131083 CTT131083:CTU131083 DDP131083:DDQ131083 DNL131083:DNM131083 DXH131083:DXI131083 EHD131083:EHE131083 EQZ131083:ERA131083 FAV131083:FAW131083 FKR131083:FKS131083 FUN131083:FUO131083 GEJ131083:GEK131083 GOF131083:GOG131083 GYB131083:GYC131083 HHX131083:HHY131083 HRT131083:HRU131083 IBP131083:IBQ131083 ILL131083:ILM131083 IVH131083:IVI131083 JFD131083:JFE131083 JOZ131083:JPA131083 JYV131083:JYW131083 KIR131083:KIS131083 KSN131083:KSO131083 LCJ131083:LCK131083 LMF131083:LMG131083 LWB131083:LWC131083 MFX131083:MFY131083 MPT131083:MPU131083 MZP131083:MZQ131083 NJL131083:NJM131083 NTH131083:NTI131083 ODD131083:ODE131083 OMZ131083:ONA131083 OWV131083:OWW131083 PGR131083:PGS131083 PQN131083:PQO131083 QAJ131083:QAK131083 QKF131083:QKG131083 QUB131083:QUC131083 RDX131083:RDY131083 RNT131083:RNU131083 RXP131083:RXQ131083 SHL131083:SHM131083 SRH131083:SRI131083 TBD131083:TBE131083 TKZ131083:TLA131083 TUV131083:TUW131083 UER131083:UES131083 UON131083:UOO131083 UYJ131083:UYK131083 VIF131083:VIG131083 VSB131083:VSC131083 WBX131083:WBY131083 WLT131083:WLU131083 WVP131083:WVQ131083 H196619:I196619 JD196619:JE196619 SZ196619:TA196619 ACV196619:ACW196619 AMR196619:AMS196619 AWN196619:AWO196619 BGJ196619:BGK196619 BQF196619:BQG196619 CAB196619:CAC196619 CJX196619:CJY196619 CTT196619:CTU196619 DDP196619:DDQ196619 DNL196619:DNM196619 DXH196619:DXI196619 EHD196619:EHE196619 EQZ196619:ERA196619 FAV196619:FAW196619 FKR196619:FKS196619 FUN196619:FUO196619 GEJ196619:GEK196619 GOF196619:GOG196619 GYB196619:GYC196619 HHX196619:HHY196619 HRT196619:HRU196619 IBP196619:IBQ196619 ILL196619:ILM196619 IVH196619:IVI196619 JFD196619:JFE196619 JOZ196619:JPA196619 JYV196619:JYW196619 KIR196619:KIS196619 KSN196619:KSO196619 LCJ196619:LCK196619 LMF196619:LMG196619 LWB196619:LWC196619 MFX196619:MFY196619 MPT196619:MPU196619 MZP196619:MZQ196619 NJL196619:NJM196619 NTH196619:NTI196619 ODD196619:ODE196619 OMZ196619:ONA196619 OWV196619:OWW196619 PGR196619:PGS196619 PQN196619:PQO196619 QAJ196619:QAK196619 QKF196619:QKG196619 QUB196619:QUC196619 RDX196619:RDY196619 RNT196619:RNU196619 RXP196619:RXQ196619 SHL196619:SHM196619 SRH196619:SRI196619 TBD196619:TBE196619 TKZ196619:TLA196619 TUV196619:TUW196619 UER196619:UES196619 UON196619:UOO196619 UYJ196619:UYK196619 VIF196619:VIG196619 VSB196619:VSC196619 WBX196619:WBY196619 WLT196619:WLU196619 WVP196619:WVQ196619 H262155:I262155 JD262155:JE262155 SZ262155:TA262155 ACV262155:ACW262155 AMR262155:AMS262155 AWN262155:AWO262155 BGJ262155:BGK262155 BQF262155:BQG262155 CAB262155:CAC262155 CJX262155:CJY262155 CTT262155:CTU262155 DDP262155:DDQ262155 DNL262155:DNM262155 DXH262155:DXI262155 EHD262155:EHE262155 EQZ262155:ERA262155 FAV262155:FAW262155 FKR262155:FKS262155 FUN262155:FUO262155 GEJ262155:GEK262155 GOF262155:GOG262155 GYB262155:GYC262155 HHX262155:HHY262155 HRT262155:HRU262155 IBP262155:IBQ262155 ILL262155:ILM262155 IVH262155:IVI262155 JFD262155:JFE262155 JOZ262155:JPA262155 JYV262155:JYW262155 KIR262155:KIS262155 KSN262155:KSO262155 LCJ262155:LCK262155 LMF262155:LMG262155 LWB262155:LWC262155 MFX262155:MFY262155 MPT262155:MPU262155 MZP262155:MZQ262155 NJL262155:NJM262155 NTH262155:NTI262155 ODD262155:ODE262155 OMZ262155:ONA262155 OWV262155:OWW262155 PGR262155:PGS262155 PQN262155:PQO262155 QAJ262155:QAK262155 QKF262155:QKG262155 QUB262155:QUC262155 RDX262155:RDY262155 RNT262155:RNU262155 RXP262155:RXQ262155 SHL262155:SHM262155 SRH262155:SRI262155 TBD262155:TBE262155 TKZ262155:TLA262155 TUV262155:TUW262155 UER262155:UES262155 UON262155:UOO262155 UYJ262155:UYK262155 VIF262155:VIG262155 VSB262155:VSC262155 WBX262155:WBY262155 WLT262155:WLU262155 WVP262155:WVQ262155 H327691:I327691 JD327691:JE327691 SZ327691:TA327691 ACV327691:ACW327691 AMR327691:AMS327691 AWN327691:AWO327691 BGJ327691:BGK327691 BQF327691:BQG327691 CAB327691:CAC327691 CJX327691:CJY327691 CTT327691:CTU327691 DDP327691:DDQ327691 DNL327691:DNM327691 DXH327691:DXI327691 EHD327691:EHE327691 EQZ327691:ERA327691 FAV327691:FAW327691 FKR327691:FKS327691 FUN327691:FUO327691 GEJ327691:GEK327691 GOF327691:GOG327691 GYB327691:GYC327691 HHX327691:HHY327691 HRT327691:HRU327691 IBP327691:IBQ327691 ILL327691:ILM327691 IVH327691:IVI327691 JFD327691:JFE327691 JOZ327691:JPA327691 JYV327691:JYW327691 KIR327691:KIS327691 KSN327691:KSO327691 LCJ327691:LCK327691 LMF327691:LMG327691 LWB327691:LWC327691 MFX327691:MFY327691 MPT327691:MPU327691 MZP327691:MZQ327691 NJL327691:NJM327691 NTH327691:NTI327691 ODD327691:ODE327691 OMZ327691:ONA327691 OWV327691:OWW327691 PGR327691:PGS327691 PQN327691:PQO327691 QAJ327691:QAK327691 QKF327691:QKG327691 QUB327691:QUC327691 RDX327691:RDY327691 RNT327691:RNU327691 RXP327691:RXQ327691 SHL327691:SHM327691 SRH327691:SRI327691 TBD327691:TBE327691 TKZ327691:TLA327691 TUV327691:TUW327691 UER327691:UES327691 UON327691:UOO327691 UYJ327691:UYK327691 VIF327691:VIG327691 VSB327691:VSC327691 WBX327691:WBY327691 WLT327691:WLU327691 WVP327691:WVQ327691 H393227:I393227 JD393227:JE393227 SZ393227:TA393227 ACV393227:ACW393227 AMR393227:AMS393227 AWN393227:AWO393227 BGJ393227:BGK393227 BQF393227:BQG393227 CAB393227:CAC393227 CJX393227:CJY393227 CTT393227:CTU393227 DDP393227:DDQ393227 DNL393227:DNM393227 DXH393227:DXI393227 EHD393227:EHE393227 EQZ393227:ERA393227 FAV393227:FAW393227 FKR393227:FKS393227 FUN393227:FUO393227 GEJ393227:GEK393227 GOF393227:GOG393227 GYB393227:GYC393227 HHX393227:HHY393227 HRT393227:HRU393227 IBP393227:IBQ393227 ILL393227:ILM393227 IVH393227:IVI393227 JFD393227:JFE393227 JOZ393227:JPA393227 JYV393227:JYW393227 KIR393227:KIS393227 KSN393227:KSO393227 LCJ393227:LCK393227 LMF393227:LMG393227 LWB393227:LWC393227 MFX393227:MFY393227 MPT393227:MPU393227 MZP393227:MZQ393227 NJL393227:NJM393227 NTH393227:NTI393227 ODD393227:ODE393227 OMZ393227:ONA393227 OWV393227:OWW393227 PGR393227:PGS393227 PQN393227:PQO393227 QAJ393227:QAK393227 QKF393227:QKG393227 QUB393227:QUC393227 RDX393227:RDY393227 RNT393227:RNU393227 RXP393227:RXQ393227 SHL393227:SHM393227 SRH393227:SRI393227 TBD393227:TBE393227 TKZ393227:TLA393227 TUV393227:TUW393227 UER393227:UES393227 UON393227:UOO393227 UYJ393227:UYK393227 VIF393227:VIG393227 VSB393227:VSC393227 WBX393227:WBY393227 WLT393227:WLU393227 WVP393227:WVQ393227 H458763:I458763 JD458763:JE458763 SZ458763:TA458763 ACV458763:ACW458763 AMR458763:AMS458763 AWN458763:AWO458763 BGJ458763:BGK458763 BQF458763:BQG458763 CAB458763:CAC458763 CJX458763:CJY458763 CTT458763:CTU458763 DDP458763:DDQ458763 DNL458763:DNM458763 DXH458763:DXI458763 EHD458763:EHE458763 EQZ458763:ERA458763 FAV458763:FAW458763 FKR458763:FKS458763 FUN458763:FUO458763 GEJ458763:GEK458763 GOF458763:GOG458763 GYB458763:GYC458763 HHX458763:HHY458763 HRT458763:HRU458763 IBP458763:IBQ458763 ILL458763:ILM458763 IVH458763:IVI458763 JFD458763:JFE458763 JOZ458763:JPA458763 JYV458763:JYW458763 KIR458763:KIS458763 KSN458763:KSO458763 LCJ458763:LCK458763 LMF458763:LMG458763 LWB458763:LWC458763 MFX458763:MFY458763 MPT458763:MPU458763 MZP458763:MZQ458763 NJL458763:NJM458763 NTH458763:NTI458763 ODD458763:ODE458763 OMZ458763:ONA458763 OWV458763:OWW458763 PGR458763:PGS458763 PQN458763:PQO458763 QAJ458763:QAK458763 QKF458763:QKG458763 QUB458763:QUC458763 RDX458763:RDY458763 RNT458763:RNU458763 RXP458763:RXQ458763 SHL458763:SHM458763 SRH458763:SRI458763 TBD458763:TBE458763 TKZ458763:TLA458763 TUV458763:TUW458763 UER458763:UES458763 UON458763:UOO458763 UYJ458763:UYK458763 VIF458763:VIG458763 VSB458763:VSC458763 WBX458763:WBY458763 WLT458763:WLU458763 WVP458763:WVQ458763 H524299:I524299 JD524299:JE524299 SZ524299:TA524299 ACV524299:ACW524299 AMR524299:AMS524299 AWN524299:AWO524299 BGJ524299:BGK524299 BQF524299:BQG524299 CAB524299:CAC524299 CJX524299:CJY524299 CTT524299:CTU524299 DDP524299:DDQ524299 DNL524299:DNM524299 DXH524299:DXI524299 EHD524299:EHE524299 EQZ524299:ERA524299 FAV524299:FAW524299 FKR524299:FKS524299 FUN524299:FUO524299 GEJ524299:GEK524299 GOF524299:GOG524299 GYB524299:GYC524299 HHX524299:HHY524299 HRT524299:HRU524299 IBP524299:IBQ524299 ILL524299:ILM524299 IVH524299:IVI524299 JFD524299:JFE524299 JOZ524299:JPA524299 JYV524299:JYW524299 KIR524299:KIS524299 KSN524299:KSO524299 LCJ524299:LCK524299 LMF524299:LMG524299 LWB524299:LWC524299 MFX524299:MFY524299 MPT524299:MPU524299 MZP524299:MZQ524299 NJL524299:NJM524299 NTH524299:NTI524299 ODD524299:ODE524299 OMZ524299:ONA524299 OWV524299:OWW524299 PGR524299:PGS524299 PQN524299:PQO524299 QAJ524299:QAK524299 QKF524299:QKG524299 QUB524299:QUC524299 RDX524299:RDY524299 RNT524299:RNU524299 RXP524299:RXQ524299 SHL524299:SHM524299 SRH524299:SRI524299 TBD524299:TBE524299 TKZ524299:TLA524299 TUV524299:TUW524299 UER524299:UES524299 UON524299:UOO524299 UYJ524299:UYK524299 VIF524299:VIG524299 VSB524299:VSC524299 WBX524299:WBY524299 WLT524299:WLU524299 WVP524299:WVQ524299 H589835:I589835 JD589835:JE589835 SZ589835:TA589835 ACV589835:ACW589835 AMR589835:AMS589835 AWN589835:AWO589835 BGJ589835:BGK589835 BQF589835:BQG589835 CAB589835:CAC589835 CJX589835:CJY589835 CTT589835:CTU589835 DDP589835:DDQ589835 DNL589835:DNM589835 DXH589835:DXI589835 EHD589835:EHE589835 EQZ589835:ERA589835 FAV589835:FAW589835 FKR589835:FKS589835 FUN589835:FUO589835 GEJ589835:GEK589835 GOF589835:GOG589835 GYB589835:GYC589835 HHX589835:HHY589835 HRT589835:HRU589835 IBP589835:IBQ589835 ILL589835:ILM589835 IVH589835:IVI589835 JFD589835:JFE589835 JOZ589835:JPA589835 JYV589835:JYW589835 KIR589835:KIS589835 KSN589835:KSO589835 LCJ589835:LCK589835 LMF589835:LMG589835 LWB589835:LWC589835 MFX589835:MFY589835 MPT589835:MPU589835 MZP589835:MZQ589835 NJL589835:NJM589835 NTH589835:NTI589835 ODD589835:ODE589835 OMZ589835:ONA589835 OWV589835:OWW589835 PGR589835:PGS589835 PQN589835:PQO589835 QAJ589835:QAK589835 QKF589835:QKG589835 QUB589835:QUC589835 RDX589835:RDY589835 RNT589835:RNU589835 RXP589835:RXQ589835 SHL589835:SHM589835 SRH589835:SRI589835 TBD589835:TBE589835 TKZ589835:TLA589835 TUV589835:TUW589835 UER589835:UES589835 UON589835:UOO589835 UYJ589835:UYK589835 VIF589835:VIG589835 VSB589835:VSC589835 WBX589835:WBY589835 WLT589835:WLU589835 WVP589835:WVQ589835 H655371:I655371 JD655371:JE655371 SZ655371:TA655371 ACV655371:ACW655371 AMR655371:AMS655371 AWN655371:AWO655371 BGJ655371:BGK655371 BQF655371:BQG655371 CAB655371:CAC655371 CJX655371:CJY655371 CTT655371:CTU655371 DDP655371:DDQ655371 DNL655371:DNM655371 DXH655371:DXI655371 EHD655371:EHE655371 EQZ655371:ERA655371 FAV655371:FAW655371 FKR655371:FKS655371 FUN655371:FUO655371 GEJ655371:GEK655371 GOF655371:GOG655371 GYB655371:GYC655371 HHX655371:HHY655371 HRT655371:HRU655371 IBP655371:IBQ655371 ILL655371:ILM655371 IVH655371:IVI655371 JFD655371:JFE655371 JOZ655371:JPA655371 JYV655371:JYW655371 KIR655371:KIS655371 KSN655371:KSO655371 LCJ655371:LCK655371 LMF655371:LMG655371 LWB655371:LWC655371 MFX655371:MFY655371 MPT655371:MPU655371 MZP655371:MZQ655371 NJL655371:NJM655371 NTH655371:NTI655371 ODD655371:ODE655371 OMZ655371:ONA655371 OWV655371:OWW655371 PGR655371:PGS655371 PQN655371:PQO655371 QAJ655371:QAK655371 QKF655371:QKG655371 QUB655371:QUC655371 RDX655371:RDY655371 RNT655371:RNU655371 RXP655371:RXQ655371 SHL655371:SHM655371 SRH655371:SRI655371 TBD655371:TBE655371 TKZ655371:TLA655371 TUV655371:TUW655371 UER655371:UES655371 UON655371:UOO655371 UYJ655371:UYK655371 VIF655371:VIG655371 VSB655371:VSC655371 WBX655371:WBY655371 WLT655371:WLU655371 WVP655371:WVQ655371 H720907:I720907 JD720907:JE720907 SZ720907:TA720907 ACV720907:ACW720907 AMR720907:AMS720907 AWN720907:AWO720907 BGJ720907:BGK720907 BQF720907:BQG720907 CAB720907:CAC720907 CJX720907:CJY720907 CTT720907:CTU720907 DDP720907:DDQ720907 DNL720907:DNM720907 DXH720907:DXI720907 EHD720907:EHE720907 EQZ720907:ERA720907 FAV720907:FAW720907 FKR720907:FKS720907 FUN720907:FUO720907 GEJ720907:GEK720907 GOF720907:GOG720907 GYB720907:GYC720907 HHX720907:HHY720907 HRT720907:HRU720907 IBP720907:IBQ720907 ILL720907:ILM720907 IVH720907:IVI720907 JFD720907:JFE720907 JOZ720907:JPA720907 JYV720907:JYW720907 KIR720907:KIS720907 KSN720907:KSO720907 LCJ720907:LCK720907 LMF720907:LMG720907 LWB720907:LWC720907 MFX720907:MFY720907 MPT720907:MPU720907 MZP720907:MZQ720907 NJL720907:NJM720907 NTH720907:NTI720907 ODD720907:ODE720907 OMZ720907:ONA720907 OWV720907:OWW720907 PGR720907:PGS720907 PQN720907:PQO720907 QAJ720907:QAK720907 QKF720907:QKG720907 QUB720907:QUC720907 RDX720907:RDY720907 RNT720907:RNU720907 RXP720907:RXQ720907 SHL720907:SHM720907 SRH720907:SRI720907 TBD720907:TBE720907 TKZ720907:TLA720907 TUV720907:TUW720907 UER720907:UES720907 UON720907:UOO720907 UYJ720907:UYK720907 VIF720907:VIG720907 VSB720907:VSC720907 WBX720907:WBY720907 WLT720907:WLU720907 WVP720907:WVQ720907 H786443:I786443 JD786443:JE786443 SZ786443:TA786443 ACV786443:ACW786443 AMR786443:AMS786443 AWN786443:AWO786443 BGJ786443:BGK786443 BQF786443:BQG786443 CAB786443:CAC786443 CJX786443:CJY786443 CTT786443:CTU786443 DDP786443:DDQ786443 DNL786443:DNM786443 DXH786443:DXI786443 EHD786443:EHE786443 EQZ786443:ERA786443 FAV786443:FAW786443 FKR786443:FKS786443 FUN786443:FUO786443 GEJ786443:GEK786443 GOF786443:GOG786443 GYB786443:GYC786443 HHX786443:HHY786443 HRT786443:HRU786443 IBP786443:IBQ786443 ILL786443:ILM786443 IVH786443:IVI786443 JFD786443:JFE786443 JOZ786443:JPA786443 JYV786443:JYW786443 KIR786443:KIS786443 KSN786443:KSO786443 LCJ786443:LCK786443 LMF786443:LMG786443 LWB786443:LWC786443 MFX786443:MFY786443 MPT786443:MPU786443 MZP786443:MZQ786443 NJL786443:NJM786443 NTH786443:NTI786443 ODD786443:ODE786443 OMZ786443:ONA786443 OWV786443:OWW786443 PGR786443:PGS786443 PQN786443:PQO786443 QAJ786443:QAK786443 QKF786443:QKG786443 QUB786443:QUC786443 RDX786443:RDY786443 RNT786443:RNU786443 RXP786443:RXQ786443 SHL786443:SHM786443 SRH786443:SRI786443 TBD786443:TBE786443 TKZ786443:TLA786443 TUV786443:TUW786443 UER786443:UES786443 UON786443:UOO786443 UYJ786443:UYK786443 VIF786443:VIG786443 VSB786443:VSC786443 WBX786443:WBY786443 WLT786443:WLU786443 WVP786443:WVQ786443 H851979:I851979 JD851979:JE851979 SZ851979:TA851979 ACV851979:ACW851979 AMR851979:AMS851979 AWN851979:AWO851979 BGJ851979:BGK851979 BQF851979:BQG851979 CAB851979:CAC851979 CJX851979:CJY851979 CTT851979:CTU851979 DDP851979:DDQ851979 DNL851979:DNM851979 DXH851979:DXI851979 EHD851979:EHE851979 EQZ851979:ERA851979 FAV851979:FAW851979 FKR851979:FKS851979 FUN851979:FUO851979 GEJ851979:GEK851979 GOF851979:GOG851979 GYB851979:GYC851979 HHX851979:HHY851979 HRT851979:HRU851979 IBP851979:IBQ851979 ILL851979:ILM851979 IVH851979:IVI851979 JFD851979:JFE851979 JOZ851979:JPA851979 JYV851979:JYW851979 KIR851979:KIS851979 KSN851979:KSO851979 LCJ851979:LCK851979 LMF851979:LMG851979 LWB851979:LWC851979 MFX851979:MFY851979 MPT851979:MPU851979 MZP851979:MZQ851979 NJL851979:NJM851979 NTH851979:NTI851979 ODD851979:ODE851979 OMZ851979:ONA851979 OWV851979:OWW851979 PGR851979:PGS851979 PQN851979:PQO851979 QAJ851979:QAK851979 QKF851979:QKG851979 QUB851979:QUC851979 RDX851979:RDY851979 RNT851979:RNU851979 RXP851979:RXQ851979 SHL851979:SHM851979 SRH851979:SRI851979 TBD851979:TBE851979 TKZ851979:TLA851979 TUV851979:TUW851979 UER851979:UES851979 UON851979:UOO851979 UYJ851979:UYK851979 VIF851979:VIG851979 VSB851979:VSC851979 WBX851979:WBY851979 WLT851979:WLU851979 WVP851979:WVQ851979 H917515:I917515 JD917515:JE917515 SZ917515:TA917515 ACV917515:ACW917515 AMR917515:AMS917515 AWN917515:AWO917515 BGJ917515:BGK917515 BQF917515:BQG917515 CAB917515:CAC917515 CJX917515:CJY917515 CTT917515:CTU917515 DDP917515:DDQ917515 DNL917515:DNM917515 DXH917515:DXI917515 EHD917515:EHE917515 EQZ917515:ERA917515 FAV917515:FAW917515 FKR917515:FKS917515 FUN917515:FUO917515 GEJ917515:GEK917515 GOF917515:GOG917515 GYB917515:GYC917515 HHX917515:HHY917515 HRT917515:HRU917515 IBP917515:IBQ917515 ILL917515:ILM917515 IVH917515:IVI917515 JFD917515:JFE917515 JOZ917515:JPA917515 JYV917515:JYW917515 KIR917515:KIS917515 KSN917515:KSO917515 LCJ917515:LCK917515 LMF917515:LMG917515 LWB917515:LWC917515 MFX917515:MFY917515 MPT917515:MPU917515 MZP917515:MZQ917515 NJL917515:NJM917515 NTH917515:NTI917515 ODD917515:ODE917515 OMZ917515:ONA917515 OWV917515:OWW917515 PGR917515:PGS917515 PQN917515:PQO917515 QAJ917515:QAK917515 QKF917515:QKG917515 QUB917515:QUC917515 RDX917515:RDY917515 RNT917515:RNU917515 RXP917515:RXQ917515 SHL917515:SHM917515 SRH917515:SRI917515 TBD917515:TBE917515 TKZ917515:TLA917515 TUV917515:TUW917515 UER917515:UES917515 UON917515:UOO917515 UYJ917515:UYK917515 VIF917515:VIG917515 VSB917515:VSC917515 WBX917515:WBY917515 WLT917515:WLU917515 WVP917515:WVQ917515 H983051:I983051 JD983051:JE983051 SZ983051:TA983051 ACV983051:ACW983051 AMR983051:AMS983051 AWN983051:AWO983051 BGJ983051:BGK983051 BQF983051:BQG983051 CAB983051:CAC983051 CJX983051:CJY983051 CTT983051:CTU983051 DDP983051:DDQ983051 DNL983051:DNM983051 DXH983051:DXI983051 EHD983051:EHE983051 EQZ983051:ERA983051 FAV983051:FAW983051 FKR983051:FKS983051 FUN983051:FUO983051 GEJ983051:GEK983051 GOF983051:GOG983051 GYB983051:GYC983051 HHX983051:HHY983051 HRT983051:HRU983051 IBP983051:IBQ983051 ILL983051:ILM983051 IVH983051:IVI983051 JFD983051:JFE983051 JOZ983051:JPA983051 JYV983051:JYW983051 KIR983051:KIS983051 KSN983051:KSO983051 LCJ983051:LCK983051 LMF983051:LMG983051 LWB983051:LWC983051 MFX983051:MFY983051 MPT983051:MPU983051 MZP983051:MZQ983051 NJL983051:NJM983051 NTH983051:NTI983051 ODD983051:ODE983051 OMZ983051:ONA983051 OWV983051:OWW983051 PGR983051:PGS983051 PQN983051:PQO983051 QAJ983051:QAK983051 QKF983051:QKG983051 QUB983051:QUC983051 RDX983051:RDY983051 RNT983051:RNU983051 RXP983051:RXQ983051 SHL983051:SHM983051 SRH983051:SRI983051 TBD983051:TBE983051 TKZ983051:TLA983051 TUV983051:TUW983051 UER983051:UES983051 UON983051:UOO983051 UYJ983051:UYK983051 VIF983051:VIG983051 VSB983051:VSC983051 WBX983051:WBY983051 WLT983051:WLU983051 WVP983051:WVQ983051">
      <formula1>$X$49:$X$51</formula1>
    </dataValidation>
    <dataValidation allowBlank="1" sqref="G11 JC11 SY11 ACU11 AMQ11 AWM11 BGI11 BQE11 CAA11 CJW11 CTS11 DDO11 DNK11 DXG11 EHC11 EQY11 FAU11 FKQ11 FUM11 GEI11 GOE11 GYA11 HHW11 HRS11 IBO11 ILK11 IVG11 JFC11 JOY11 JYU11 KIQ11 KSM11 LCI11 LME11 LWA11 MFW11 MPS11 MZO11 NJK11 NTG11 ODC11 OMY11 OWU11 PGQ11 PQM11 QAI11 QKE11 QUA11 RDW11 RNS11 RXO11 SHK11 SRG11 TBC11 TKY11 TUU11 UEQ11 UOM11 UYI11 VIE11 VSA11 WBW11 WLS11 WVO11 G65547 JC65547 SY65547 ACU65547 AMQ65547 AWM65547 BGI65547 BQE65547 CAA65547 CJW65547 CTS65547 DDO65547 DNK65547 DXG65547 EHC65547 EQY65547 FAU65547 FKQ65547 FUM65547 GEI65547 GOE65547 GYA65547 HHW65547 HRS65547 IBO65547 ILK65547 IVG65547 JFC65547 JOY65547 JYU65547 KIQ65547 KSM65547 LCI65547 LME65547 LWA65547 MFW65547 MPS65547 MZO65547 NJK65547 NTG65547 ODC65547 OMY65547 OWU65547 PGQ65547 PQM65547 QAI65547 QKE65547 QUA65547 RDW65547 RNS65547 RXO65547 SHK65547 SRG65547 TBC65547 TKY65547 TUU65547 UEQ65547 UOM65547 UYI65547 VIE65547 VSA65547 WBW65547 WLS65547 WVO65547 G131083 JC131083 SY131083 ACU131083 AMQ131083 AWM131083 BGI131083 BQE131083 CAA131083 CJW131083 CTS131083 DDO131083 DNK131083 DXG131083 EHC131083 EQY131083 FAU131083 FKQ131083 FUM131083 GEI131083 GOE131083 GYA131083 HHW131083 HRS131083 IBO131083 ILK131083 IVG131083 JFC131083 JOY131083 JYU131083 KIQ131083 KSM131083 LCI131083 LME131083 LWA131083 MFW131083 MPS131083 MZO131083 NJK131083 NTG131083 ODC131083 OMY131083 OWU131083 PGQ131083 PQM131083 QAI131083 QKE131083 QUA131083 RDW131083 RNS131083 RXO131083 SHK131083 SRG131083 TBC131083 TKY131083 TUU131083 UEQ131083 UOM131083 UYI131083 VIE131083 VSA131083 WBW131083 WLS131083 WVO131083 G196619 JC196619 SY196619 ACU196619 AMQ196619 AWM196619 BGI196619 BQE196619 CAA196619 CJW196619 CTS196619 DDO196619 DNK196619 DXG196619 EHC196619 EQY196619 FAU196619 FKQ196619 FUM196619 GEI196619 GOE196619 GYA196619 HHW196619 HRS196619 IBO196619 ILK196619 IVG196619 JFC196619 JOY196619 JYU196619 KIQ196619 KSM196619 LCI196619 LME196619 LWA196619 MFW196619 MPS196619 MZO196619 NJK196619 NTG196619 ODC196619 OMY196619 OWU196619 PGQ196619 PQM196619 QAI196619 QKE196619 QUA196619 RDW196619 RNS196619 RXO196619 SHK196619 SRG196619 TBC196619 TKY196619 TUU196619 UEQ196619 UOM196619 UYI196619 VIE196619 VSA196619 WBW196619 WLS196619 WVO196619 G262155 JC262155 SY262155 ACU262155 AMQ262155 AWM262155 BGI262155 BQE262155 CAA262155 CJW262155 CTS262155 DDO262155 DNK262155 DXG262155 EHC262155 EQY262155 FAU262155 FKQ262155 FUM262155 GEI262155 GOE262155 GYA262155 HHW262155 HRS262155 IBO262155 ILK262155 IVG262155 JFC262155 JOY262155 JYU262155 KIQ262155 KSM262155 LCI262155 LME262155 LWA262155 MFW262155 MPS262155 MZO262155 NJK262155 NTG262155 ODC262155 OMY262155 OWU262155 PGQ262155 PQM262155 QAI262155 QKE262155 QUA262155 RDW262155 RNS262155 RXO262155 SHK262155 SRG262155 TBC262155 TKY262155 TUU262155 UEQ262155 UOM262155 UYI262155 VIE262155 VSA262155 WBW262155 WLS262155 WVO262155 G327691 JC327691 SY327691 ACU327691 AMQ327691 AWM327691 BGI327691 BQE327691 CAA327691 CJW327691 CTS327691 DDO327691 DNK327691 DXG327691 EHC327691 EQY327691 FAU327691 FKQ327691 FUM327691 GEI327691 GOE327691 GYA327691 HHW327691 HRS327691 IBO327691 ILK327691 IVG327691 JFC327691 JOY327691 JYU327691 KIQ327691 KSM327691 LCI327691 LME327691 LWA327691 MFW327691 MPS327691 MZO327691 NJK327691 NTG327691 ODC327691 OMY327691 OWU327691 PGQ327691 PQM327691 QAI327691 QKE327691 QUA327691 RDW327691 RNS327691 RXO327691 SHK327691 SRG327691 TBC327691 TKY327691 TUU327691 UEQ327691 UOM327691 UYI327691 VIE327691 VSA327691 WBW327691 WLS327691 WVO327691 G393227 JC393227 SY393227 ACU393227 AMQ393227 AWM393227 BGI393227 BQE393227 CAA393227 CJW393227 CTS393227 DDO393227 DNK393227 DXG393227 EHC393227 EQY393227 FAU393227 FKQ393227 FUM393227 GEI393227 GOE393227 GYA393227 HHW393227 HRS393227 IBO393227 ILK393227 IVG393227 JFC393227 JOY393227 JYU393227 KIQ393227 KSM393227 LCI393227 LME393227 LWA393227 MFW393227 MPS393227 MZO393227 NJK393227 NTG393227 ODC393227 OMY393227 OWU393227 PGQ393227 PQM393227 QAI393227 QKE393227 QUA393227 RDW393227 RNS393227 RXO393227 SHK393227 SRG393227 TBC393227 TKY393227 TUU393227 UEQ393227 UOM393227 UYI393227 VIE393227 VSA393227 WBW393227 WLS393227 WVO393227 G458763 JC458763 SY458763 ACU458763 AMQ458763 AWM458763 BGI458763 BQE458763 CAA458763 CJW458763 CTS458763 DDO458763 DNK458763 DXG458763 EHC458763 EQY458763 FAU458763 FKQ458763 FUM458763 GEI458763 GOE458763 GYA458763 HHW458763 HRS458763 IBO458763 ILK458763 IVG458763 JFC458763 JOY458763 JYU458763 KIQ458763 KSM458763 LCI458763 LME458763 LWA458763 MFW458763 MPS458763 MZO458763 NJK458763 NTG458763 ODC458763 OMY458763 OWU458763 PGQ458763 PQM458763 QAI458763 QKE458763 QUA458763 RDW458763 RNS458763 RXO458763 SHK458763 SRG458763 TBC458763 TKY458763 TUU458763 UEQ458763 UOM458763 UYI458763 VIE458763 VSA458763 WBW458763 WLS458763 WVO458763 G524299 JC524299 SY524299 ACU524299 AMQ524299 AWM524299 BGI524299 BQE524299 CAA524299 CJW524299 CTS524299 DDO524299 DNK524299 DXG524299 EHC524299 EQY524299 FAU524299 FKQ524299 FUM524299 GEI524299 GOE524299 GYA524299 HHW524299 HRS524299 IBO524299 ILK524299 IVG524299 JFC524299 JOY524299 JYU524299 KIQ524299 KSM524299 LCI524299 LME524299 LWA524299 MFW524299 MPS524299 MZO524299 NJK524299 NTG524299 ODC524299 OMY524299 OWU524299 PGQ524299 PQM524299 QAI524299 QKE524299 QUA524299 RDW524299 RNS524299 RXO524299 SHK524299 SRG524299 TBC524299 TKY524299 TUU524299 UEQ524299 UOM524299 UYI524299 VIE524299 VSA524299 WBW524299 WLS524299 WVO524299 G589835 JC589835 SY589835 ACU589835 AMQ589835 AWM589835 BGI589835 BQE589835 CAA589835 CJW589835 CTS589835 DDO589835 DNK589835 DXG589835 EHC589835 EQY589835 FAU589835 FKQ589835 FUM589835 GEI589835 GOE589835 GYA589835 HHW589835 HRS589835 IBO589835 ILK589835 IVG589835 JFC589835 JOY589835 JYU589835 KIQ589835 KSM589835 LCI589835 LME589835 LWA589835 MFW589835 MPS589835 MZO589835 NJK589835 NTG589835 ODC589835 OMY589835 OWU589835 PGQ589835 PQM589835 QAI589835 QKE589835 QUA589835 RDW589835 RNS589835 RXO589835 SHK589835 SRG589835 TBC589835 TKY589835 TUU589835 UEQ589835 UOM589835 UYI589835 VIE589835 VSA589835 WBW589835 WLS589835 WVO589835 G655371 JC655371 SY655371 ACU655371 AMQ655371 AWM655371 BGI655371 BQE655371 CAA655371 CJW655371 CTS655371 DDO655371 DNK655371 DXG655371 EHC655371 EQY655371 FAU655371 FKQ655371 FUM655371 GEI655371 GOE655371 GYA655371 HHW655371 HRS655371 IBO655371 ILK655371 IVG655371 JFC655371 JOY655371 JYU655371 KIQ655371 KSM655371 LCI655371 LME655371 LWA655371 MFW655371 MPS655371 MZO655371 NJK655371 NTG655371 ODC655371 OMY655371 OWU655371 PGQ655371 PQM655371 QAI655371 QKE655371 QUA655371 RDW655371 RNS655371 RXO655371 SHK655371 SRG655371 TBC655371 TKY655371 TUU655371 UEQ655371 UOM655371 UYI655371 VIE655371 VSA655371 WBW655371 WLS655371 WVO655371 G720907 JC720907 SY720907 ACU720907 AMQ720907 AWM720907 BGI720907 BQE720907 CAA720907 CJW720907 CTS720907 DDO720907 DNK720907 DXG720907 EHC720907 EQY720907 FAU720907 FKQ720907 FUM720907 GEI720907 GOE720907 GYA720907 HHW720907 HRS720907 IBO720907 ILK720907 IVG720907 JFC720907 JOY720907 JYU720907 KIQ720907 KSM720907 LCI720907 LME720907 LWA720907 MFW720907 MPS720907 MZO720907 NJK720907 NTG720907 ODC720907 OMY720907 OWU720907 PGQ720907 PQM720907 QAI720907 QKE720907 QUA720907 RDW720907 RNS720907 RXO720907 SHK720907 SRG720907 TBC720907 TKY720907 TUU720907 UEQ720907 UOM720907 UYI720907 VIE720907 VSA720907 WBW720907 WLS720907 WVO720907 G786443 JC786443 SY786443 ACU786443 AMQ786443 AWM786443 BGI786443 BQE786443 CAA786443 CJW786443 CTS786443 DDO786443 DNK786443 DXG786443 EHC786443 EQY786443 FAU786443 FKQ786443 FUM786443 GEI786443 GOE786443 GYA786443 HHW786443 HRS786443 IBO786443 ILK786443 IVG786443 JFC786443 JOY786443 JYU786443 KIQ786443 KSM786443 LCI786443 LME786443 LWA786443 MFW786443 MPS786443 MZO786443 NJK786443 NTG786443 ODC786443 OMY786443 OWU786443 PGQ786443 PQM786443 QAI786443 QKE786443 QUA786443 RDW786443 RNS786443 RXO786443 SHK786443 SRG786443 TBC786443 TKY786443 TUU786443 UEQ786443 UOM786443 UYI786443 VIE786443 VSA786443 WBW786443 WLS786443 WVO786443 G851979 JC851979 SY851979 ACU851979 AMQ851979 AWM851979 BGI851979 BQE851979 CAA851979 CJW851979 CTS851979 DDO851979 DNK851979 DXG851979 EHC851979 EQY851979 FAU851979 FKQ851979 FUM851979 GEI851979 GOE851979 GYA851979 HHW851979 HRS851979 IBO851979 ILK851979 IVG851979 JFC851979 JOY851979 JYU851979 KIQ851979 KSM851979 LCI851979 LME851979 LWA851979 MFW851979 MPS851979 MZO851979 NJK851979 NTG851979 ODC851979 OMY851979 OWU851979 PGQ851979 PQM851979 QAI851979 QKE851979 QUA851979 RDW851979 RNS851979 RXO851979 SHK851979 SRG851979 TBC851979 TKY851979 TUU851979 UEQ851979 UOM851979 UYI851979 VIE851979 VSA851979 WBW851979 WLS851979 WVO851979 G917515 JC917515 SY917515 ACU917515 AMQ917515 AWM917515 BGI917515 BQE917515 CAA917515 CJW917515 CTS917515 DDO917515 DNK917515 DXG917515 EHC917515 EQY917515 FAU917515 FKQ917515 FUM917515 GEI917515 GOE917515 GYA917515 HHW917515 HRS917515 IBO917515 ILK917515 IVG917515 JFC917515 JOY917515 JYU917515 KIQ917515 KSM917515 LCI917515 LME917515 LWA917515 MFW917515 MPS917515 MZO917515 NJK917515 NTG917515 ODC917515 OMY917515 OWU917515 PGQ917515 PQM917515 QAI917515 QKE917515 QUA917515 RDW917515 RNS917515 RXO917515 SHK917515 SRG917515 TBC917515 TKY917515 TUU917515 UEQ917515 UOM917515 UYI917515 VIE917515 VSA917515 WBW917515 WLS917515 WVO917515 G983051 JC983051 SY983051 ACU983051 AMQ983051 AWM983051 BGI983051 BQE983051 CAA983051 CJW983051 CTS983051 DDO983051 DNK983051 DXG983051 EHC983051 EQY983051 FAU983051 FKQ983051 FUM983051 GEI983051 GOE983051 GYA983051 HHW983051 HRS983051 IBO983051 ILK983051 IVG983051 JFC983051 JOY983051 JYU983051 KIQ983051 KSM983051 LCI983051 LME983051 LWA983051 MFW983051 MPS983051 MZO983051 NJK983051 NTG983051 ODC983051 OMY983051 OWU983051 PGQ983051 PQM983051 QAI983051 QKE983051 QUA983051 RDW983051 RNS983051 RXO983051 SHK983051 SRG983051 TBC983051 TKY983051 TUU983051 UEQ983051 UOM983051 UYI983051 VIE983051 VSA983051 WBW983051 WLS983051 WVO983051"/>
    <dataValidation type="list" errorStyle="warning" allowBlank="1" errorTitle="Service Type" promptTitle="Service Type" prompt="Select service from drop down list" sqref="H10:I10 JD10:JE10 SZ10:TA10 ACV10:ACW10 AMR10:AMS10 AWN10:AWO10 BGJ10:BGK10 BQF10:BQG10 CAB10:CAC10 CJX10:CJY10 CTT10:CTU10 DDP10:DDQ10 DNL10:DNM10 DXH10:DXI10 EHD10:EHE10 EQZ10:ERA10 FAV10:FAW10 FKR10:FKS10 FUN10:FUO10 GEJ10:GEK10 GOF10:GOG10 GYB10:GYC10 HHX10:HHY10 HRT10:HRU10 IBP10:IBQ10 ILL10:ILM10 IVH10:IVI10 JFD10:JFE10 JOZ10:JPA10 JYV10:JYW10 KIR10:KIS10 KSN10:KSO10 LCJ10:LCK10 LMF10:LMG10 LWB10:LWC10 MFX10:MFY10 MPT10:MPU10 MZP10:MZQ10 NJL10:NJM10 NTH10:NTI10 ODD10:ODE10 OMZ10:ONA10 OWV10:OWW10 PGR10:PGS10 PQN10:PQO10 QAJ10:QAK10 QKF10:QKG10 QUB10:QUC10 RDX10:RDY10 RNT10:RNU10 RXP10:RXQ10 SHL10:SHM10 SRH10:SRI10 TBD10:TBE10 TKZ10:TLA10 TUV10:TUW10 UER10:UES10 UON10:UOO10 UYJ10:UYK10 VIF10:VIG10 VSB10:VSC10 WBX10:WBY10 WLT10:WLU10 WVP10:WVQ10 H65546:I65546 JD65546:JE65546 SZ65546:TA65546 ACV65546:ACW65546 AMR65546:AMS65546 AWN65546:AWO65546 BGJ65546:BGK65546 BQF65546:BQG65546 CAB65546:CAC65546 CJX65546:CJY65546 CTT65546:CTU65546 DDP65546:DDQ65546 DNL65546:DNM65546 DXH65546:DXI65546 EHD65546:EHE65546 EQZ65546:ERA65546 FAV65546:FAW65546 FKR65546:FKS65546 FUN65546:FUO65546 GEJ65546:GEK65546 GOF65546:GOG65546 GYB65546:GYC65546 HHX65546:HHY65546 HRT65546:HRU65546 IBP65546:IBQ65546 ILL65546:ILM65546 IVH65546:IVI65546 JFD65546:JFE65546 JOZ65546:JPA65546 JYV65546:JYW65546 KIR65546:KIS65546 KSN65546:KSO65546 LCJ65546:LCK65546 LMF65546:LMG65546 LWB65546:LWC65546 MFX65546:MFY65546 MPT65546:MPU65546 MZP65546:MZQ65546 NJL65546:NJM65546 NTH65546:NTI65546 ODD65546:ODE65546 OMZ65546:ONA65546 OWV65546:OWW65546 PGR65546:PGS65546 PQN65546:PQO65546 QAJ65546:QAK65546 QKF65546:QKG65546 QUB65546:QUC65546 RDX65546:RDY65546 RNT65546:RNU65546 RXP65546:RXQ65546 SHL65546:SHM65546 SRH65546:SRI65546 TBD65546:TBE65546 TKZ65546:TLA65546 TUV65546:TUW65546 UER65546:UES65546 UON65546:UOO65546 UYJ65546:UYK65546 VIF65546:VIG65546 VSB65546:VSC65546 WBX65546:WBY65546 WLT65546:WLU65546 WVP65546:WVQ65546 H131082:I131082 JD131082:JE131082 SZ131082:TA131082 ACV131082:ACW131082 AMR131082:AMS131082 AWN131082:AWO131082 BGJ131082:BGK131082 BQF131082:BQG131082 CAB131082:CAC131082 CJX131082:CJY131082 CTT131082:CTU131082 DDP131082:DDQ131082 DNL131082:DNM131082 DXH131082:DXI131082 EHD131082:EHE131082 EQZ131082:ERA131082 FAV131082:FAW131082 FKR131082:FKS131082 FUN131082:FUO131082 GEJ131082:GEK131082 GOF131082:GOG131082 GYB131082:GYC131082 HHX131082:HHY131082 HRT131082:HRU131082 IBP131082:IBQ131082 ILL131082:ILM131082 IVH131082:IVI131082 JFD131082:JFE131082 JOZ131082:JPA131082 JYV131082:JYW131082 KIR131082:KIS131082 KSN131082:KSO131082 LCJ131082:LCK131082 LMF131082:LMG131082 LWB131082:LWC131082 MFX131082:MFY131082 MPT131082:MPU131082 MZP131082:MZQ131082 NJL131082:NJM131082 NTH131082:NTI131082 ODD131082:ODE131082 OMZ131082:ONA131082 OWV131082:OWW131082 PGR131082:PGS131082 PQN131082:PQO131082 QAJ131082:QAK131082 QKF131082:QKG131082 QUB131082:QUC131082 RDX131082:RDY131082 RNT131082:RNU131082 RXP131082:RXQ131082 SHL131082:SHM131082 SRH131082:SRI131082 TBD131082:TBE131082 TKZ131082:TLA131082 TUV131082:TUW131082 UER131082:UES131082 UON131082:UOO131082 UYJ131082:UYK131082 VIF131082:VIG131082 VSB131082:VSC131082 WBX131082:WBY131082 WLT131082:WLU131082 WVP131082:WVQ131082 H196618:I196618 JD196618:JE196618 SZ196618:TA196618 ACV196618:ACW196618 AMR196618:AMS196618 AWN196618:AWO196618 BGJ196618:BGK196618 BQF196618:BQG196618 CAB196618:CAC196618 CJX196618:CJY196618 CTT196618:CTU196618 DDP196618:DDQ196618 DNL196618:DNM196618 DXH196618:DXI196618 EHD196618:EHE196618 EQZ196618:ERA196618 FAV196618:FAW196618 FKR196618:FKS196618 FUN196618:FUO196618 GEJ196618:GEK196618 GOF196618:GOG196618 GYB196618:GYC196618 HHX196618:HHY196618 HRT196618:HRU196618 IBP196618:IBQ196618 ILL196618:ILM196618 IVH196618:IVI196618 JFD196618:JFE196618 JOZ196618:JPA196618 JYV196618:JYW196618 KIR196618:KIS196618 KSN196618:KSO196618 LCJ196618:LCK196618 LMF196618:LMG196618 LWB196618:LWC196618 MFX196618:MFY196618 MPT196618:MPU196618 MZP196618:MZQ196618 NJL196618:NJM196618 NTH196618:NTI196618 ODD196618:ODE196618 OMZ196618:ONA196618 OWV196618:OWW196618 PGR196618:PGS196618 PQN196618:PQO196618 QAJ196618:QAK196618 QKF196618:QKG196618 QUB196618:QUC196618 RDX196618:RDY196618 RNT196618:RNU196618 RXP196618:RXQ196618 SHL196618:SHM196618 SRH196618:SRI196618 TBD196618:TBE196618 TKZ196618:TLA196618 TUV196618:TUW196618 UER196618:UES196618 UON196618:UOO196618 UYJ196618:UYK196618 VIF196618:VIG196618 VSB196618:VSC196618 WBX196618:WBY196618 WLT196618:WLU196618 WVP196618:WVQ196618 H262154:I262154 JD262154:JE262154 SZ262154:TA262154 ACV262154:ACW262154 AMR262154:AMS262154 AWN262154:AWO262154 BGJ262154:BGK262154 BQF262154:BQG262154 CAB262154:CAC262154 CJX262154:CJY262154 CTT262154:CTU262154 DDP262154:DDQ262154 DNL262154:DNM262154 DXH262154:DXI262154 EHD262154:EHE262154 EQZ262154:ERA262154 FAV262154:FAW262154 FKR262154:FKS262154 FUN262154:FUO262154 GEJ262154:GEK262154 GOF262154:GOG262154 GYB262154:GYC262154 HHX262154:HHY262154 HRT262154:HRU262154 IBP262154:IBQ262154 ILL262154:ILM262154 IVH262154:IVI262154 JFD262154:JFE262154 JOZ262154:JPA262154 JYV262154:JYW262154 KIR262154:KIS262154 KSN262154:KSO262154 LCJ262154:LCK262154 LMF262154:LMG262154 LWB262154:LWC262154 MFX262154:MFY262154 MPT262154:MPU262154 MZP262154:MZQ262154 NJL262154:NJM262154 NTH262154:NTI262154 ODD262154:ODE262154 OMZ262154:ONA262154 OWV262154:OWW262154 PGR262154:PGS262154 PQN262154:PQO262154 QAJ262154:QAK262154 QKF262154:QKG262154 QUB262154:QUC262154 RDX262154:RDY262154 RNT262154:RNU262154 RXP262154:RXQ262154 SHL262154:SHM262154 SRH262154:SRI262154 TBD262154:TBE262154 TKZ262154:TLA262154 TUV262154:TUW262154 UER262154:UES262154 UON262154:UOO262154 UYJ262154:UYK262154 VIF262154:VIG262154 VSB262154:VSC262154 WBX262154:WBY262154 WLT262154:WLU262154 WVP262154:WVQ262154 H327690:I327690 JD327690:JE327690 SZ327690:TA327690 ACV327690:ACW327690 AMR327690:AMS327690 AWN327690:AWO327690 BGJ327690:BGK327690 BQF327690:BQG327690 CAB327690:CAC327690 CJX327690:CJY327690 CTT327690:CTU327690 DDP327690:DDQ327690 DNL327690:DNM327690 DXH327690:DXI327690 EHD327690:EHE327690 EQZ327690:ERA327690 FAV327690:FAW327690 FKR327690:FKS327690 FUN327690:FUO327690 GEJ327690:GEK327690 GOF327690:GOG327690 GYB327690:GYC327690 HHX327690:HHY327690 HRT327690:HRU327690 IBP327690:IBQ327690 ILL327690:ILM327690 IVH327690:IVI327690 JFD327690:JFE327690 JOZ327690:JPA327690 JYV327690:JYW327690 KIR327690:KIS327690 KSN327690:KSO327690 LCJ327690:LCK327690 LMF327690:LMG327690 LWB327690:LWC327690 MFX327690:MFY327690 MPT327690:MPU327690 MZP327690:MZQ327690 NJL327690:NJM327690 NTH327690:NTI327690 ODD327690:ODE327690 OMZ327690:ONA327690 OWV327690:OWW327690 PGR327690:PGS327690 PQN327690:PQO327690 QAJ327690:QAK327690 QKF327690:QKG327690 QUB327690:QUC327690 RDX327690:RDY327690 RNT327690:RNU327690 RXP327690:RXQ327690 SHL327690:SHM327690 SRH327690:SRI327690 TBD327690:TBE327690 TKZ327690:TLA327690 TUV327690:TUW327690 UER327690:UES327690 UON327690:UOO327690 UYJ327690:UYK327690 VIF327690:VIG327690 VSB327690:VSC327690 WBX327690:WBY327690 WLT327690:WLU327690 WVP327690:WVQ327690 H393226:I393226 JD393226:JE393226 SZ393226:TA393226 ACV393226:ACW393226 AMR393226:AMS393226 AWN393226:AWO393226 BGJ393226:BGK393226 BQF393226:BQG393226 CAB393226:CAC393226 CJX393226:CJY393226 CTT393226:CTU393226 DDP393226:DDQ393226 DNL393226:DNM393226 DXH393226:DXI393226 EHD393226:EHE393226 EQZ393226:ERA393226 FAV393226:FAW393226 FKR393226:FKS393226 FUN393226:FUO393226 GEJ393226:GEK393226 GOF393226:GOG393226 GYB393226:GYC393226 HHX393226:HHY393226 HRT393226:HRU393226 IBP393226:IBQ393226 ILL393226:ILM393226 IVH393226:IVI393226 JFD393226:JFE393226 JOZ393226:JPA393226 JYV393226:JYW393226 KIR393226:KIS393226 KSN393226:KSO393226 LCJ393226:LCK393226 LMF393226:LMG393226 LWB393226:LWC393226 MFX393226:MFY393226 MPT393226:MPU393226 MZP393226:MZQ393226 NJL393226:NJM393226 NTH393226:NTI393226 ODD393226:ODE393226 OMZ393226:ONA393226 OWV393226:OWW393226 PGR393226:PGS393226 PQN393226:PQO393226 QAJ393226:QAK393226 QKF393226:QKG393226 QUB393226:QUC393226 RDX393226:RDY393226 RNT393226:RNU393226 RXP393226:RXQ393226 SHL393226:SHM393226 SRH393226:SRI393226 TBD393226:TBE393226 TKZ393226:TLA393226 TUV393226:TUW393226 UER393226:UES393226 UON393226:UOO393226 UYJ393226:UYK393226 VIF393226:VIG393226 VSB393226:VSC393226 WBX393226:WBY393226 WLT393226:WLU393226 WVP393226:WVQ393226 H458762:I458762 JD458762:JE458762 SZ458762:TA458762 ACV458762:ACW458762 AMR458762:AMS458762 AWN458762:AWO458762 BGJ458762:BGK458762 BQF458762:BQG458762 CAB458762:CAC458762 CJX458762:CJY458762 CTT458762:CTU458762 DDP458762:DDQ458762 DNL458762:DNM458762 DXH458762:DXI458762 EHD458762:EHE458762 EQZ458762:ERA458762 FAV458762:FAW458762 FKR458762:FKS458762 FUN458762:FUO458762 GEJ458762:GEK458762 GOF458762:GOG458762 GYB458762:GYC458762 HHX458762:HHY458762 HRT458762:HRU458762 IBP458762:IBQ458762 ILL458762:ILM458762 IVH458762:IVI458762 JFD458762:JFE458762 JOZ458762:JPA458762 JYV458762:JYW458762 KIR458762:KIS458762 KSN458762:KSO458762 LCJ458762:LCK458762 LMF458762:LMG458762 LWB458762:LWC458762 MFX458762:MFY458762 MPT458762:MPU458762 MZP458762:MZQ458762 NJL458762:NJM458762 NTH458762:NTI458762 ODD458762:ODE458762 OMZ458762:ONA458762 OWV458762:OWW458762 PGR458762:PGS458762 PQN458762:PQO458762 QAJ458762:QAK458762 QKF458762:QKG458762 QUB458762:QUC458762 RDX458762:RDY458762 RNT458762:RNU458762 RXP458762:RXQ458762 SHL458762:SHM458762 SRH458762:SRI458762 TBD458762:TBE458762 TKZ458762:TLA458762 TUV458762:TUW458762 UER458762:UES458762 UON458762:UOO458762 UYJ458762:UYK458762 VIF458762:VIG458762 VSB458762:VSC458762 WBX458762:WBY458762 WLT458762:WLU458762 WVP458762:WVQ458762 H524298:I524298 JD524298:JE524298 SZ524298:TA524298 ACV524298:ACW524298 AMR524298:AMS524298 AWN524298:AWO524298 BGJ524298:BGK524298 BQF524298:BQG524298 CAB524298:CAC524298 CJX524298:CJY524298 CTT524298:CTU524298 DDP524298:DDQ524298 DNL524298:DNM524298 DXH524298:DXI524298 EHD524298:EHE524298 EQZ524298:ERA524298 FAV524298:FAW524298 FKR524298:FKS524298 FUN524298:FUO524298 GEJ524298:GEK524298 GOF524298:GOG524298 GYB524298:GYC524298 HHX524298:HHY524298 HRT524298:HRU524298 IBP524298:IBQ524298 ILL524298:ILM524298 IVH524298:IVI524298 JFD524298:JFE524298 JOZ524298:JPA524298 JYV524298:JYW524298 KIR524298:KIS524298 KSN524298:KSO524298 LCJ524298:LCK524298 LMF524298:LMG524298 LWB524298:LWC524298 MFX524298:MFY524298 MPT524298:MPU524298 MZP524298:MZQ524298 NJL524298:NJM524298 NTH524298:NTI524298 ODD524298:ODE524298 OMZ524298:ONA524298 OWV524298:OWW524298 PGR524298:PGS524298 PQN524298:PQO524298 QAJ524298:QAK524298 QKF524298:QKG524298 QUB524298:QUC524298 RDX524298:RDY524298 RNT524298:RNU524298 RXP524298:RXQ524298 SHL524298:SHM524298 SRH524298:SRI524298 TBD524298:TBE524298 TKZ524298:TLA524298 TUV524298:TUW524298 UER524298:UES524298 UON524298:UOO524298 UYJ524298:UYK524298 VIF524298:VIG524298 VSB524298:VSC524298 WBX524298:WBY524298 WLT524298:WLU524298 WVP524298:WVQ524298 H589834:I589834 JD589834:JE589834 SZ589834:TA589834 ACV589834:ACW589834 AMR589834:AMS589834 AWN589834:AWO589834 BGJ589834:BGK589834 BQF589834:BQG589834 CAB589834:CAC589834 CJX589834:CJY589834 CTT589834:CTU589834 DDP589834:DDQ589834 DNL589834:DNM589834 DXH589834:DXI589834 EHD589834:EHE589834 EQZ589834:ERA589834 FAV589834:FAW589834 FKR589834:FKS589834 FUN589834:FUO589834 GEJ589834:GEK589834 GOF589834:GOG589834 GYB589834:GYC589834 HHX589834:HHY589834 HRT589834:HRU589834 IBP589834:IBQ589834 ILL589834:ILM589834 IVH589834:IVI589834 JFD589834:JFE589834 JOZ589834:JPA589834 JYV589834:JYW589834 KIR589834:KIS589834 KSN589834:KSO589834 LCJ589834:LCK589834 LMF589834:LMG589834 LWB589834:LWC589834 MFX589834:MFY589834 MPT589834:MPU589834 MZP589834:MZQ589834 NJL589834:NJM589834 NTH589834:NTI589834 ODD589834:ODE589834 OMZ589834:ONA589834 OWV589834:OWW589834 PGR589834:PGS589834 PQN589834:PQO589834 QAJ589834:QAK589834 QKF589834:QKG589834 QUB589834:QUC589834 RDX589834:RDY589834 RNT589834:RNU589834 RXP589834:RXQ589834 SHL589834:SHM589834 SRH589834:SRI589834 TBD589834:TBE589834 TKZ589834:TLA589834 TUV589834:TUW589834 UER589834:UES589834 UON589834:UOO589834 UYJ589834:UYK589834 VIF589834:VIG589834 VSB589834:VSC589834 WBX589834:WBY589834 WLT589834:WLU589834 WVP589834:WVQ589834 H655370:I655370 JD655370:JE655370 SZ655370:TA655370 ACV655370:ACW655370 AMR655370:AMS655370 AWN655370:AWO655370 BGJ655370:BGK655370 BQF655370:BQG655370 CAB655370:CAC655370 CJX655370:CJY655370 CTT655370:CTU655370 DDP655370:DDQ655370 DNL655370:DNM655370 DXH655370:DXI655370 EHD655370:EHE655370 EQZ655370:ERA655370 FAV655370:FAW655370 FKR655370:FKS655370 FUN655370:FUO655370 GEJ655370:GEK655370 GOF655370:GOG655370 GYB655370:GYC655370 HHX655370:HHY655370 HRT655370:HRU655370 IBP655370:IBQ655370 ILL655370:ILM655370 IVH655370:IVI655370 JFD655370:JFE655370 JOZ655370:JPA655370 JYV655370:JYW655370 KIR655370:KIS655370 KSN655370:KSO655370 LCJ655370:LCK655370 LMF655370:LMG655370 LWB655370:LWC655370 MFX655370:MFY655370 MPT655370:MPU655370 MZP655370:MZQ655370 NJL655370:NJM655370 NTH655370:NTI655370 ODD655370:ODE655370 OMZ655370:ONA655370 OWV655370:OWW655370 PGR655370:PGS655370 PQN655370:PQO655370 QAJ655370:QAK655370 QKF655370:QKG655370 QUB655370:QUC655370 RDX655370:RDY655370 RNT655370:RNU655370 RXP655370:RXQ655370 SHL655370:SHM655370 SRH655370:SRI655370 TBD655370:TBE655370 TKZ655370:TLA655370 TUV655370:TUW655370 UER655370:UES655370 UON655370:UOO655370 UYJ655370:UYK655370 VIF655370:VIG655370 VSB655370:VSC655370 WBX655370:WBY655370 WLT655370:WLU655370 WVP655370:WVQ655370 H720906:I720906 JD720906:JE720906 SZ720906:TA720906 ACV720906:ACW720906 AMR720906:AMS720906 AWN720906:AWO720906 BGJ720906:BGK720906 BQF720906:BQG720906 CAB720906:CAC720906 CJX720906:CJY720906 CTT720906:CTU720906 DDP720906:DDQ720906 DNL720906:DNM720906 DXH720906:DXI720906 EHD720906:EHE720906 EQZ720906:ERA720906 FAV720906:FAW720906 FKR720906:FKS720906 FUN720906:FUO720906 GEJ720906:GEK720906 GOF720906:GOG720906 GYB720906:GYC720906 HHX720906:HHY720906 HRT720906:HRU720906 IBP720906:IBQ720906 ILL720906:ILM720906 IVH720906:IVI720906 JFD720906:JFE720906 JOZ720906:JPA720906 JYV720906:JYW720906 KIR720906:KIS720906 KSN720906:KSO720906 LCJ720906:LCK720906 LMF720906:LMG720906 LWB720906:LWC720906 MFX720906:MFY720906 MPT720906:MPU720906 MZP720906:MZQ720906 NJL720906:NJM720906 NTH720906:NTI720906 ODD720906:ODE720906 OMZ720906:ONA720906 OWV720906:OWW720906 PGR720906:PGS720906 PQN720906:PQO720906 QAJ720906:QAK720906 QKF720906:QKG720906 QUB720906:QUC720906 RDX720906:RDY720906 RNT720906:RNU720906 RXP720906:RXQ720906 SHL720906:SHM720906 SRH720906:SRI720906 TBD720906:TBE720906 TKZ720906:TLA720906 TUV720906:TUW720906 UER720906:UES720906 UON720906:UOO720906 UYJ720906:UYK720906 VIF720906:VIG720906 VSB720906:VSC720906 WBX720906:WBY720906 WLT720906:WLU720906 WVP720906:WVQ720906 H786442:I786442 JD786442:JE786442 SZ786442:TA786442 ACV786442:ACW786442 AMR786442:AMS786442 AWN786442:AWO786442 BGJ786442:BGK786442 BQF786442:BQG786442 CAB786442:CAC786442 CJX786442:CJY786442 CTT786442:CTU786442 DDP786442:DDQ786442 DNL786442:DNM786442 DXH786442:DXI786442 EHD786442:EHE786442 EQZ786442:ERA786442 FAV786442:FAW786442 FKR786442:FKS786442 FUN786442:FUO786442 GEJ786442:GEK786442 GOF786442:GOG786442 GYB786442:GYC786442 HHX786442:HHY786442 HRT786442:HRU786442 IBP786442:IBQ786442 ILL786442:ILM786442 IVH786442:IVI786442 JFD786442:JFE786442 JOZ786442:JPA786442 JYV786442:JYW786442 KIR786442:KIS786442 KSN786442:KSO786442 LCJ786442:LCK786442 LMF786442:LMG786442 LWB786442:LWC786442 MFX786442:MFY786442 MPT786442:MPU786442 MZP786442:MZQ786442 NJL786442:NJM786442 NTH786442:NTI786442 ODD786442:ODE786442 OMZ786442:ONA786442 OWV786442:OWW786442 PGR786442:PGS786442 PQN786442:PQO786442 QAJ786442:QAK786442 QKF786442:QKG786442 QUB786442:QUC786442 RDX786442:RDY786442 RNT786442:RNU786442 RXP786442:RXQ786442 SHL786442:SHM786442 SRH786442:SRI786442 TBD786442:TBE786442 TKZ786442:TLA786442 TUV786442:TUW786442 UER786442:UES786442 UON786442:UOO786442 UYJ786442:UYK786442 VIF786442:VIG786442 VSB786442:VSC786442 WBX786442:WBY786442 WLT786442:WLU786442 WVP786442:WVQ786442 H851978:I851978 JD851978:JE851978 SZ851978:TA851978 ACV851978:ACW851978 AMR851978:AMS851978 AWN851978:AWO851978 BGJ851978:BGK851978 BQF851978:BQG851978 CAB851978:CAC851978 CJX851978:CJY851978 CTT851978:CTU851978 DDP851978:DDQ851978 DNL851978:DNM851978 DXH851978:DXI851978 EHD851978:EHE851978 EQZ851978:ERA851978 FAV851978:FAW851978 FKR851978:FKS851978 FUN851978:FUO851978 GEJ851978:GEK851978 GOF851978:GOG851978 GYB851978:GYC851978 HHX851978:HHY851978 HRT851978:HRU851978 IBP851978:IBQ851978 ILL851978:ILM851978 IVH851978:IVI851978 JFD851978:JFE851978 JOZ851978:JPA851978 JYV851978:JYW851978 KIR851978:KIS851978 KSN851978:KSO851978 LCJ851978:LCK851978 LMF851978:LMG851978 LWB851978:LWC851978 MFX851978:MFY851978 MPT851978:MPU851978 MZP851978:MZQ851978 NJL851978:NJM851978 NTH851978:NTI851978 ODD851978:ODE851978 OMZ851978:ONA851978 OWV851978:OWW851978 PGR851978:PGS851978 PQN851978:PQO851978 QAJ851978:QAK851978 QKF851978:QKG851978 QUB851978:QUC851978 RDX851978:RDY851978 RNT851978:RNU851978 RXP851978:RXQ851978 SHL851978:SHM851978 SRH851978:SRI851978 TBD851978:TBE851978 TKZ851978:TLA851978 TUV851978:TUW851978 UER851978:UES851978 UON851978:UOO851978 UYJ851978:UYK851978 VIF851978:VIG851978 VSB851978:VSC851978 WBX851978:WBY851978 WLT851978:WLU851978 WVP851978:WVQ851978 H917514:I917514 JD917514:JE917514 SZ917514:TA917514 ACV917514:ACW917514 AMR917514:AMS917514 AWN917514:AWO917514 BGJ917514:BGK917514 BQF917514:BQG917514 CAB917514:CAC917514 CJX917514:CJY917514 CTT917514:CTU917514 DDP917514:DDQ917514 DNL917514:DNM917514 DXH917514:DXI917514 EHD917514:EHE917514 EQZ917514:ERA917514 FAV917514:FAW917514 FKR917514:FKS917514 FUN917514:FUO917514 GEJ917514:GEK917514 GOF917514:GOG917514 GYB917514:GYC917514 HHX917514:HHY917514 HRT917514:HRU917514 IBP917514:IBQ917514 ILL917514:ILM917514 IVH917514:IVI917514 JFD917514:JFE917514 JOZ917514:JPA917514 JYV917514:JYW917514 KIR917514:KIS917514 KSN917514:KSO917514 LCJ917514:LCK917514 LMF917514:LMG917514 LWB917514:LWC917514 MFX917514:MFY917514 MPT917514:MPU917514 MZP917514:MZQ917514 NJL917514:NJM917514 NTH917514:NTI917514 ODD917514:ODE917514 OMZ917514:ONA917514 OWV917514:OWW917514 PGR917514:PGS917514 PQN917514:PQO917514 QAJ917514:QAK917514 QKF917514:QKG917514 QUB917514:QUC917514 RDX917514:RDY917514 RNT917514:RNU917514 RXP917514:RXQ917514 SHL917514:SHM917514 SRH917514:SRI917514 TBD917514:TBE917514 TKZ917514:TLA917514 TUV917514:TUW917514 UER917514:UES917514 UON917514:UOO917514 UYJ917514:UYK917514 VIF917514:VIG917514 VSB917514:VSC917514 WBX917514:WBY917514 WLT917514:WLU917514 WVP917514:WVQ917514 H983050:I983050 JD983050:JE983050 SZ983050:TA983050 ACV983050:ACW983050 AMR983050:AMS983050 AWN983050:AWO983050 BGJ983050:BGK983050 BQF983050:BQG983050 CAB983050:CAC983050 CJX983050:CJY983050 CTT983050:CTU983050 DDP983050:DDQ983050 DNL983050:DNM983050 DXH983050:DXI983050 EHD983050:EHE983050 EQZ983050:ERA983050 FAV983050:FAW983050 FKR983050:FKS983050 FUN983050:FUO983050 GEJ983050:GEK983050 GOF983050:GOG983050 GYB983050:GYC983050 HHX983050:HHY983050 HRT983050:HRU983050 IBP983050:IBQ983050 ILL983050:ILM983050 IVH983050:IVI983050 JFD983050:JFE983050 JOZ983050:JPA983050 JYV983050:JYW983050 KIR983050:KIS983050 KSN983050:KSO983050 LCJ983050:LCK983050 LMF983050:LMG983050 LWB983050:LWC983050 MFX983050:MFY983050 MPT983050:MPU983050 MZP983050:MZQ983050 NJL983050:NJM983050 NTH983050:NTI983050 ODD983050:ODE983050 OMZ983050:ONA983050 OWV983050:OWW983050 PGR983050:PGS983050 PQN983050:PQO983050 QAJ983050:QAK983050 QKF983050:QKG983050 QUB983050:QUC983050 RDX983050:RDY983050 RNT983050:RNU983050 RXP983050:RXQ983050 SHL983050:SHM983050 SRH983050:SRI983050 TBD983050:TBE983050 TKZ983050:TLA983050 TUV983050:TUW983050 UER983050:UES983050 UON983050:UOO983050 UYJ983050:UYK983050 VIF983050:VIG983050 VSB983050:VSC983050 WBX983050:WBY983050 WLT983050:WLU983050 WVP983050:WVQ983050">
      <formula1>#REF!</formula1>
    </dataValidation>
    <dataValidation type="list" errorStyle="warning" allowBlank="1" errorTitle="Service Type" promptTitle="Service Type" prompt="Select service from drop down list" sqref="E10:F10 JA10:JB10 SW10:SX10 ACS10:ACT10 AMO10:AMP10 AWK10:AWL10 BGG10:BGH10 BQC10:BQD10 BZY10:BZZ10 CJU10:CJV10 CTQ10:CTR10 DDM10:DDN10 DNI10:DNJ10 DXE10:DXF10 EHA10:EHB10 EQW10:EQX10 FAS10:FAT10 FKO10:FKP10 FUK10:FUL10 GEG10:GEH10 GOC10:GOD10 GXY10:GXZ10 HHU10:HHV10 HRQ10:HRR10 IBM10:IBN10 ILI10:ILJ10 IVE10:IVF10 JFA10:JFB10 JOW10:JOX10 JYS10:JYT10 KIO10:KIP10 KSK10:KSL10 LCG10:LCH10 LMC10:LMD10 LVY10:LVZ10 MFU10:MFV10 MPQ10:MPR10 MZM10:MZN10 NJI10:NJJ10 NTE10:NTF10 ODA10:ODB10 OMW10:OMX10 OWS10:OWT10 PGO10:PGP10 PQK10:PQL10 QAG10:QAH10 QKC10:QKD10 QTY10:QTZ10 RDU10:RDV10 RNQ10:RNR10 RXM10:RXN10 SHI10:SHJ10 SRE10:SRF10 TBA10:TBB10 TKW10:TKX10 TUS10:TUT10 UEO10:UEP10 UOK10:UOL10 UYG10:UYH10 VIC10:VID10 VRY10:VRZ10 WBU10:WBV10 WLQ10:WLR10 WVM10:WVN10 E65546:F65546 JA65546:JB65546 SW65546:SX65546 ACS65546:ACT65546 AMO65546:AMP65546 AWK65546:AWL65546 BGG65546:BGH65546 BQC65546:BQD65546 BZY65546:BZZ65546 CJU65546:CJV65546 CTQ65546:CTR65546 DDM65546:DDN65546 DNI65546:DNJ65546 DXE65546:DXF65546 EHA65546:EHB65546 EQW65546:EQX65546 FAS65546:FAT65546 FKO65546:FKP65546 FUK65546:FUL65546 GEG65546:GEH65546 GOC65546:GOD65546 GXY65546:GXZ65546 HHU65546:HHV65546 HRQ65546:HRR65546 IBM65546:IBN65546 ILI65546:ILJ65546 IVE65546:IVF65546 JFA65546:JFB65546 JOW65546:JOX65546 JYS65546:JYT65546 KIO65546:KIP65546 KSK65546:KSL65546 LCG65546:LCH65546 LMC65546:LMD65546 LVY65546:LVZ65546 MFU65546:MFV65546 MPQ65546:MPR65546 MZM65546:MZN65546 NJI65546:NJJ65546 NTE65546:NTF65546 ODA65546:ODB65546 OMW65546:OMX65546 OWS65546:OWT65546 PGO65546:PGP65546 PQK65546:PQL65546 QAG65546:QAH65546 QKC65546:QKD65546 QTY65546:QTZ65546 RDU65546:RDV65546 RNQ65546:RNR65546 RXM65546:RXN65546 SHI65546:SHJ65546 SRE65546:SRF65546 TBA65546:TBB65546 TKW65546:TKX65546 TUS65546:TUT65546 UEO65546:UEP65546 UOK65546:UOL65546 UYG65546:UYH65546 VIC65546:VID65546 VRY65546:VRZ65546 WBU65546:WBV65546 WLQ65546:WLR65546 WVM65546:WVN65546 E131082:F131082 JA131082:JB131082 SW131082:SX131082 ACS131082:ACT131082 AMO131082:AMP131082 AWK131082:AWL131082 BGG131082:BGH131082 BQC131082:BQD131082 BZY131082:BZZ131082 CJU131082:CJV131082 CTQ131082:CTR131082 DDM131082:DDN131082 DNI131082:DNJ131082 DXE131082:DXF131082 EHA131082:EHB131082 EQW131082:EQX131082 FAS131082:FAT131082 FKO131082:FKP131082 FUK131082:FUL131082 GEG131082:GEH131082 GOC131082:GOD131082 GXY131082:GXZ131082 HHU131082:HHV131082 HRQ131082:HRR131082 IBM131082:IBN131082 ILI131082:ILJ131082 IVE131082:IVF131082 JFA131082:JFB131082 JOW131082:JOX131082 JYS131082:JYT131082 KIO131082:KIP131082 KSK131082:KSL131082 LCG131082:LCH131082 LMC131082:LMD131082 LVY131082:LVZ131082 MFU131082:MFV131082 MPQ131082:MPR131082 MZM131082:MZN131082 NJI131082:NJJ131082 NTE131082:NTF131082 ODA131082:ODB131082 OMW131082:OMX131082 OWS131082:OWT131082 PGO131082:PGP131082 PQK131082:PQL131082 QAG131082:QAH131082 QKC131082:QKD131082 QTY131082:QTZ131082 RDU131082:RDV131082 RNQ131082:RNR131082 RXM131082:RXN131082 SHI131082:SHJ131082 SRE131082:SRF131082 TBA131082:TBB131082 TKW131082:TKX131082 TUS131082:TUT131082 UEO131082:UEP131082 UOK131082:UOL131082 UYG131082:UYH131082 VIC131082:VID131082 VRY131082:VRZ131082 WBU131082:WBV131082 WLQ131082:WLR131082 WVM131082:WVN131082 E196618:F196618 JA196618:JB196618 SW196618:SX196618 ACS196618:ACT196618 AMO196618:AMP196618 AWK196618:AWL196618 BGG196618:BGH196618 BQC196618:BQD196618 BZY196618:BZZ196618 CJU196618:CJV196618 CTQ196618:CTR196618 DDM196618:DDN196618 DNI196618:DNJ196618 DXE196618:DXF196618 EHA196618:EHB196618 EQW196618:EQX196618 FAS196618:FAT196618 FKO196618:FKP196618 FUK196618:FUL196618 GEG196618:GEH196618 GOC196618:GOD196618 GXY196618:GXZ196618 HHU196618:HHV196618 HRQ196618:HRR196618 IBM196618:IBN196618 ILI196618:ILJ196618 IVE196618:IVF196618 JFA196618:JFB196618 JOW196618:JOX196618 JYS196618:JYT196618 KIO196618:KIP196618 KSK196618:KSL196618 LCG196618:LCH196618 LMC196618:LMD196618 LVY196618:LVZ196618 MFU196618:MFV196618 MPQ196618:MPR196618 MZM196618:MZN196618 NJI196618:NJJ196618 NTE196618:NTF196618 ODA196618:ODB196618 OMW196618:OMX196618 OWS196618:OWT196618 PGO196618:PGP196618 PQK196618:PQL196618 QAG196618:QAH196618 QKC196618:QKD196618 QTY196618:QTZ196618 RDU196618:RDV196618 RNQ196618:RNR196618 RXM196618:RXN196618 SHI196618:SHJ196618 SRE196618:SRF196618 TBA196618:TBB196618 TKW196618:TKX196618 TUS196618:TUT196618 UEO196618:UEP196618 UOK196618:UOL196618 UYG196618:UYH196618 VIC196618:VID196618 VRY196618:VRZ196618 WBU196618:WBV196618 WLQ196618:WLR196618 WVM196618:WVN196618 E262154:F262154 JA262154:JB262154 SW262154:SX262154 ACS262154:ACT262154 AMO262154:AMP262154 AWK262154:AWL262154 BGG262154:BGH262154 BQC262154:BQD262154 BZY262154:BZZ262154 CJU262154:CJV262154 CTQ262154:CTR262154 DDM262154:DDN262154 DNI262154:DNJ262154 DXE262154:DXF262154 EHA262154:EHB262154 EQW262154:EQX262154 FAS262154:FAT262154 FKO262154:FKP262154 FUK262154:FUL262154 GEG262154:GEH262154 GOC262154:GOD262154 GXY262154:GXZ262154 HHU262154:HHV262154 HRQ262154:HRR262154 IBM262154:IBN262154 ILI262154:ILJ262154 IVE262154:IVF262154 JFA262154:JFB262154 JOW262154:JOX262154 JYS262154:JYT262154 KIO262154:KIP262154 KSK262154:KSL262154 LCG262154:LCH262154 LMC262154:LMD262154 LVY262154:LVZ262154 MFU262154:MFV262154 MPQ262154:MPR262154 MZM262154:MZN262154 NJI262154:NJJ262154 NTE262154:NTF262154 ODA262154:ODB262154 OMW262154:OMX262154 OWS262154:OWT262154 PGO262154:PGP262154 PQK262154:PQL262154 QAG262154:QAH262154 QKC262154:QKD262154 QTY262154:QTZ262154 RDU262154:RDV262154 RNQ262154:RNR262154 RXM262154:RXN262154 SHI262154:SHJ262154 SRE262154:SRF262154 TBA262154:TBB262154 TKW262154:TKX262154 TUS262154:TUT262154 UEO262154:UEP262154 UOK262154:UOL262154 UYG262154:UYH262154 VIC262154:VID262154 VRY262154:VRZ262154 WBU262154:WBV262154 WLQ262154:WLR262154 WVM262154:WVN262154 E327690:F327690 JA327690:JB327690 SW327690:SX327690 ACS327690:ACT327690 AMO327690:AMP327690 AWK327690:AWL327690 BGG327690:BGH327690 BQC327690:BQD327690 BZY327690:BZZ327690 CJU327690:CJV327690 CTQ327690:CTR327690 DDM327690:DDN327690 DNI327690:DNJ327690 DXE327690:DXF327690 EHA327690:EHB327690 EQW327690:EQX327690 FAS327690:FAT327690 FKO327690:FKP327690 FUK327690:FUL327690 GEG327690:GEH327690 GOC327690:GOD327690 GXY327690:GXZ327690 HHU327690:HHV327690 HRQ327690:HRR327690 IBM327690:IBN327690 ILI327690:ILJ327690 IVE327690:IVF327690 JFA327690:JFB327690 JOW327690:JOX327690 JYS327690:JYT327690 KIO327690:KIP327690 KSK327690:KSL327690 LCG327690:LCH327690 LMC327690:LMD327690 LVY327690:LVZ327690 MFU327690:MFV327690 MPQ327690:MPR327690 MZM327690:MZN327690 NJI327690:NJJ327690 NTE327690:NTF327690 ODA327690:ODB327690 OMW327690:OMX327690 OWS327690:OWT327690 PGO327690:PGP327690 PQK327690:PQL327690 QAG327690:QAH327690 QKC327690:QKD327690 QTY327690:QTZ327690 RDU327690:RDV327690 RNQ327690:RNR327690 RXM327690:RXN327690 SHI327690:SHJ327690 SRE327690:SRF327690 TBA327690:TBB327690 TKW327690:TKX327690 TUS327690:TUT327690 UEO327690:UEP327690 UOK327690:UOL327690 UYG327690:UYH327690 VIC327690:VID327690 VRY327690:VRZ327690 WBU327690:WBV327690 WLQ327690:WLR327690 WVM327690:WVN327690 E393226:F393226 JA393226:JB393226 SW393226:SX393226 ACS393226:ACT393226 AMO393226:AMP393226 AWK393226:AWL393226 BGG393226:BGH393226 BQC393226:BQD393226 BZY393226:BZZ393226 CJU393226:CJV393226 CTQ393226:CTR393226 DDM393226:DDN393226 DNI393226:DNJ393226 DXE393226:DXF393226 EHA393226:EHB393226 EQW393226:EQX393226 FAS393226:FAT393226 FKO393226:FKP393226 FUK393226:FUL393226 GEG393226:GEH393226 GOC393226:GOD393226 GXY393226:GXZ393226 HHU393226:HHV393226 HRQ393226:HRR393226 IBM393226:IBN393226 ILI393226:ILJ393226 IVE393226:IVF393226 JFA393226:JFB393226 JOW393226:JOX393226 JYS393226:JYT393226 KIO393226:KIP393226 KSK393226:KSL393226 LCG393226:LCH393226 LMC393226:LMD393226 LVY393226:LVZ393226 MFU393226:MFV393226 MPQ393226:MPR393226 MZM393226:MZN393226 NJI393226:NJJ393226 NTE393226:NTF393226 ODA393226:ODB393226 OMW393226:OMX393226 OWS393226:OWT393226 PGO393226:PGP393226 PQK393226:PQL393226 QAG393226:QAH393226 QKC393226:QKD393226 QTY393226:QTZ393226 RDU393226:RDV393226 RNQ393226:RNR393226 RXM393226:RXN393226 SHI393226:SHJ393226 SRE393226:SRF393226 TBA393226:TBB393226 TKW393226:TKX393226 TUS393226:TUT393226 UEO393226:UEP393226 UOK393226:UOL393226 UYG393226:UYH393226 VIC393226:VID393226 VRY393226:VRZ393226 WBU393226:WBV393226 WLQ393226:WLR393226 WVM393226:WVN393226 E458762:F458762 JA458762:JB458762 SW458762:SX458762 ACS458762:ACT458762 AMO458762:AMP458762 AWK458762:AWL458762 BGG458762:BGH458762 BQC458762:BQD458762 BZY458762:BZZ458762 CJU458762:CJV458762 CTQ458762:CTR458762 DDM458762:DDN458762 DNI458762:DNJ458762 DXE458762:DXF458762 EHA458762:EHB458762 EQW458762:EQX458762 FAS458762:FAT458762 FKO458762:FKP458762 FUK458762:FUL458762 GEG458762:GEH458762 GOC458762:GOD458762 GXY458762:GXZ458762 HHU458762:HHV458762 HRQ458762:HRR458762 IBM458762:IBN458762 ILI458762:ILJ458762 IVE458762:IVF458762 JFA458762:JFB458762 JOW458762:JOX458762 JYS458762:JYT458762 KIO458762:KIP458762 KSK458762:KSL458762 LCG458762:LCH458762 LMC458762:LMD458762 LVY458762:LVZ458762 MFU458762:MFV458762 MPQ458762:MPR458762 MZM458762:MZN458762 NJI458762:NJJ458762 NTE458762:NTF458762 ODA458762:ODB458762 OMW458762:OMX458762 OWS458762:OWT458762 PGO458762:PGP458762 PQK458762:PQL458762 QAG458762:QAH458762 QKC458762:QKD458762 QTY458762:QTZ458762 RDU458762:RDV458762 RNQ458762:RNR458762 RXM458762:RXN458762 SHI458762:SHJ458762 SRE458762:SRF458762 TBA458762:TBB458762 TKW458762:TKX458762 TUS458762:TUT458762 UEO458762:UEP458762 UOK458762:UOL458762 UYG458762:UYH458762 VIC458762:VID458762 VRY458762:VRZ458762 WBU458762:WBV458762 WLQ458762:WLR458762 WVM458762:WVN458762 E524298:F524298 JA524298:JB524298 SW524298:SX524298 ACS524298:ACT524298 AMO524298:AMP524298 AWK524298:AWL524298 BGG524298:BGH524298 BQC524298:BQD524298 BZY524298:BZZ524298 CJU524298:CJV524298 CTQ524298:CTR524298 DDM524298:DDN524298 DNI524298:DNJ524298 DXE524298:DXF524298 EHA524298:EHB524298 EQW524298:EQX524298 FAS524298:FAT524298 FKO524298:FKP524298 FUK524298:FUL524298 GEG524298:GEH524298 GOC524298:GOD524298 GXY524298:GXZ524298 HHU524298:HHV524298 HRQ524298:HRR524298 IBM524298:IBN524298 ILI524298:ILJ524298 IVE524298:IVF524298 JFA524298:JFB524298 JOW524298:JOX524298 JYS524298:JYT524298 KIO524298:KIP524298 KSK524298:KSL524298 LCG524298:LCH524298 LMC524298:LMD524298 LVY524298:LVZ524298 MFU524298:MFV524298 MPQ524298:MPR524298 MZM524298:MZN524298 NJI524298:NJJ524298 NTE524298:NTF524298 ODA524298:ODB524298 OMW524298:OMX524298 OWS524298:OWT524298 PGO524298:PGP524298 PQK524298:PQL524298 QAG524298:QAH524298 QKC524298:QKD524298 QTY524298:QTZ524298 RDU524298:RDV524298 RNQ524298:RNR524298 RXM524298:RXN524298 SHI524298:SHJ524298 SRE524298:SRF524298 TBA524298:TBB524298 TKW524298:TKX524298 TUS524298:TUT524298 UEO524298:UEP524298 UOK524298:UOL524298 UYG524298:UYH524298 VIC524298:VID524298 VRY524298:VRZ524298 WBU524298:WBV524298 WLQ524298:WLR524298 WVM524298:WVN524298 E589834:F589834 JA589834:JB589834 SW589834:SX589834 ACS589834:ACT589834 AMO589834:AMP589834 AWK589834:AWL589834 BGG589834:BGH589834 BQC589834:BQD589834 BZY589834:BZZ589834 CJU589834:CJV589834 CTQ589834:CTR589834 DDM589834:DDN589834 DNI589834:DNJ589834 DXE589834:DXF589834 EHA589834:EHB589834 EQW589834:EQX589834 FAS589834:FAT589834 FKO589834:FKP589834 FUK589834:FUL589834 GEG589834:GEH589834 GOC589834:GOD589834 GXY589834:GXZ589834 HHU589834:HHV589834 HRQ589834:HRR589834 IBM589834:IBN589834 ILI589834:ILJ589834 IVE589834:IVF589834 JFA589834:JFB589834 JOW589834:JOX589834 JYS589834:JYT589834 KIO589834:KIP589834 KSK589834:KSL589834 LCG589834:LCH589834 LMC589834:LMD589834 LVY589834:LVZ589834 MFU589834:MFV589834 MPQ589834:MPR589834 MZM589834:MZN589834 NJI589834:NJJ589834 NTE589834:NTF589834 ODA589834:ODB589834 OMW589834:OMX589834 OWS589834:OWT589834 PGO589834:PGP589834 PQK589834:PQL589834 QAG589834:QAH589834 QKC589834:QKD589834 QTY589834:QTZ589834 RDU589834:RDV589834 RNQ589834:RNR589834 RXM589834:RXN589834 SHI589834:SHJ589834 SRE589834:SRF589834 TBA589834:TBB589834 TKW589834:TKX589834 TUS589834:TUT589834 UEO589834:UEP589834 UOK589834:UOL589834 UYG589834:UYH589834 VIC589834:VID589834 VRY589834:VRZ589834 WBU589834:WBV589834 WLQ589834:WLR589834 WVM589834:WVN589834 E655370:F655370 JA655370:JB655370 SW655370:SX655370 ACS655370:ACT655370 AMO655370:AMP655370 AWK655370:AWL655370 BGG655370:BGH655370 BQC655370:BQD655370 BZY655370:BZZ655370 CJU655370:CJV655370 CTQ655370:CTR655370 DDM655370:DDN655370 DNI655370:DNJ655370 DXE655370:DXF655370 EHA655370:EHB655370 EQW655370:EQX655370 FAS655370:FAT655370 FKO655370:FKP655370 FUK655370:FUL655370 GEG655370:GEH655370 GOC655370:GOD655370 GXY655370:GXZ655370 HHU655370:HHV655370 HRQ655370:HRR655370 IBM655370:IBN655370 ILI655370:ILJ655370 IVE655370:IVF655370 JFA655370:JFB655370 JOW655370:JOX655370 JYS655370:JYT655370 KIO655370:KIP655370 KSK655370:KSL655370 LCG655370:LCH655370 LMC655370:LMD655370 LVY655370:LVZ655370 MFU655370:MFV655370 MPQ655370:MPR655370 MZM655370:MZN655370 NJI655370:NJJ655370 NTE655370:NTF655370 ODA655370:ODB655370 OMW655370:OMX655370 OWS655370:OWT655370 PGO655370:PGP655370 PQK655370:PQL655370 QAG655370:QAH655370 QKC655370:QKD655370 QTY655370:QTZ655370 RDU655370:RDV655370 RNQ655370:RNR655370 RXM655370:RXN655370 SHI655370:SHJ655370 SRE655370:SRF655370 TBA655370:TBB655370 TKW655370:TKX655370 TUS655370:TUT655370 UEO655370:UEP655370 UOK655370:UOL655370 UYG655370:UYH655370 VIC655370:VID655370 VRY655370:VRZ655370 WBU655370:WBV655370 WLQ655370:WLR655370 WVM655370:WVN655370 E720906:F720906 JA720906:JB720906 SW720906:SX720906 ACS720906:ACT720906 AMO720906:AMP720906 AWK720906:AWL720906 BGG720906:BGH720906 BQC720906:BQD720906 BZY720906:BZZ720906 CJU720906:CJV720906 CTQ720906:CTR720906 DDM720906:DDN720906 DNI720906:DNJ720906 DXE720906:DXF720906 EHA720906:EHB720906 EQW720906:EQX720906 FAS720906:FAT720906 FKO720906:FKP720906 FUK720906:FUL720906 GEG720906:GEH720906 GOC720906:GOD720906 GXY720906:GXZ720906 HHU720906:HHV720906 HRQ720906:HRR720906 IBM720906:IBN720906 ILI720906:ILJ720906 IVE720906:IVF720906 JFA720906:JFB720906 JOW720906:JOX720906 JYS720906:JYT720906 KIO720906:KIP720906 KSK720906:KSL720906 LCG720906:LCH720906 LMC720906:LMD720906 LVY720906:LVZ720906 MFU720906:MFV720906 MPQ720906:MPR720906 MZM720906:MZN720906 NJI720906:NJJ720906 NTE720906:NTF720906 ODA720906:ODB720906 OMW720906:OMX720906 OWS720906:OWT720906 PGO720906:PGP720906 PQK720906:PQL720906 QAG720906:QAH720906 QKC720906:QKD720906 QTY720906:QTZ720906 RDU720906:RDV720906 RNQ720906:RNR720906 RXM720906:RXN720906 SHI720906:SHJ720906 SRE720906:SRF720906 TBA720906:TBB720906 TKW720906:TKX720906 TUS720906:TUT720906 UEO720906:UEP720906 UOK720906:UOL720906 UYG720906:UYH720906 VIC720906:VID720906 VRY720906:VRZ720906 WBU720906:WBV720906 WLQ720906:WLR720906 WVM720906:WVN720906 E786442:F786442 JA786442:JB786442 SW786442:SX786442 ACS786442:ACT786442 AMO786442:AMP786442 AWK786442:AWL786442 BGG786442:BGH786442 BQC786442:BQD786442 BZY786442:BZZ786442 CJU786442:CJV786442 CTQ786442:CTR786442 DDM786442:DDN786442 DNI786442:DNJ786442 DXE786442:DXF786442 EHA786442:EHB786442 EQW786442:EQX786442 FAS786442:FAT786442 FKO786442:FKP786442 FUK786442:FUL786442 GEG786442:GEH786442 GOC786442:GOD786442 GXY786442:GXZ786442 HHU786442:HHV786442 HRQ786442:HRR786442 IBM786442:IBN786442 ILI786442:ILJ786442 IVE786442:IVF786442 JFA786442:JFB786442 JOW786442:JOX786442 JYS786442:JYT786442 KIO786442:KIP786442 KSK786442:KSL786442 LCG786442:LCH786442 LMC786442:LMD786442 LVY786442:LVZ786442 MFU786442:MFV786442 MPQ786442:MPR786442 MZM786442:MZN786442 NJI786442:NJJ786442 NTE786442:NTF786442 ODA786442:ODB786442 OMW786442:OMX786442 OWS786442:OWT786442 PGO786442:PGP786442 PQK786442:PQL786442 QAG786442:QAH786442 QKC786442:QKD786442 QTY786442:QTZ786442 RDU786442:RDV786442 RNQ786442:RNR786442 RXM786442:RXN786442 SHI786442:SHJ786442 SRE786442:SRF786442 TBA786442:TBB786442 TKW786442:TKX786442 TUS786442:TUT786442 UEO786442:UEP786442 UOK786442:UOL786442 UYG786442:UYH786442 VIC786442:VID786442 VRY786442:VRZ786442 WBU786442:WBV786442 WLQ786442:WLR786442 WVM786442:WVN786442 E851978:F851978 JA851978:JB851978 SW851978:SX851978 ACS851978:ACT851978 AMO851978:AMP851978 AWK851978:AWL851978 BGG851978:BGH851978 BQC851978:BQD851978 BZY851978:BZZ851978 CJU851978:CJV851978 CTQ851978:CTR851978 DDM851978:DDN851978 DNI851978:DNJ851978 DXE851978:DXF851978 EHA851978:EHB851978 EQW851978:EQX851978 FAS851978:FAT851978 FKO851978:FKP851978 FUK851978:FUL851978 GEG851978:GEH851978 GOC851978:GOD851978 GXY851978:GXZ851978 HHU851978:HHV851978 HRQ851978:HRR851978 IBM851978:IBN851978 ILI851978:ILJ851978 IVE851978:IVF851978 JFA851978:JFB851978 JOW851978:JOX851978 JYS851978:JYT851978 KIO851978:KIP851978 KSK851978:KSL851978 LCG851978:LCH851978 LMC851978:LMD851978 LVY851978:LVZ851978 MFU851978:MFV851978 MPQ851978:MPR851978 MZM851978:MZN851978 NJI851978:NJJ851978 NTE851978:NTF851978 ODA851978:ODB851978 OMW851978:OMX851978 OWS851978:OWT851978 PGO851978:PGP851978 PQK851978:PQL851978 QAG851978:QAH851978 QKC851978:QKD851978 QTY851978:QTZ851978 RDU851978:RDV851978 RNQ851978:RNR851978 RXM851978:RXN851978 SHI851978:SHJ851978 SRE851978:SRF851978 TBA851978:TBB851978 TKW851978:TKX851978 TUS851978:TUT851978 UEO851978:UEP851978 UOK851978:UOL851978 UYG851978:UYH851978 VIC851978:VID851978 VRY851978:VRZ851978 WBU851978:WBV851978 WLQ851978:WLR851978 WVM851978:WVN851978 E917514:F917514 JA917514:JB917514 SW917514:SX917514 ACS917514:ACT917514 AMO917514:AMP917514 AWK917514:AWL917514 BGG917514:BGH917514 BQC917514:BQD917514 BZY917514:BZZ917514 CJU917514:CJV917514 CTQ917514:CTR917514 DDM917514:DDN917514 DNI917514:DNJ917514 DXE917514:DXF917514 EHA917514:EHB917514 EQW917514:EQX917514 FAS917514:FAT917514 FKO917514:FKP917514 FUK917514:FUL917514 GEG917514:GEH917514 GOC917514:GOD917514 GXY917514:GXZ917514 HHU917514:HHV917514 HRQ917514:HRR917514 IBM917514:IBN917514 ILI917514:ILJ917514 IVE917514:IVF917514 JFA917514:JFB917514 JOW917514:JOX917514 JYS917514:JYT917514 KIO917514:KIP917514 KSK917514:KSL917514 LCG917514:LCH917514 LMC917514:LMD917514 LVY917514:LVZ917514 MFU917514:MFV917514 MPQ917514:MPR917514 MZM917514:MZN917514 NJI917514:NJJ917514 NTE917514:NTF917514 ODA917514:ODB917514 OMW917514:OMX917514 OWS917514:OWT917514 PGO917514:PGP917514 PQK917514:PQL917514 QAG917514:QAH917514 QKC917514:QKD917514 QTY917514:QTZ917514 RDU917514:RDV917514 RNQ917514:RNR917514 RXM917514:RXN917514 SHI917514:SHJ917514 SRE917514:SRF917514 TBA917514:TBB917514 TKW917514:TKX917514 TUS917514:TUT917514 UEO917514:UEP917514 UOK917514:UOL917514 UYG917514:UYH917514 VIC917514:VID917514 VRY917514:VRZ917514 WBU917514:WBV917514 WLQ917514:WLR917514 WVM917514:WVN917514 E983050:F983050 JA983050:JB983050 SW983050:SX983050 ACS983050:ACT983050 AMO983050:AMP983050 AWK983050:AWL983050 BGG983050:BGH983050 BQC983050:BQD983050 BZY983050:BZZ983050 CJU983050:CJV983050 CTQ983050:CTR983050 DDM983050:DDN983050 DNI983050:DNJ983050 DXE983050:DXF983050 EHA983050:EHB983050 EQW983050:EQX983050 FAS983050:FAT983050 FKO983050:FKP983050 FUK983050:FUL983050 GEG983050:GEH983050 GOC983050:GOD983050 GXY983050:GXZ983050 HHU983050:HHV983050 HRQ983050:HRR983050 IBM983050:IBN983050 ILI983050:ILJ983050 IVE983050:IVF983050 JFA983050:JFB983050 JOW983050:JOX983050 JYS983050:JYT983050 KIO983050:KIP983050 KSK983050:KSL983050 LCG983050:LCH983050 LMC983050:LMD983050 LVY983050:LVZ983050 MFU983050:MFV983050 MPQ983050:MPR983050 MZM983050:MZN983050 NJI983050:NJJ983050 NTE983050:NTF983050 ODA983050:ODB983050 OMW983050:OMX983050 OWS983050:OWT983050 PGO983050:PGP983050 PQK983050:PQL983050 QAG983050:QAH983050 QKC983050:QKD983050 QTY983050:QTZ983050 RDU983050:RDV983050 RNQ983050:RNR983050 RXM983050:RXN983050 SHI983050:SHJ983050 SRE983050:SRF983050 TBA983050:TBB983050 TKW983050:TKX983050 TUS983050:TUT983050 UEO983050:UEP983050 UOK983050:UOL983050 UYG983050:UYH983050 VIC983050:VID983050 VRY983050:VRZ983050 WBU983050:WBV983050 WLQ983050:WLR983050 WVM983050:WVN983050">
      <formula1>$X$9:$X$11</formula1>
    </dataValidation>
    <dataValidation type="list" allowBlank="1" sqref="E11:F11 JA11:JB11 SW11:SX11 ACS11:ACT11 AMO11:AMP11 AWK11:AWL11 BGG11:BGH11 BQC11:BQD11 BZY11:BZZ11 CJU11:CJV11 CTQ11:CTR11 DDM11:DDN11 DNI11:DNJ11 DXE11:DXF11 EHA11:EHB11 EQW11:EQX11 FAS11:FAT11 FKO11:FKP11 FUK11:FUL11 GEG11:GEH11 GOC11:GOD11 GXY11:GXZ11 HHU11:HHV11 HRQ11:HRR11 IBM11:IBN11 ILI11:ILJ11 IVE11:IVF11 JFA11:JFB11 JOW11:JOX11 JYS11:JYT11 KIO11:KIP11 KSK11:KSL11 LCG11:LCH11 LMC11:LMD11 LVY11:LVZ11 MFU11:MFV11 MPQ11:MPR11 MZM11:MZN11 NJI11:NJJ11 NTE11:NTF11 ODA11:ODB11 OMW11:OMX11 OWS11:OWT11 PGO11:PGP11 PQK11:PQL11 QAG11:QAH11 QKC11:QKD11 QTY11:QTZ11 RDU11:RDV11 RNQ11:RNR11 RXM11:RXN11 SHI11:SHJ11 SRE11:SRF11 TBA11:TBB11 TKW11:TKX11 TUS11:TUT11 UEO11:UEP11 UOK11:UOL11 UYG11:UYH11 VIC11:VID11 VRY11:VRZ11 WBU11:WBV11 WLQ11:WLR11 WVM11:WVN11 E65547:F65547 JA65547:JB65547 SW65547:SX65547 ACS65547:ACT65547 AMO65547:AMP65547 AWK65547:AWL65547 BGG65547:BGH65547 BQC65547:BQD65547 BZY65547:BZZ65547 CJU65547:CJV65547 CTQ65547:CTR65547 DDM65547:DDN65547 DNI65547:DNJ65547 DXE65547:DXF65547 EHA65547:EHB65547 EQW65547:EQX65547 FAS65547:FAT65547 FKO65547:FKP65547 FUK65547:FUL65547 GEG65547:GEH65547 GOC65547:GOD65547 GXY65547:GXZ65547 HHU65547:HHV65547 HRQ65547:HRR65547 IBM65547:IBN65547 ILI65547:ILJ65547 IVE65547:IVF65547 JFA65547:JFB65547 JOW65547:JOX65547 JYS65547:JYT65547 KIO65547:KIP65547 KSK65547:KSL65547 LCG65547:LCH65547 LMC65547:LMD65547 LVY65547:LVZ65547 MFU65547:MFV65547 MPQ65547:MPR65547 MZM65547:MZN65547 NJI65547:NJJ65547 NTE65547:NTF65547 ODA65547:ODB65547 OMW65547:OMX65547 OWS65547:OWT65547 PGO65547:PGP65547 PQK65547:PQL65547 QAG65547:QAH65547 QKC65547:QKD65547 QTY65547:QTZ65547 RDU65547:RDV65547 RNQ65547:RNR65547 RXM65547:RXN65547 SHI65547:SHJ65547 SRE65547:SRF65547 TBA65547:TBB65547 TKW65547:TKX65547 TUS65547:TUT65547 UEO65547:UEP65547 UOK65547:UOL65547 UYG65547:UYH65547 VIC65547:VID65547 VRY65547:VRZ65547 WBU65547:WBV65547 WLQ65547:WLR65547 WVM65547:WVN65547 E131083:F131083 JA131083:JB131083 SW131083:SX131083 ACS131083:ACT131083 AMO131083:AMP131083 AWK131083:AWL131083 BGG131083:BGH131083 BQC131083:BQD131083 BZY131083:BZZ131083 CJU131083:CJV131083 CTQ131083:CTR131083 DDM131083:DDN131083 DNI131083:DNJ131083 DXE131083:DXF131083 EHA131083:EHB131083 EQW131083:EQX131083 FAS131083:FAT131083 FKO131083:FKP131083 FUK131083:FUL131083 GEG131083:GEH131083 GOC131083:GOD131083 GXY131083:GXZ131083 HHU131083:HHV131083 HRQ131083:HRR131083 IBM131083:IBN131083 ILI131083:ILJ131083 IVE131083:IVF131083 JFA131083:JFB131083 JOW131083:JOX131083 JYS131083:JYT131083 KIO131083:KIP131083 KSK131083:KSL131083 LCG131083:LCH131083 LMC131083:LMD131083 LVY131083:LVZ131083 MFU131083:MFV131083 MPQ131083:MPR131083 MZM131083:MZN131083 NJI131083:NJJ131083 NTE131083:NTF131083 ODA131083:ODB131083 OMW131083:OMX131083 OWS131083:OWT131083 PGO131083:PGP131083 PQK131083:PQL131083 QAG131083:QAH131083 QKC131083:QKD131083 QTY131083:QTZ131083 RDU131083:RDV131083 RNQ131083:RNR131083 RXM131083:RXN131083 SHI131083:SHJ131083 SRE131083:SRF131083 TBA131083:TBB131083 TKW131083:TKX131083 TUS131083:TUT131083 UEO131083:UEP131083 UOK131083:UOL131083 UYG131083:UYH131083 VIC131083:VID131083 VRY131083:VRZ131083 WBU131083:WBV131083 WLQ131083:WLR131083 WVM131083:WVN131083 E196619:F196619 JA196619:JB196619 SW196619:SX196619 ACS196619:ACT196619 AMO196619:AMP196619 AWK196619:AWL196619 BGG196619:BGH196619 BQC196619:BQD196619 BZY196619:BZZ196619 CJU196619:CJV196619 CTQ196619:CTR196619 DDM196619:DDN196619 DNI196619:DNJ196619 DXE196619:DXF196619 EHA196619:EHB196619 EQW196619:EQX196619 FAS196619:FAT196619 FKO196619:FKP196619 FUK196619:FUL196619 GEG196619:GEH196619 GOC196619:GOD196619 GXY196619:GXZ196619 HHU196619:HHV196619 HRQ196619:HRR196619 IBM196619:IBN196619 ILI196619:ILJ196619 IVE196619:IVF196619 JFA196619:JFB196619 JOW196619:JOX196619 JYS196619:JYT196619 KIO196619:KIP196619 KSK196619:KSL196619 LCG196619:LCH196619 LMC196619:LMD196619 LVY196619:LVZ196619 MFU196619:MFV196619 MPQ196619:MPR196619 MZM196619:MZN196619 NJI196619:NJJ196619 NTE196619:NTF196619 ODA196619:ODB196619 OMW196619:OMX196619 OWS196619:OWT196619 PGO196619:PGP196619 PQK196619:PQL196619 QAG196619:QAH196619 QKC196619:QKD196619 QTY196619:QTZ196619 RDU196619:RDV196619 RNQ196619:RNR196619 RXM196619:RXN196619 SHI196619:SHJ196619 SRE196619:SRF196619 TBA196619:TBB196619 TKW196619:TKX196619 TUS196619:TUT196619 UEO196619:UEP196619 UOK196619:UOL196619 UYG196619:UYH196619 VIC196619:VID196619 VRY196619:VRZ196619 WBU196619:WBV196619 WLQ196619:WLR196619 WVM196619:WVN196619 E262155:F262155 JA262155:JB262155 SW262155:SX262155 ACS262155:ACT262155 AMO262155:AMP262155 AWK262155:AWL262155 BGG262155:BGH262155 BQC262155:BQD262155 BZY262155:BZZ262155 CJU262155:CJV262155 CTQ262155:CTR262155 DDM262155:DDN262155 DNI262155:DNJ262155 DXE262155:DXF262155 EHA262155:EHB262155 EQW262155:EQX262155 FAS262155:FAT262155 FKO262155:FKP262155 FUK262155:FUL262155 GEG262155:GEH262155 GOC262155:GOD262155 GXY262155:GXZ262155 HHU262155:HHV262155 HRQ262155:HRR262155 IBM262155:IBN262155 ILI262155:ILJ262155 IVE262155:IVF262155 JFA262155:JFB262155 JOW262155:JOX262155 JYS262155:JYT262155 KIO262155:KIP262155 KSK262155:KSL262155 LCG262155:LCH262155 LMC262155:LMD262155 LVY262155:LVZ262155 MFU262155:MFV262155 MPQ262155:MPR262155 MZM262155:MZN262155 NJI262155:NJJ262155 NTE262155:NTF262155 ODA262155:ODB262155 OMW262155:OMX262155 OWS262155:OWT262155 PGO262155:PGP262155 PQK262155:PQL262155 QAG262155:QAH262155 QKC262155:QKD262155 QTY262155:QTZ262155 RDU262155:RDV262155 RNQ262155:RNR262155 RXM262155:RXN262155 SHI262155:SHJ262155 SRE262155:SRF262155 TBA262155:TBB262155 TKW262155:TKX262155 TUS262155:TUT262155 UEO262155:UEP262155 UOK262155:UOL262155 UYG262155:UYH262155 VIC262155:VID262155 VRY262155:VRZ262155 WBU262155:WBV262155 WLQ262155:WLR262155 WVM262155:WVN262155 E327691:F327691 JA327691:JB327691 SW327691:SX327691 ACS327691:ACT327691 AMO327691:AMP327691 AWK327691:AWL327691 BGG327691:BGH327691 BQC327691:BQD327691 BZY327691:BZZ327691 CJU327691:CJV327691 CTQ327691:CTR327691 DDM327691:DDN327691 DNI327691:DNJ327691 DXE327691:DXF327691 EHA327691:EHB327691 EQW327691:EQX327691 FAS327691:FAT327691 FKO327691:FKP327691 FUK327691:FUL327691 GEG327691:GEH327691 GOC327691:GOD327691 GXY327691:GXZ327691 HHU327691:HHV327691 HRQ327691:HRR327691 IBM327691:IBN327691 ILI327691:ILJ327691 IVE327691:IVF327691 JFA327691:JFB327691 JOW327691:JOX327691 JYS327691:JYT327691 KIO327691:KIP327691 KSK327691:KSL327691 LCG327691:LCH327691 LMC327691:LMD327691 LVY327691:LVZ327691 MFU327691:MFV327691 MPQ327691:MPR327691 MZM327691:MZN327691 NJI327691:NJJ327691 NTE327691:NTF327691 ODA327691:ODB327691 OMW327691:OMX327691 OWS327691:OWT327691 PGO327691:PGP327691 PQK327691:PQL327691 QAG327691:QAH327691 QKC327691:QKD327691 QTY327691:QTZ327691 RDU327691:RDV327691 RNQ327691:RNR327691 RXM327691:RXN327691 SHI327691:SHJ327691 SRE327691:SRF327691 TBA327691:TBB327691 TKW327691:TKX327691 TUS327691:TUT327691 UEO327691:UEP327691 UOK327691:UOL327691 UYG327691:UYH327691 VIC327691:VID327691 VRY327691:VRZ327691 WBU327691:WBV327691 WLQ327691:WLR327691 WVM327691:WVN327691 E393227:F393227 JA393227:JB393227 SW393227:SX393227 ACS393227:ACT393227 AMO393227:AMP393227 AWK393227:AWL393227 BGG393227:BGH393227 BQC393227:BQD393227 BZY393227:BZZ393227 CJU393227:CJV393227 CTQ393227:CTR393227 DDM393227:DDN393227 DNI393227:DNJ393227 DXE393227:DXF393227 EHA393227:EHB393227 EQW393227:EQX393227 FAS393227:FAT393227 FKO393227:FKP393227 FUK393227:FUL393227 GEG393227:GEH393227 GOC393227:GOD393227 GXY393227:GXZ393227 HHU393227:HHV393227 HRQ393227:HRR393227 IBM393227:IBN393227 ILI393227:ILJ393227 IVE393227:IVF393227 JFA393227:JFB393227 JOW393227:JOX393227 JYS393227:JYT393227 KIO393227:KIP393227 KSK393227:KSL393227 LCG393227:LCH393227 LMC393227:LMD393227 LVY393227:LVZ393227 MFU393227:MFV393227 MPQ393227:MPR393227 MZM393227:MZN393227 NJI393227:NJJ393227 NTE393227:NTF393227 ODA393227:ODB393227 OMW393227:OMX393227 OWS393227:OWT393227 PGO393227:PGP393227 PQK393227:PQL393227 QAG393227:QAH393227 QKC393227:QKD393227 QTY393227:QTZ393227 RDU393227:RDV393227 RNQ393227:RNR393227 RXM393227:RXN393227 SHI393227:SHJ393227 SRE393227:SRF393227 TBA393227:TBB393227 TKW393227:TKX393227 TUS393227:TUT393227 UEO393227:UEP393227 UOK393227:UOL393227 UYG393227:UYH393227 VIC393227:VID393227 VRY393227:VRZ393227 WBU393227:WBV393227 WLQ393227:WLR393227 WVM393227:WVN393227 E458763:F458763 JA458763:JB458763 SW458763:SX458763 ACS458763:ACT458763 AMO458763:AMP458763 AWK458763:AWL458763 BGG458763:BGH458763 BQC458763:BQD458763 BZY458763:BZZ458763 CJU458763:CJV458763 CTQ458763:CTR458763 DDM458763:DDN458763 DNI458763:DNJ458763 DXE458763:DXF458763 EHA458763:EHB458763 EQW458763:EQX458763 FAS458763:FAT458763 FKO458763:FKP458763 FUK458763:FUL458763 GEG458763:GEH458763 GOC458763:GOD458763 GXY458763:GXZ458763 HHU458763:HHV458763 HRQ458763:HRR458763 IBM458763:IBN458763 ILI458763:ILJ458763 IVE458763:IVF458763 JFA458763:JFB458763 JOW458763:JOX458763 JYS458763:JYT458763 KIO458763:KIP458763 KSK458763:KSL458763 LCG458763:LCH458763 LMC458763:LMD458763 LVY458763:LVZ458763 MFU458763:MFV458763 MPQ458763:MPR458763 MZM458763:MZN458763 NJI458763:NJJ458763 NTE458763:NTF458763 ODA458763:ODB458763 OMW458763:OMX458763 OWS458763:OWT458763 PGO458763:PGP458763 PQK458763:PQL458763 QAG458763:QAH458763 QKC458763:QKD458763 QTY458763:QTZ458763 RDU458763:RDV458763 RNQ458763:RNR458763 RXM458763:RXN458763 SHI458763:SHJ458763 SRE458763:SRF458763 TBA458763:TBB458763 TKW458763:TKX458763 TUS458763:TUT458763 UEO458763:UEP458763 UOK458763:UOL458763 UYG458763:UYH458763 VIC458763:VID458763 VRY458763:VRZ458763 WBU458763:WBV458763 WLQ458763:WLR458763 WVM458763:WVN458763 E524299:F524299 JA524299:JB524299 SW524299:SX524299 ACS524299:ACT524299 AMO524299:AMP524299 AWK524299:AWL524299 BGG524299:BGH524299 BQC524299:BQD524299 BZY524299:BZZ524299 CJU524299:CJV524299 CTQ524299:CTR524299 DDM524299:DDN524299 DNI524299:DNJ524299 DXE524299:DXF524299 EHA524299:EHB524299 EQW524299:EQX524299 FAS524299:FAT524299 FKO524299:FKP524299 FUK524299:FUL524299 GEG524299:GEH524299 GOC524299:GOD524299 GXY524299:GXZ524299 HHU524299:HHV524299 HRQ524299:HRR524299 IBM524299:IBN524299 ILI524299:ILJ524299 IVE524299:IVF524299 JFA524299:JFB524299 JOW524299:JOX524299 JYS524299:JYT524299 KIO524299:KIP524299 KSK524299:KSL524299 LCG524299:LCH524299 LMC524299:LMD524299 LVY524299:LVZ524299 MFU524299:MFV524299 MPQ524299:MPR524299 MZM524299:MZN524299 NJI524299:NJJ524299 NTE524299:NTF524299 ODA524299:ODB524299 OMW524299:OMX524299 OWS524299:OWT524299 PGO524299:PGP524299 PQK524299:PQL524299 QAG524299:QAH524299 QKC524299:QKD524299 QTY524299:QTZ524299 RDU524299:RDV524299 RNQ524299:RNR524299 RXM524299:RXN524299 SHI524299:SHJ524299 SRE524299:SRF524299 TBA524299:TBB524299 TKW524299:TKX524299 TUS524299:TUT524299 UEO524299:UEP524299 UOK524299:UOL524299 UYG524299:UYH524299 VIC524299:VID524299 VRY524299:VRZ524299 WBU524299:WBV524299 WLQ524299:WLR524299 WVM524299:WVN524299 E589835:F589835 JA589835:JB589835 SW589835:SX589835 ACS589835:ACT589835 AMO589835:AMP589835 AWK589835:AWL589835 BGG589835:BGH589835 BQC589835:BQD589835 BZY589835:BZZ589835 CJU589835:CJV589835 CTQ589835:CTR589835 DDM589835:DDN589835 DNI589835:DNJ589835 DXE589835:DXF589835 EHA589835:EHB589835 EQW589835:EQX589835 FAS589835:FAT589835 FKO589835:FKP589835 FUK589835:FUL589835 GEG589835:GEH589835 GOC589835:GOD589835 GXY589835:GXZ589835 HHU589835:HHV589835 HRQ589835:HRR589835 IBM589835:IBN589835 ILI589835:ILJ589835 IVE589835:IVF589835 JFA589835:JFB589835 JOW589835:JOX589835 JYS589835:JYT589835 KIO589835:KIP589835 KSK589835:KSL589835 LCG589835:LCH589835 LMC589835:LMD589835 LVY589835:LVZ589835 MFU589835:MFV589835 MPQ589835:MPR589835 MZM589835:MZN589835 NJI589835:NJJ589835 NTE589835:NTF589835 ODA589835:ODB589835 OMW589835:OMX589835 OWS589835:OWT589835 PGO589835:PGP589835 PQK589835:PQL589835 QAG589835:QAH589835 QKC589835:QKD589835 QTY589835:QTZ589835 RDU589835:RDV589835 RNQ589835:RNR589835 RXM589835:RXN589835 SHI589835:SHJ589835 SRE589835:SRF589835 TBA589835:TBB589835 TKW589835:TKX589835 TUS589835:TUT589835 UEO589835:UEP589835 UOK589835:UOL589835 UYG589835:UYH589835 VIC589835:VID589835 VRY589835:VRZ589835 WBU589835:WBV589835 WLQ589835:WLR589835 WVM589835:WVN589835 E655371:F655371 JA655371:JB655371 SW655371:SX655371 ACS655371:ACT655371 AMO655371:AMP655371 AWK655371:AWL655371 BGG655371:BGH655371 BQC655371:BQD655371 BZY655371:BZZ655371 CJU655371:CJV655371 CTQ655371:CTR655371 DDM655371:DDN655371 DNI655371:DNJ655371 DXE655371:DXF655371 EHA655371:EHB655371 EQW655371:EQX655371 FAS655371:FAT655371 FKO655371:FKP655371 FUK655371:FUL655371 GEG655371:GEH655371 GOC655371:GOD655371 GXY655371:GXZ655371 HHU655371:HHV655371 HRQ655371:HRR655371 IBM655371:IBN655371 ILI655371:ILJ655371 IVE655371:IVF655371 JFA655371:JFB655371 JOW655371:JOX655371 JYS655371:JYT655371 KIO655371:KIP655371 KSK655371:KSL655371 LCG655371:LCH655371 LMC655371:LMD655371 LVY655371:LVZ655371 MFU655371:MFV655371 MPQ655371:MPR655371 MZM655371:MZN655371 NJI655371:NJJ655371 NTE655371:NTF655371 ODA655371:ODB655371 OMW655371:OMX655371 OWS655371:OWT655371 PGO655371:PGP655371 PQK655371:PQL655371 QAG655371:QAH655371 QKC655371:QKD655371 QTY655371:QTZ655371 RDU655371:RDV655371 RNQ655371:RNR655371 RXM655371:RXN655371 SHI655371:SHJ655371 SRE655371:SRF655371 TBA655371:TBB655371 TKW655371:TKX655371 TUS655371:TUT655371 UEO655371:UEP655371 UOK655371:UOL655371 UYG655371:UYH655371 VIC655371:VID655371 VRY655371:VRZ655371 WBU655371:WBV655371 WLQ655371:WLR655371 WVM655371:WVN655371 E720907:F720907 JA720907:JB720907 SW720907:SX720907 ACS720907:ACT720907 AMO720907:AMP720907 AWK720907:AWL720907 BGG720907:BGH720907 BQC720907:BQD720907 BZY720907:BZZ720907 CJU720907:CJV720907 CTQ720907:CTR720907 DDM720907:DDN720907 DNI720907:DNJ720907 DXE720907:DXF720907 EHA720907:EHB720907 EQW720907:EQX720907 FAS720907:FAT720907 FKO720907:FKP720907 FUK720907:FUL720907 GEG720907:GEH720907 GOC720907:GOD720907 GXY720907:GXZ720907 HHU720907:HHV720907 HRQ720907:HRR720907 IBM720907:IBN720907 ILI720907:ILJ720907 IVE720907:IVF720907 JFA720907:JFB720907 JOW720907:JOX720907 JYS720907:JYT720907 KIO720907:KIP720907 KSK720907:KSL720907 LCG720907:LCH720907 LMC720907:LMD720907 LVY720907:LVZ720907 MFU720907:MFV720907 MPQ720907:MPR720907 MZM720907:MZN720907 NJI720907:NJJ720907 NTE720907:NTF720907 ODA720907:ODB720907 OMW720907:OMX720907 OWS720907:OWT720907 PGO720907:PGP720907 PQK720907:PQL720907 QAG720907:QAH720907 QKC720907:QKD720907 QTY720907:QTZ720907 RDU720907:RDV720907 RNQ720907:RNR720907 RXM720907:RXN720907 SHI720907:SHJ720907 SRE720907:SRF720907 TBA720907:TBB720907 TKW720907:TKX720907 TUS720907:TUT720907 UEO720907:UEP720907 UOK720907:UOL720907 UYG720907:UYH720907 VIC720907:VID720907 VRY720907:VRZ720907 WBU720907:WBV720907 WLQ720907:WLR720907 WVM720907:WVN720907 E786443:F786443 JA786443:JB786443 SW786443:SX786443 ACS786443:ACT786443 AMO786443:AMP786443 AWK786443:AWL786443 BGG786443:BGH786443 BQC786443:BQD786443 BZY786443:BZZ786443 CJU786443:CJV786443 CTQ786443:CTR786443 DDM786443:DDN786443 DNI786443:DNJ786443 DXE786443:DXF786443 EHA786443:EHB786443 EQW786443:EQX786443 FAS786443:FAT786443 FKO786443:FKP786443 FUK786443:FUL786443 GEG786443:GEH786443 GOC786443:GOD786443 GXY786443:GXZ786443 HHU786443:HHV786443 HRQ786443:HRR786443 IBM786443:IBN786443 ILI786443:ILJ786443 IVE786443:IVF786443 JFA786443:JFB786443 JOW786443:JOX786443 JYS786443:JYT786443 KIO786443:KIP786443 KSK786443:KSL786443 LCG786443:LCH786443 LMC786443:LMD786443 LVY786443:LVZ786443 MFU786443:MFV786443 MPQ786443:MPR786443 MZM786443:MZN786443 NJI786443:NJJ786443 NTE786443:NTF786443 ODA786443:ODB786443 OMW786443:OMX786443 OWS786443:OWT786443 PGO786443:PGP786443 PQK786443:PQL786443 QAG786443:QAH786443 QKC786443:QKD786443 QTY786443:QTZ786443 RDU786443:RDV786443 RNQ786443:RNR786443 RXM786443:RXN786443 SHI786443:SHJ786443 SRE786443:SRF786443 TBA786443:TBB786443 TKW786443:TKX786443 TUS786443:TUT786443 UEO786443:UEP786443 UOK786443:UOL786443 UYG786443:UYH786443 VIC786443:VID786443 VRY786443:VRZ786443 WBU786443:WBV786443 WLQ786443:WLR786443 WVM786443:WVN786443 E851979:F851979 JA851979:JB851979 SW851979:SX851979 ACS851979:ACT851979 AMO851979:AMP851979 AWK851979:AWL851979 BGG851979:BGH851979 BQC851979:BQD851979 BZY851979:BZZ851979 CJU851979:CJV851979 CTQ851979:CTR851979 DDM851979:DDN851979 DNI851979:DNJ851979 DXE851979:DXF851979 EHA851979:EHB851979 EQW851979:EQX851979 FAS851979:FAT851979 FKO851979:FKP851979 FUK851979:FUL851979 GEG851979:GEH851979 GOC851979:GOD851979 GXY851979:GXZ851979 HHU851979:HHV851979 HRQ851979:HRR851979 IBM851979:IBN851979 ILI851979:ILJ851979 IVE851979:IVF851979 JFA851979:JFB851979 JOW851979:JOX851979 JYS851979:JYT851979 KIO851979:KIP851979 KSK851979:KSL851979 LCG851979:LCH851979 LMC851979:LMD851979 LVY851979:LVZ851979 MFU851979:MFV851979 MPQ851979:MPR851979 MZM851979:MZN851979 NJI851979:NJJ851979 NTE851979:NTF851979 ODA851979:ODB851979 OMW851979:OMX851979 OWS851979:OWT851979 PGO851979:PGP851979 PQK851979:PQL851979 QAG851979:QAH851979 QKC851979:QKD851979 QTY851979:QTZ851979 RDU851979:RDV851979 RNQ851979:RNR851979 RXM851979:RXN851979 SHI851979:SHJ851979 SRE851979:SRF851979 TBA851979:TBB851979 TKW851979:TKX851979 TUS851979:TUT851979 UEO851979:UEP851979 UOK851979:UOL851979 UYG851979:UYH851979 VIC851979:VID851979 VRY851979:VRZ851979 WBU851979:WBV851979 WLQ851979:WLR851979 WVM851979:WVN851979 E917515:F917515 JA917515:JB917515 SW917515:SX917515 ACS917515:ACT917515 AMO917515:AMP917515 AWK917515:AWL917515 BGG917515:BGH917515 BQC917515:BQD917515 BZY917515:BZZ917515 CJU917515:CJV917515 CTQ917515:CTR917515 DDM917515:DDN917515 DNI917515:DNJ917515 DXE917515:DXF917515 EHA917515:EHB917515 EQW917515:EQX917515 FAS917515:FAT917515 FKO917515:FKP917515 FUK917515:FUL917515 GEG917515:GEH917515 GOC917515:GOD917515 GXY917515:GXZ917515 HHU917515:HHV917515 HRQ917515:HRR917515 IBM917515:IBN917515 ILI917515:ILJ917515 IVE917515:IVF917515 JFA917515:JFB917515 JOW917515:JOX917515 JYS917515:JYT917515 KIO917515:KIP917515 KSK917515:KSL917515 LCG917515:LCH917515 LMC917515:LMD917515 LVY917515:LVZ917515 MFU917515:MFV917515 MPQ917515:MPR917515 MZM917515:MZN917515 NJI917515:NJJ917515 NTE917515:NTF917515 ODA917515:ODB917515 OMW917515:OMX917515 OWS917515:OWT917515 PGO917515:PGP917515 PQK917515:PQL917515 QAG917515:QAH917515 QKC917515:QKD917515 QTY917515:QTZ917515 RDU917515:RDV917515 RNQ917515:RNR917515 RXM917515:RXN917515 SHI917515:SHJ917515 SRE917515:SRF917515 TBA917515:TBB917515 TKW917515:TKX917515 TUS917515:TUT917515 UEO917515:UEP917515 UOK917515:UOL917515 UYG917515:UYH917515 VIC917515:VID917515 VRY917515:VRZ917515 WBU917515:WBV917515 WLQ917515:WLR917515 WVM917515:WVN917515 E983051:F983051 JA983051:JB983051 SW983051:SX983051 ACS983051:ACT983051 AMO983051:AMP983051 AWK983051:AWL983051 BGG983051:BGH983051 BQC983051:BQD983051 BZY983051:BZZ983051 CJU983051:CJV983051 CTQ983051:CTR983051 DDM983051:DDN983051 DNI983051:DNJ983051 DXE983051:DXF983051 EHA983051:EHB983051 EQW983051:EQX983051 FAS983051:FAT983051 FKO983051:FKP983051 FUK983051:FUL983051 GEG983051:GEH983051 GOC983051:GOD983051 GXY983051:GXZ983051 HHU983051:HHV983051 HRQ983051:HRR983051 IBM983051:IBN983051 ILI983051:ILJ983051 IVE983051:IVF983051 JFA983051:JFB983051 JOW983051:JOX983051 JYS983051:JYT983051 KIO983051:KIP983051 KSK983051:KSL983051 LCG983051:LCH983051 LMC983051:LMD983051 LVY983051:LVZ983051 MFU983051:MFV983051 MPQ983051:MPR983051 MZM983051:MZN983051 NJI983051:NJJ983051 NTE983051:NTF983051 ODA983051:ODB983051 OMW983051:OMX983051 OWS983051:OWT983051 PGO983051:PGP983051 PQK983051:PQL983051 QAG983051:QAH983051 QKC983051:QKD983051 QTY983051:QTZ983051 RDU983051:RDV983051 RNQ983051:RNR983051 RXM983051:RXN983051 SHI983051:SHJ983051 SRE983051:SRF983051 TBA983051:TBB983051 TKW983051:TKX983051 TUS983051:TUT983051 UEO983051:UEP983051 UOK983051:UOL983051 UYG983051:UYH983051 VIC983051:VID983051 VRY983051:VRZ983051 WBU983051:WBV983051 WLQ983051:WLR983051 WVM983051:WVN983051">
      <formula1>$X$17:$X$21</formula1>
    </dataValidation>
    <dataValidation type="list" allowBlank="1" sqref="S35:T35 JO35:JP35 TK35:TL35 ADG35:ADH35 ANC35:AND35 AWY35:AWZ35 BGU35:BGV35 BQQ35:BQR35 CAM35:CAN35 CKI35:CKJ35 CUE35:CUF35 DEA35:DEB35 DNW35:DNX35 DXS35:DXT35 EHO35:EHP35 ERK35:ERL35 FBG35:FBH35 FLC35:FLD35 FUY35:FUZ35 GEU35:GEV35 GOQ35:GOR35 GYM35:GYN35 HII35:HIJ35 HSE35:HSF35 ICA35:ICB35 ILW35:ILX35 IVS35:IVT35 JFO35:JFP35 JPK35:JPL35 JZG35:JZH35 KJC35:KJD35 KSY35:KSZ35 LCU35:LCV35 LMQ35:LMR35 LWM35:LWN35 MGI35:MGJ35 MQE35:MQF35 NAA35:NAB35 NJW35:NJX35 NTS35:NTT35 ODO35:ODP35 ONK35:ONL35 OXG35:OXH35 PHC35:PHD35 PQY35:PQZ35 QAU35:QAV35 QKQ35:QKR35 QUM35:QUN35 REI35:REJ35 ROE35:ROF35 RYA35:RYB35 SHW35:SHX35 SRS35:SRT35 TBO35:TBP35 TLK35:TLL35 TVG35:TVH35 UFC35:UFD35 UOY35:UOZ35 UYU35:UYV35 VIQ35:VIR35 VSM35:VSN35 WCI35:WCJ35 WME35:WMF35 WWA35:WWB35 S65571:T65571 JO65571:JP65571 TK65571:TL65571 ADG65571:ADH65571 ANC65571:AND65571 AWY65571:AWZ65571 BGU65571:BGV65571 BQQ65571:BQR65571 CAM65571:CAN65571 CKI65571:CKJ65571 CUE65571:CUF65571 DEA65571:DEB65571 DNW65571:DNX65571 DXS65571:DXT65571 EHO65571:EHP65571 ERK65571:ERL65571 FBG65571:FBH65571 FLC65571:FLD65571 FUY65571:FUZ65571 GEU65571:GEV65571 GOQ65571:GOR65571 GYM65571:GYN65571 HII65571:HIJ65571 HSE65571:HSF65571 ICA65571:ICB65571 ILW65571:ILX65571 IVS65571:IVT65571 JFO65571:JFP65571 JPK65571:JPL65571 JZG65571:JZH65571 KJC65571:KJD65571 KSY65571:KSZ65571 LCU65571:LCV65571 LMQ65571:LMR65571 LWM65571:LWN65571 MGI65571:MGJ65571 MQE65571:MQF65571 NAA65571:NAB65571 NJW65571:NJX65571 NTS65571:NTT65571 ODO65571:ODP65571 ONK65571:ONL65571 OXG65571:OXH65571 PHC65571:PHD65571 PQY65571:PQZ65571 QAU65571:QAV65571 QKQ65571:QKR65571 QUM65571:QUN65571 REI65571:REJ65571 ROE65571:ROF65571 RYA65571:RYB65571 SHW65571:SHX65571 SRS65571:SRT65571 TBO65571:TBP65571 TLK65571:TLL65571 TVG65571:TVH65571 UFC65571:UFD65571 UOY65571:UOZ65571 UYU65571:UYV65571 VIQ65571:VIR65571 VSM65571:VSN65571 WCI65571:WCJ65571 WME65571:WMF65571 WWA65571:WWB65571 S131107:T131107 JO131107:JP131107 TK131107:TL131107 ADG131107:ADH131107 ANC131107:AND131107 AWY131107:AWZ131107 BGU131107:BGV131107 BQQ131107:BQR131107 CAM131107:CAN131107 CKI131107:CKJ131107 CUE131107:CUF131107 DEA131107:DEB131107 DNW131107:DNX131107 DXS131107:DXT131107 EHO131107:EHP131107 ERK131107:ERL131107 FBG131107:FBH131107 FLC131107:FLD131107 FUY131107:FUZ131107 GEU131107:GEV131107 GOQ131107:GOR131107 GYM131107:GYN131107 HII131107:HIJ131107 HSE131107:HSF131107 ICA131107:ICB131107 ILW131107:ILX131107 IVS131107:IVT131107 JFO131107:JFP131107 JPK131107:JPL131107 JZG131107:JZH131107 KJC131107:KJD131107 KSY131107:KSZ131107 LCU131107:LCV131107 LMQ131107:LMR131107 LWM131107:LWN131107 MGI131107:MGJ131107 MQE131107:MQF131107 NAA131107:NAB131107 NJW131107:NJX131107 NTS131107:NTT131107 ODO131107:ODP131107 ONK131107:ONL131107 OXG131107:OXH131107 PHC131107:PHD131107 PQY131107:PQZ131107 QAU131107:QAV131107 QKQ131107:QKR131107 QUM131107:QUN131107 REI131107:REJ131107 ROE131107:ROF131107 RYA131107:RYB131107 SHW131107:SHX131107 SRS131107:SRT131107 TBO131107:TBP131107 TLK131107:TLL131107 TVG131107:TVH131107 UFC131107:UFD131107 UOY131107:UOZ131107 UYU131107:UYV131107 VIQ131107:VIR131107 VSM131107:VSN131107 WCI131107:WCJ131107 WME131107:WMF131107 WWA131107:WWB131107 S196643:T196643 JO196643:JP196643 TK196643:TL196643 ADG196643:ADH196643 ANC196643:AND196643 AWY196643:AWZ196643 BGU196643:BGV196643 BQQ196643:BQR196643 CAM196643:CAN196643 CKI196643:CKJ196643 CUE196643:CUF196643 DEA196643:DEB196643 DNW196643:DNX196643 DXS196643:DXT196643 EHO196643:EHP196643 ERK196643:ERL196643 FBG196643:FBH196643 FLC196643:FLD196643 FUY196643:FUZ196643 GEU196643:GEV196643 GOQ196643:GOR196643 GYM196643:GYN196643 HII196643:HIJ196643 HSE196643:HSF196643 ICA196643:ICB196643 ILW196643:ILX196643 IVS196643:IVT196643 JFO196643:JFP196643 JPK196643:JPL196643 JZG196643:JZH196643 KJC196643:KJD196643 KSY196643:KSZ196643 LCU196643:LCV196643 LMQ196643:LMR196643 LWM196643:LWN196643 MGI196643:MGJ196643 MQE196643:MQF196643 NAA196643:NAB196643 NJW196643:NJX196643 NTS196643:NTT196643 ODO196643:ODP196643 ONK196643:ONL196643 OXG196643:OXH196643 PHC196643:PHD196643 PQY196643:PQZ196643 QAU196643:QAV196643 QKQ196643:QKR196643 QUM196643:QUN196643 REI196643:REJ196643 ROE196643:ROF196643 RYA196643:RYB196643 SHW196643:SHX196643 SRS196643:SRT196643 TBO196643:TBP196643 TLK196643:TLL196643 TVG196643:TVH196643 UFC196643:UFD196643 UOY196643:UOZ196643 UYU196643:UYV196643 VIQ196643:VIR196643 VSM196643:VSN196643 WCI196643:WCJ196643 WME196643:WMF196643 WWA196643:WWB196643 S262179:T262179 JO262179:JP262179 TK262179:TL262179 ADG262179:ADH262179 ANC262179:AND262179 AWY262179:AWZ262179 BGU262179:BGV262179 BQQ262179:BQR262179 CAM262179:CAN262179 CKI262179:CKJ262179 CUE262179:CUF262179 DEA262179:DEB262179 DNW262179:DNX262179 DXS262179:DXT262179 EHO262179:EHP262179 ERK262179:ERL262179 FBG262179:FBH262179 FLC262179:FLD262179 FUY262179:FUZ262179 GEU262179:GEV262179 GOQ262179:GOR262179 GYM262179:GYN262179 HII262179:HIJ262179 HSE262179:HSF262179 ICA262179:ICB262179 ILW262179:ILX262179 IVS262179:IVT262179 JFO262179:JFP262179 JPK262179:JPL262179 JZG262179:JZH262179 KJC262179:KJD262179 KSY262179:KSZ262179 LCU262179:LCV262179 LMQ262179:LMR262179 LWM262179:LWN262179 MGI262179:MGJ262179 MQE262179:MQF262179 NAA262179:NAB262179 NJW262179:NJX262179 NTS262179:NTT262179 ODO262179:ODP262179 ONK262179:ONL262179 OXG262179:OXH262179 PHC262179:PHD262179 PQY262179:PQZ262179 QAU262179:QAV262179 QKQ262179:QKR262179 QUM262179:QUN262179 REI262179:REJ262179 ROE262179:ROF262179 RYA262179:RYB262179 SHW262179:SHX262179 SRS262179:SRT262179 TBO262179:TBP262179 TLK262179:TLL262179 TVG262179:TVH262179 UFC262179:UFD262179 UOY262179:UOZ262179 UYU262179:UYV262179 VIQ262179:VIR262179 VSM262179:VSN262179 WCI262179:WCJ262179 WME262179:WMF262179 WWA262179:WWB262179 S327715:T327715 JO327715:JP327715 TK327715:TL327715 ADG327715:ADH327715 ANC327715:AND327715 AWY327715:AWZ327715 BGU327715:BGV327715 BQQ327715:BQR327715 CAM327715:CAN327715 CKI327715:CKJ327715 CUE327715:CUF327715 DEA327715:DEB327715 DNW327715:DNX327715 DXS327715:DXT327715 EHO327715:EHP327715 ERK327715:ERL327715 FBG327715:FBH327715 FLC327715:FLD327715 FUY327715:FUZ327715 GEU327715:GEV327715 GOQ327715:GOR327715 GYM327715:GYN327715 HII327715:HIJ327715 HSE327715:HSF327715 ICA327715:ICB327715 ILW327715:ILX327715 IVS327715:IVT327715 JFO327715:JFP327715 JPK327715:JPL327715 JZG327715:JZH327715 KJC327715:KJD327715 KSY327715:KSZ327715 LCU327715:LCV327715 LMQ327715:LMR327715 LWM327715:LWN327715 MGI327715:MGJ327715 MQE327715:MQF327715 NAA327715:NAB327715 NJW327715:NJX327715 NTS327715:NTT327715 ODO327715:ODP327715 ONK327715:ONL327715 OXG327715:OXH327715 PHC327715:PHD327715 PQY327715:PQZ327715 QAU327715:QAV327715 QKQ327715:QKR327715 QUM327715:QUN327715 REI327715:REJ327715 ROE327715:ROF327715 RYA327715:RYB327715 SHW327715:SHX327715 SRS327715:SRT327715 TBO327715:TBP327715 TLK327715:TLL327715 TVG327715:TVH327715 UFC327715:UFD327715 UOY327715:UOZ327715 UYU327715:UYV327715 VIQ327715:VIR327715 VSM327715:VSN327715 WCI327715:WCJ327715 WME327715:WMF327715 WWA327715:WWB327715 S393251:T393251 JO393251:JP393251 TK393251:TL393251 ADG393251:ADH393251 ANC393251:AND393251 AWY393251:AWZ393251 BGU393251:BGV393251 BQQ393251:BQR393251 CAM393251:CAN393251 CKI393251:CKJ393251 CUE393251:CUF393251 DEA393251:DEB393251 DNW393251:DNX393251 DXS393251:DXT393251 EHO393251:EHP393251 ERK393251:ERL393251 FBG393251:FBH393251 FLC393251:FLD393251 FUY393251:FUZ393251 GEU393251:GEV393251 GOQ393251:GOR393251 GYM393251:GYN393251 HII393251:HIJ393251 HSE393251:HSF393251 ICA393251:ICB393251 ILW393251:ILX393251 IVS393251:IVT393251 JFO393251:JFP393251 JPK393251:JPL393251 JZG393251:JZH393251 KJC393251:KJD393251 KSY393251:KSZ393251 LCU393251:LCV393251 LMQ393251:LMR393251 LWM393251:LWN393251 MGI393251:MGJ393251 MQE393251:MQF393251 NAA393251:NAB393251 NJW393251:NJX393251 NTS393251:NTT393251 ODO393251:ODP393251 ONK393251:ONL393251 OXG393251:OXH393251 PHC393251:PHD393251 PQY393251:PQZ393251 QAU393251:QAV393251 QKQ393251:QKR393251 QUM393251:QUN393251 REI393251:REJ393251 ROE393251:ROF393251 RYA393251:RYB393251 SHW393251:SHX393251 SRS393251:SRT393251 TBO393251:TBP393251 TLK393251:TLL393251 TVG393251:TVH393251 UFC393251:UFD393251 UOY393251:UOZ393251 UYU393251:UYV393251 VIQ393251:VIR393251 VSM393251:VSN393251 WCI393251:WCJ393251 WME393251:WMF393251 WWA393251:WWB393251 S458787:T458787 JO458787:JP458787 TK458787:TL458787 ADG458787:ADH458787 ANC458787:AND458787 AWY458787:AWZ458787 BGU458787:BGV458787 BQQ458787:BQR458787 CAM458787:CAN458787 CKI458787:CKJ458787 CUE458787:CUF458787 DEA458787:DEB458787 DNW458787:DNX458787 DXS458787:DXT458787 EHO458787:EHP458787 ERK458787:ERL458787 FBG458787:FBH458787 FLC458787:FLD458787 FUY458787:FUZ458787 GEU458787:GEV458787 GOQ458787:GOR458787 GYM458787:GYN458787 HII458787:HIJ458787 HSE458787:HSF458787 ICA458787:ICB458787 ILW458787:ILX458787 IVS458787:IVT458787 JFO458787:JFP458787 JPK458787:JPL458787 JZG458787:JZH458787 KJC458787:KJD458787 KSY458787:KSZ458787 LCU458787:LCV458787 LMQ458787:LMR458787 LWM458787:LWN458787 MGI458787:MGJ458787 MQE458787:MQF458787 NAA458787:NAB458787 NJW458787:NJX458787 NTS458787:NTT458787 ODO458787:ODP458787 ONK458787:ONL458787 OXG458787:OXH458787 PHC458787:PHD458787 PQY458787:PQZ458787 QAU458787:QAV458787 QKQ458787:QKR458787 QUM458787:QUN458787 REI458787:REJ458787 ROE458787:ROF458787 RYA458787:RYB458787 SHW458787:SHX458787 SRS458787:SRT458787 TBO458787:TBP458787 TLK458787:TLL458787 TVG458787:TVH458787 UFC458787:UFD458787 UOY458787:UOZ458787 UYU458787:UYV458787 VIQ458787:VIR458787 VSM458787:VSN458787 WCI458787:WCJ458787 WME458787:WMF458787 WWA458787:WWB458787 S524323:T524323 JO524323:JP524323 TK524323:TL524323 ADG524323:ADH524323 ANC524323:AND524323 AWY524323:AWZ524323 BGU524323:BGV524323 BQQ524323:BQR524323 CAM524323:CAN524323 CKI524323:CKJ524323 CUE524323:CUF524323 DEA524323:DEB524323 DNW524323:DNX524323 DXS524323:DXT524323 EHO524323:EHP524323 ERK524323:ERL524323 FBG524323:FBH524323 FLC524323:FLD524323 FUY524323:FUZ524323 GEU524323:GEV524323 GOQ524323:GOR524323 GYM524323:GYN524323 HII524323:HIJ524323 HSE524323:HSF524323 ICA524323:ICB524323 ILW524323:ILX524323 IVS524323:IVT524323 JFO524323:JFP524323 JPK524323:JPL524323 JZG524323:JZH524323 KJC524323:KJD524323 KSY524323:KSZ524323 LCU524323:LCV524323 LMQ524323:LMR524323 LWM524323:LWN524323 MGI524323:MGJ524323 MQE524323:MQF524323 NAA524323:NAB524323 NJW524323:NJX524323 NTS524323:NTT524323 ODO524323:ODP524323 ONK524323:ONL524323 OXG524323:OXH524323 PHC524323:PHD524323 PQY524323:PQZ524323 QAU524323:QAV524323 QKQ524323:QKR524323 QUM524323:QUN524323 REI524323:REJ524323 ROE524323:ROF524323 RYA524323:RYB524323 SHW524323:SHX524323 SRS524323:SRT524323 TBO524323:TBP524323 TLK524323:TLL524323 TVG524323:TVH524323 UFC524323:UFD524323 UOY524323:UOZ524323 UYU524323:UYV524323 VIQ524323:VIR524323 VSM524323:VSN524323 WCI524323:WCJ524323 WME524323:WMF524323 WWA524323:WWB524323 S589859:T589859 JO589859:JP589859 TK589859:TL589859 ADG589859:ADH589859 ANC589859:AND589859 AWY589859:AWZ589859 BGU589859:BGV589859 BQQ589859:BQR589859 CAM589859:CAN589859 CKI589859:CKJ589859 CUE589859:CUF589859 DEA589859:DEB589859 DNW589859:DNX589859 DXS589859:DXT589859 EHO589859:EHP589859 ERK589859:ERL589859 FBG589859:FBH589859 FLC589859:FLD589859 FUY589859:FUZ589859 GEU589859:GEV589859 GOQ589859:GOR589859 GYM589859:GYN589859 HII589859:HIJ589859 HSE589859:HSF589859 ICA589859:ICB589859 ILW589859:ILX589859 IVS589859:IVT589859 JFO589859:JFP589859 JPK589859:JPL589859 JZG589859:JZH589859 KJC589859:KJD589859 KSY589859:KSZ589859 LCU589859:LCV589859 LMQ589859:LMR589859 LWM589859:LWN589859 MGI589859:MGJ589859 MQE589859:MQF589859 NAA589859:NAB589859 NJW589859:NJX589859 NTS589859:NTT589859 ODO589859:ODP589859 ONK589859:ONL589859 OXG589859:OXH589859 PHC589859:PHD589859 PQY589859:PQZ589859 QAU589859:QAV589859 QKQ589859:QKR589859 QUM589859:QUN589859 REI589859:REJ589859 ROE589859:ROF589859 RYA589859:RYB589859 SHW589859:SHX589859 SRS589859:SRT589859 TBO589859:TBP589859 TLK589859:TLL589859 TVG589859:TVH589859 UFC589859:UFD589859 UOY589859:UOZ589859 UYU589859:UYV589859 VIQ589859:VIR589859 VSM589859:VSN589859 WCI589859:WCJ589859 WME589859:WMF589859 WWA589859:WWB589859 S655395:T655395 JO655395:JP655395 TK655395:TL655395 ADG655395:ADH655395 ANC655395:AND655395 AWY655395:AWZ655395 BGU655395:BGV655395 BQQ655395:BQR655395 CAM655395:CAN655395 CKI655395:CKJ655395 CUE655395:CUF655395 DEA655395:DEB655395 DNW655395:DNX655395 DXS655395:DXT655395 EHO655395:EHP655395 ERK655395:ERL655395 FBG655395:FBH655395 FLC655395:FLD655395 FUY655395:FUZ655395 GEU655395:GEV655395 GOQ655395:GOR655395 GYM655395:GYN655395 HII655395:HIJ655395 HSE655395:HSF655395 ICA655395:ICB655395 ILW655395:ILX655395 IVS655395:IVT655395 JFO655395:JFP655395 JPK655395:JPL655395 JZG655395:JZH655395 KJC655395:KJD655395 KSY655395:KSZ655395 LCU655395:LCV655395 LMQ655395:LMR655395 LWM655395:LWN655395 MGI655395:MGJ655395 MQE655395:MQF655395 NAA655395:NAB655395 NJW655395:NJX655395 NTS655395:NTT655395 ODO655395:ODP655395 ONK655395:ONL655395 OXG655395:OXH655395 PHC655395:PHD655395 PQY655395:PQZ655395 QAU655395:QAV655395 QKQ655395:QKR655395 QUM655395:QUN655395 REI655395:REJ655395 ROE655395:ROF655395 RYA655395:RYB655395 SHW655395:SHX655395 SRS655395:SRT655395 TBO655395:TBP655395 TLK655395:TLL655395 TVG655395:TVH655395 UFC655395:UFD655395 UOY655395:UOZ655395 UYU655395:UYV655395 VIQ655395:VIR655395 VSM655395:VSN655395 WCI655395:WCJ655395 WME655395:WMF655395 WWA655395:WWB655395 S720931:T720931 JO720931:JP720931 TK720931:TL720931 ADG720931:ADH720931 ANC720931:AND720931 AWY720931:AWZ720931 BGU720931:BGV720931 BQQ720931:BQR720931 CAM720931:CAN720931 CKI720931:CKJ720931 CUE720931:CUF720931 DEA720931:DEB720931 DNW720931:DNX720931 DXS720931:DXT720931 EHO720931:EHP720931 ERK720931:ERL720931 FBG720931:FBH720931 FLC720931:FLD720931 FUY720931:FUZ720931 GEU720931:GEV720931 GOQ720931:GOR720931 GYM720931:GYN720931 HII720931:HIJ720931 HSE720931:HSF720931 ICA720931:ICB720931 ILW720931:ILX720931 IVS720931:IVT720931 JFO720931:JFP720931 JPK720931:JPL720931 JZG720931:JZH720931 KJC720931:KJD720931 KSY720931:KSZ720931 LCU720931:LCV720931 LMQ720931:LMR720931 LWM720931:LWN720931 MGI720931:MGJ720931 MQE720931:MQF720931 NAA720931:NAB720931 NJW720931:NJX720931 NTS720931:NTT720931 ODO720931:ODP720931 ONK720931:ONL720931 OXG720931:OXH720931 PHC720931:PHD720931 PQY720931:PQZ720931 QAU720931:QAV720931 QKQ720931:QKR720931 QUM720931:QUN720931 REI720931:REJ720931 ROE720931:ROF720931 RYA720931:RYB720931 SHW720931:SHX720931 SRS720931:SRT720931 TBO720931:TBP720931 TLK720931:TLL720931 TVG720931:TVH720931 UFC720931:UFD720931 UOY720931:UOZ720931 UYU720931:UYV720931 VIQ720931:VIR720931 VSM720931:VSN720931 WCI720931:WCJ720931 WME720931:WMF720931 WWA720931:WWB720931 S786467:T786467 JO786467:JP786467 TK786467:TL786467 ADG786467:ADH786467 ANC786467:AND786467 AWY786467:AWZ786467 BGU786467:BGV786467 BQQ786467:BQR786467 CAM786467:CAN786467 CKI786467:CKJ786467 CUE786467:CUF786467 DEA786467:DEB786467 DNW786467:DNX786467 DXS786467:DXT786467 EHO786467:EHP786467 ERK786467:ERL786467 FBG786467:FBH786467 FLC786467:FLD786467 FUY786467:FUZ786467 GEU786467:GEV786467 GOQ786467:GOR786467 GYM786467:GYN786467 HII786467:HIJ786467 HSE786467:HSF786467 ICA786467:ICB786467 ILW786467:ILX786467 IVS786467:IVT786467 JFO786467:JFP786467 JPK786467:JPL786467 JZG786467:JZH786467 KJC786467:KJD786467 KSY786467:KSZ786467 LCU786467:LCV786467 LMQ786467:LMR786467 LWM786467:LWN786467 MGI786467:MGJ786467 MQE786467:MQF786467 NAA786467:NAB786467 NJW786467:NJX786467 NTS786467:NTT786467 ODO786467:ODP786467 ONK786467:ONL786467 OXG786467:OXH786467 PHC786467:PHD786467 PQY786467:PQZ786467 QAU786467:QAV786467 QKQ786467:QKR786467 QUM786467:QUN786467 REI786467:REJ786467 ROE786467:ROF786467 RYA786467:RYB786467 SHW786467:SHX786467 SRS786467:SRT786467 TBO786467:TBP786467 TLK786467:TLL786467 TVG786467:TVH786467 UFC786467:UFD786467 UOY786467:UOZ786467 UYU786467:UYV786467 VIQ786467:VIR786467 VSM786467:VSN786467 WCI786467:WCJ786467 WME786467:WMF786467 WWA786467:WWB786467 S852003:T852003 JO852003:JP852003 TK852003:TL852003 ADG852003:ADH852003 ANC852003:AND852003 AWY852003:AWZ852003 BGU852003:BGV852003 BQQ852003:BQR852003 CAM852003:CAN852003 CKI852003:CKJ852003 CUE852003:CUF852003 DEA852003:DEB852003 DNW852003:DNX852003 DXS852003:DXT852003 EHO852003:EHP852003 ERK852003:ERL852003 FBG852003:FBH852003 FLC852003:FLD852003 FUY852003:FUZ852003 GEU852003:GEV852003 GOQ852003:GOR852003 GYM852003:GYN852003 HII852003:HIJ852003 HSE852003:HSF852003 ICA852003:ICB852003 ILW852003:ILX852003 IVS852003:IVT852003 JFO852003:JFP852003 JPK852003:JPL852003 JZG852003:JZH852003 KJC852003:KJD852003 KSY852003:KSZ852003 LCU852003:LCV852003 LMQ852003:LMR852003 LWM852003:LWN852003 MGI852003:MGJ852003 MQE852003:MQF852003 NAA852003:NAB852003 NJW852003:NJX852003 NTS852003:NTT852003 ODO852003:ODP852003 ONK852003:ONL852003 OXG852003:OXH852003 PHC852003:PHD852003 PQY852003:PQZ852003 QAU852003:QAV852003 QKQ852003:QKR852003 QUM852003:QUN852003 REI852003:REJ852003 ROE852003:ROF852003 RYA852003:RYB852003 SHW852003:SHX852003 SRS852003:SRT852003 TBO852003:TBP852003 TLK852003:TLL852003 TVG852003:TVH852003 UFC852003:UFD852003 UOY852003:UOZ852003 UYU852003:UYV852003 VIQ852003:VIR852003 VSM852003:VSN852003 WCI852003:WCJ852003 WME852003:WMF852003 WWA852003:WWB852003 S917539:T917539 JO917539:JP917539 TK917539:TL917539 ADG917539:ADH917539 ANC917539:AND917539 AWY917539:AWZ917539 BGU917539:BGV917539 BQQ917539:BQR917539 CAM917539:CAN917539 CKI917539:CKJ917539 CUE917539:CUF917539 DEA917539:DEB917539 DNW917539:DNX917539 DXS917539:DXT917539 EHO917539:EHP917539 ERK917539:ERL917539 FBG917539:FBH917539 FLC917539:FLD917539 FUY917539:FUZ917539 GEU917539:GEV917539 GOQ917539:GOR917539 GYM917539:GYN917539 HII917539:HIJ917539 HSE917539:HSF917539 ICA917539:ICB917539 ILW917539:ILX917539 IVS917539:IVT917539 JFO917539:JFP917539 JPK917539:JPL917539 JZG917539:JZH917539 KJC917539:KJD917539 KSY917539:KSZ917539 LCU917539:LCV917539 LMQ917539:LMR917539 LWM917539:LWN917539 MGI917539:MGJ917539 MQE917539:MQF917539 NAA917539:NAB917539 NJW917539:NJX917539 NTS917539:NTT917539 ODO917539:ODP917539 ONK917539:ONL917539 OXG917539:OXH917539 PHC917539:PHD917539 PQY917539:PQZ917539 QAU917539:QAV917539 QKQ917539:QKR917539 QUM917539:QUN917539 REI917539:REJ917539 ROE917539:ROF917539 RYA917539:RYB917539 SHW917539:SHX917539 SRS917539:SRT917539 TBO917539:TBP917539 TLK917539:TLL917539 TVG917539:TVH917539 UFC917539:UFD917539 UOY917539:UOZ917539 UYU917539:UYV917539 VIQ917539:VIR917539 VSM917539:VSN917539 WCI917539:WCJ917539 WME917539:WMF917539 WWA917539:WWB917539 S983075:T983075 JO983075:JP983075 TK983075:TL983075 ADG983075:ADH983075 ANC983075:AND983075 AWY983075:AWZ983075 BGU983075:BGV983075 BQQ983075:BQR983075 CAM983075:CAN983075 CKI983075:CKJ983075 CUE983075:CUF983075 DEA983075:DEB983075 DNW983075:DNX983075 DXS983075:DXT983075 EHO983075:EHP983075 ERK983075:ERL983075 FBG983075:FBH983075 FLC983075:FLD983075 FUY983075:FUZ983075 GEU983075:GEV983075 GOQ983075:GOR983075 GYM983075:GYN983075 HII983075:HIJ983075 HSE983075:HSF983075 ICA983075:ICB983075 ILW983075:ILX983075 IVS983075:IVT983075 JFO983075:JFP983075 JPK983075:JPL983075 JZG983075:JZH983075 KJC983075:KJD983075 KSY983075:KSZ983075 LCU983075:LCV983075 LMQ983075:LMR983075 LWM983075:LWN983075 MGI983075:MGJ983075 MQE983075:MQF983075 NAA983075:NAB983075 NJW983075:NJX983075 NTS983075:NTT983075 ODO983075:ODP983075 ONK983075:ONL983075 OXG983075:OXH983075 PHC983075:PHD983075 PQY983075:PQZ983075 QAU983075:QAV983075 QKQ983075:QKR983075 QUM983075:QUN983075 REI983075:REJ983075 ROE983075:ROF983075 RYA983075:RYB983075 SHW983075:SHX983075 SRS983075:SRT983075 TBO983075:TBP983075 TLK983075:TLL983075 TVG983075:TVH983075 UFC983075:UFD983075 UOY983075:UOZ983075 UYU983075:UYV983075 VIQ983075:VIR983075 VSM983075:VSN983075 WCI983075:WCJ983075 WME983075:WMF983075 WWA983075:WWB983075">
      <formula1>$Z$37:$Z$39</formula1>
    </dataValidation>
    <dataValidation type="list" allowBlank="1" sqref="Q32:T32 JM32:JP32 TI32:TL32 ADE32:ADH32 ANA32:AND32 AWW32:AWZ32 BGS32:BGV32 BQO32:BQR32 CAK32:CAN32 CKG32:CKJ32 CUC32:CUF32 DDY32:DEB32 DNU32:DNX32 DXQ32:DXT32 EHM32:EHP32 ERI32:ERL32 FBE32:FBH32 FLA32:FLD32 FUW32:FUZ32 GES32:GEV32 GOO32:GOR32 GYK32:GYN32 HIG32:HIJ32 HSC32:HSF32 IBY32:ICB32 ILU32:ILX32 IVQ32:IVT32 JFM32:JFP32 JPI32:JPL32 JZE32:JZH32 KJA32:KJD32 KSW32:KSZ32 LCS32:LCV32 LMO32:LMR32 LWK32:LWN32 MGG32:MGJ32 MQC32:MQF32 MZY32:NAB32 NJU32:NJX32 NTQ32:NTT32 ODM32:ODP32 ONI32:ONL32 OXE32:OXH32 PHA32:PHD32 PQW32:PQZ32 QAS32:QAV32 QKO32:QKR32 QUK32:QUN32 REG32:REJ32 ROC32:ROF32 RXY32:RYB32 SHU32:SHX32 SRQ32:SRT32 TBM32:TBP32 TLI32:TLL32 TVE32:TVH32 UFA32:UFD32 UOW32:UOZ32 UYS32:UYV32 VIO32:VIR32 VSK32:VSN32 WCG32:WCJ32 WMC32:WMF32 WVY32:WWB32 Q65568:T65568 JM65568:JP65568 TI65568:TL65568 ADE65568:ADH65568 ANA65568:AND65568 AWW65568:AWZ65568 BGS65568:BGV65568 BQO65568:BQR65568 CAK65568:CAN65568 CKG65568:CKJ65568 CUC65568:CUF65568 DDY65568:DEB65568 DNU65568:DNX65568 DXQ65568:DXT65568 EHM65568:EHP65568 ERI65568:ERL65568 FBE65568:FBH65568 FLA65568:FLD65568 FUW65568:FUZ65568 GES65568:GEV65568 GOO65568:GOR65568 GYK65568:GYN65568 HIG65568:HIJ65568 HSC65568:HSF65568 IBY65568:ICB65568 ILU65568:ILX65568 IVQ65568:IVT65568 JFM65568:JFP65568 JPI65568:JPL65568 JZE65568:JZH65568 KJA65568:KJD65568 KSW65568:KSZ65568 LCS65568:LCV65568 LMO65568:LMR65568 LWK65568:LWN65568 MGG65568:MGJ65568 MQC65568:MQF65568 MZY65568:NAB65568 NJU65568:NJX65568 NTQ65568:NTT65568 ODM65568:ODP65568 ONI65568:ONL65568 OXE65568:OXH65568 PHA65568:PHD65568 PQW65568:PQZ65568 QAS65568:QAV65568 QKO65568:QKR65568 QUK65568:QUN65568 REG65568:REJ65568 ROC65568:ROF65568 RXY65568:RYB65568 SHU65568:SHX65568 SRQ65568:SRT65568 TBM65568:TBP65568 TLI65568:TLL65568 TVE65568:TVH65568 UFA65568:UFD65568 UOW65568:UOZ65568 UYS65568:UYV65568 VIO65568:VIR65568 VSK65568:VSN65568 WCG65568:WCJ65568 WMC65568:WMF65568 WVY65568:WWB65568 Q131104:T131104 JM131104:JP131104 TI131104:TL131104 ADE131104:ADH131104 ANA131104:AND131104 AWW131104:AWZ131104 BGS131104:BGV131104 BQO131104:BQR131104 CAK131104:CAN131104 CKG131104:CKJ131104 CUC131104:CUF131104 DDY131104:DEB131104 DNU131104:DNX131104 DXQ131104:DXT131104 EHM131104:EHP131104 ERI131104:ERL131104 FBE131104:FBH131104 FLA131104:FLD131104 FUW131104:FUZ131104 GES131104:GEV131104 GOO131104:GOR131104 GYK131104:GYN131104 HIG131104:HIJ131104 HSC131104:HSF131104 IBY131104:ICB131104 ILU131104:ILX131104 IVQ131104:IVT131104 JFM131104:JFP131104 JPI131104:JPL131104 JZE131104:JZH131104 KJA131104:KJD131104 KSW131104:KSZ131104 LCS131104:LCV131104 LMO131104:LMR131104 LWK131104:LWN131104 MGG131104:MGJ131104 MQC131104:MQF131104 MZY131104:NAB131104 NJU131104:NJX131104 NTQ131104:NTT131104 ODM131104:ODP131104 ONI131104:ONL131104 OXE131104:OXH131104 PHA131104:PHD131104 PQW131104:PQZ131104 QAS131104:QAV131104 QKO131104:QKR131104 QUK131104:QUN131104 REG131104:REJ131104 ROC131104:ROF131104 RXY131104:RYB131104 SHU131104:SHX131104 SRQ131104:SRT131104 TBM131104:TBP131104 TLI131104:TLL131104 TVE131104:TVH131104 UFA131104:UFD131104 UOW131104:UOZ131104 UYS131104:UYV131104 VIO131104:VIR131104 VSK131104:VSN131104 WCG131104:WCJ131104 WMC131104:WMF131104 WVY131104:WWB131104 Q196640:T196640 JM196640:JP196640 TI196640:TL196640 ADE196640:ADH196640 ANA196640:AND196640 AWW196640:AWZ196640 BGS196640:BGV196640 BQO196640:BQR196640 CAK196640:CAN196640 CKG196640:CKJ196640 CUC196640:CUF196640 DDY196640:DEB196640 DNU196640:DNX196640 DXQ196640:DXT196640 EHM196640:EHP196640 ERI196640:ERL196640 FBE196640:FBH196640 FLA196640:FLD196640 FUW196640:FUZ196640 GES196640:GEV196640 GOO196640:GOR196640 GYK196640:GYN196640 HIG196640:HIJ196640 HSC196640:HSF196640 IBY196640:ICB196640 ILU196640:ILX196640 IVQ196640:IVT196640 JFM196640:JFP196640 JPI196640:JPL196640 JZE196640:JZH196640 KJA196640:KJD196640 KSW196640:KSZ196640 LCS196640:LCV196640 LMO196640:LMR196640 LWK196640:LWN196640 MGG196640:MGJ196640 MQC196640:MQF196640 MZY196640:NAB196640 NJU196640:NJX196640 NTQ196640:NTT196640 ODM196640:ODP196640 ONI196640:ONL196640 OXE196640:OXH196640 PHA196640:PHD196640 PQW196640:PQZ196640 QAS196640:QAV196640 QKO196640:QKR196640 QUK196640:QUN196640 REG196640:REJ196640 ROC196640:ROF196640 RXY196640:RYB196640 SHU196640:SHX196640 SRQ196640:SRT196640 TBM196640:TBP196640 TLI196640:TLL196640 TVE196640:TVH196640 UFA196640:UFD196640 UOW196640:UOZ196640 UYS196640:UYV196640 VIO196640:VIR196640 VSK196640:VSN196640 WCG196640:WCJ196640 WMC196640:WMF196640 WVY196640:WWB196640 Q262176:T262176 JM262176:JP262176 TI262176:TL262176 ADE262176:ADH262176 ANA262176:AND262176 AWW262176:AWZ262176 BGS262176:BGV262176 BQO262176:BQR262176 CAK262176:CAN262176 CKG262176:CKJ262176 CUC262176:CUF262176 DDY262176:DEB262176 DNU262176:DNX262176 DXQ262176:DXT262176 EHM262176:EHP262176 ERI262176:ERL262176 FBE262176:FBH262176 FLA262176:FLD262176 FUW262176:FUZ262176 GES262176:GEV262176 GOO262176:GOR262176 GYK262176:GYN262176 HIG262176:HIJ262176 HSC262176:HSF262176 IBY262176:ICB262176 ILU262176:ILX262176 IVQ262176:IVT262176 JFM262176:JFP262176 JPI262176:JPL262176 JZE262176:JZH262176 KJA262176:KJD262176 KSW262176:KSZ262176 LCS262176:LCV262176 LMO262176:LMR262176 LWK262176:LWN262176 MGG262176:MGJ262176 MQC262176:MQF262176 MZY262176:NAB262176 NJU262176:NJX262176 NTQ262176:NTT262176 ODM262176:ODP262176 ONI262176:ONL262176 OXE262176:OXH262176 PHA262176:PHD262176 PQW262176:PQZ262176 QAS262176:QAV262176 QKO262176:QKR262176 QUK262176:QUN262176 REG262176:REJ262176 ROC262176:ROF262176 RXY262176:RYB262176 SHU262176:SHX262176 SRQ262176:SRT262176 TBM262176:TBP262176 TLI262176:TLL262176 TVE262176:TVH262176 UFA262176:UFD262176 UOW262176:UOZ262176 UYS262176:UYV262176 VIO262176:VIR262176 VSK262176:VSN262176 WCG262176:WCJ262176 WMC262176:WMF262176 WVY262176:WWB262176 Q327712:T327712 JM327712:JP327712 TI327712:TL327712 ADE327712:ADH327712 ANA327712:AND327712 AWW327712:AWZ327712 BGS327712:BGV327712 BQO327712:BQR327712 CAK327712:CAN327712 CKG327712:CKJ327712 CUC327712:CUF327712 DDY327712:DEB327712 DNU327712:DNX327712 DXQ327712:DXT327712 EHM327712:EHP327712 ERI327712:ERL327712 FBE327712:FBH327712 FLA327712:FLD327712 FUW327712:FUZ327712 GES327712:GEV327712 GOO327712:GOR327712 GYK327712:GYN327712 HIG327712:HIJ327712 HSC327712:HSF327712 IBY327712:ICB327712 ILU327712:ILX327712 IVQ327712:IVT327712 JFM327712:JFP327712 JPI327712:JPL327712 JZE327712:JZH327712 KJA327712:KJD327712 KSW327712:KSZ327712 LCS327712:LCV327712 LMO327712:LMR327712 LWK327712:LWN327712 MGG327712:MGJ327712 MQC327712:MQF327712 MZY327712:NAB327712 NJU327712:NJX327712 NTQ327712:NTT327712 ODM327712:ODP327712 ONI327712:ONL327712 OXE327712:OXH327712 PHA327712:PHD327712 PQW327712:PQZ327712 QAS327712:QAV327712 QKO327712:QKR327712 QUK327712:QUN327712 REG327712:REJ327712 ROC327712:ROF327712 RXY327712:RYB327712 SHU327712:SHX327712 SRQ327712:SRT327712 TBM327712:TBP327712 TLI327712:TLL327712 TVE327712:TVH327712 UFA327712:UFD327712 UOW327712:UOZ327712 UYS327712:UYV327712 VIO327712:VIR327712 VSK327712:VSN327712 WCG327712:WCJ327712 WMC327712:WMF327712 WVY327712:WWB327712 Q393248:T393248 JM393248:JP393248 TI393248:TL393248 ADE393248:ADH393248 ANA393248:AND393248 AWW393248:AWZ393248 BGS393248:BGV393248 BQO393248:BQR393248 CAK393248:CAN393248 CKG393248:CKJ393248 CUC393248:CUF393248 DDY393248:DEB393248 DNU393248:DNX393248 DXQ393248:DXT393248 EHM393248:EHP393248 ERI393248:ERL393248 FBE393248:FBH393248 FLA393248:FLD393248 FUW393248:FUZ393248 GES393248:GEV393248 GOO393248:GOR393248 GYK393248:GYN393248 HIG393248:HIJ393248 HSC393248:HSF393248 IBY393248:ICB393248 ILU393248:ILX393248 IVQ393248:IVT393248 JFM393248:JFP393248 JPI393248:JPL393248 JZE393248:JZH393248 KJA393248:KJD393248 KSW393248:KSZ393248 LCS393248:LCV393248 LMO393248:LMR393248 LWK393248:LWN393248 MGG393248:MGJ393248 MQC393248:MQF393248 MZY393248:NAB393248 NJU393248:NJX393248 NTQ393248:NTT393248 ODM393248:ODP393248 ONI393248:ONL393248 OXE393248:OXH393248 PHA393248:PHD393248 PQW393248:PQZ393248 QAS393248:QAV393248 QKO393248:QKR393248 QUK393248:QUN393248 REG393248:REJ393248 ROC393248:ROF393248 RXY393248:RYB393248 SHU393248:SHX393248 SRQ393248:SRT393248 TBM393248:TBP393248 TLI393248:TLL393248 TVE393248:TVH393248 UFA393248:UFD393248 UOW393248:UOZ393248 UYS393248:UYV393248 VIO393248:VIR393248 VSK393248:VSN393248 WCG393248:WCJ393248 WMC393248:WMF393248 WVY393248:WWB393248 Q458784:T458784 JM458784:JP458784 TI458784:TL458784 ADE458784:ADH458784 ANA458784:AND458784 AWW458784:AWZ458784 BGS458784:BGV458784 BQO458784:BQR458784 CAK458784:CAN458784 CKG458784:CKJ458784 CUC458784:CUF458784 DDY458784:DEB458784 DNU458784:DNX458784 DXQ458784:DXT458784 EHM458784:EHP458784 ERI458784:ERL458784 FBE458784:FBH458784 FLA458784:FLD458784 FUW458784:FUZ458784 GES458784:GEV458784 GOO458784:GOR458784 GYK458784:GYN458784 HIG458784:HIJ458784 HSC458784:HSF458784 IBY458784:ICB458784 ILU458784:ILX458784 IVQ458784:IVT458784 JFM458784:JFP458784 JPI458784:JPL458784 JZE458784:JZH458784 KJA458784:KJD458784 KSW458784:KSZ458784 LCS458784:LCV458784 LMO458784:LMR458784 LWK458784:LWN458784 MGG458784:MGJ458784 MQC458784:MQF458784 MZY458784:NAB458784 NJU458784:NJX458784 NTQ458784:NTT458784 ODM458784:ODP458784 ONI458784:ONL458784 OXE458784:OXH458784 PHA458784:PHD458784 PQW458784:PQZ458784 QAS458784:QAV458784 QKO458784:QKR458784 QUK458784:QUN458784 REG458784:REJ458784 ROC458784:ROF458784 RXY458784:RYB458784 SHU458784:SHX458784 SRQ458784:SRT458784 TBM458784:TBP458784 TLI458784:TLL458784 TVE458784:TVH458784 UFA458784:UFD458784 UOW458784:UOZ458784 UYS458784:UYV458784 VIO458784:VIR458784 VSK458784:VSN458784 WCG458784:WCJ458784 WMC458784:WMF458784 WVY458784:WWB458784 Q524320:T524320 JM524320:JP524320 TI524320:TL524320 ADE524320:ADH524320 ANA524320:AND524320 AWW524320:AWZ524320 BGS524320:BGV524320 BQO524320:BQR524320 CAK524320:CAN524320 CKG524320:CKJ524320 CUC524320:CUF524320 DDY524320:DEB524320 DNU524320:DNX524320 DXQ524320:DXT524320 EHM524320:EHP524320 ERI524320:ERL524320 FBE524320:FBH524320 FLA524320:FLD524320 FUW524320:FUZ524320 GES524320:GEV524320 GOO524320:GOR524320 GYK524320:GYN524320 HIG524320:HIJ524320 HSC524320:HSF524320 IBY524320:ICB524320 ILU524320:ILX524320 IVQ524320:IVT524320 JFM524320:JFP524320 JPI524320:JPL524320 JZE524320:JZH524320 KJA524320:KJD524320 KSW524320:KSZ524320 LCS524320:LCV524320 LMO524320:LMR524320 LWK524320:LWN524320 MGG524320:MGJ524320 MQC524320:MQF524320 MZY524320:NAB524320 NJU524320:NJX524320 NTQ524320:NTT524320 ODM524320:ODP524320 ONI524320:ONL524320 OXE524320:OXH524320 PHA524320:PHD524320 PQW524320:PQZ524320 QAS524320:QAV524320 QKO524320:QKR524320 QUK524320:QUN524320 REG524320:REJ524320 ROC524320:ROF524320 RXY524320:RYB524320 SHU524320:SHX524320 SRQ524320:SRT524320 TBM524320:TBP524320 TLI524320:TLL524320 TVE524320:TVH524320 UFA524320:UFD524320 UOW524320:UOZ524320 UYS524320:UYV524320 VIO524320:VIR524320 VSK524320:VSN524320 WCG524320:WCJ524320 WMC524320:WMF524320 WVY524320:WWB524320 Q589856:T589856 JM589856:JP589856 TI589856:TL589856 ADE589856:ADH589856 ANA589856:AND589856 AWW589856:AWZ589856 BGS589856:BGV589856 BQO589856:BQR589856 CAK589856:CAN589856 CKG589856:CKJ589856 CUC589856:CUF589856 DDY589856:DEB589856 DNU589856:DNX589856 DXQ589856:DXT589856 EHM589856:EHP589856 ERI589856:ERL589856 FBE589856:FBH589856 FLA589856:FLD589856 FUW589856:FUZ589856 GES589856:GEV589856 GOO589856:GOR589856 GYK589856:GYN589856 HIG589856:HIJ589856 HSC589856:HSF589856 IBY589856:ICB589856 ILU589856:ILX589856 IVQ589856:IVT589856 JFM589856:JFP589856 JPI589856:JPL589856 JZE589856:JZH589856 KJA589856:KJD589856 KSW589856:KSZ589856 LCS589856:LCV589856 LMO589856:LMR589856 LWK589856:LWN589856 MGG589856:MGJ589856 MQC589856:MQF589856 MZY589856:NAB589856 NJU589856:NJX589856 NTQ589856:NTT589856 ODM589856:ODP589856 ONI589856:ONL589856 OXE589856:OXH589856 PHA589856:PHD589856 PQW589856:PQZ589856 QAS589856:QAV589856 QKO589856:QKR589856 QUK589856:QUN589856 REG589856:REJ589856 ROC589856:ROF589856 RXY589856:RYB589856 SHU589856:SHX589856 SRQ589856:SRT589856 TBM589856:TBP589856 TLI589856:TLL589856 TVE589856:TVH589856 UFA589856:UFD589856 UOW589856:UOZ589856 UYS589856:UYV589856 VIO589856:VIR589856 VSK589856:VSN589856 WCG589856:WCJ589856 WMC589856:WMF589856 WVY589856:WWB589856 Q655392:T655392 JM655392:JP655392 TI655392:TL655392 ADE655392:ADH655392 ANA655392:AND655392 AWW655392:AWZ655392 BGS655392:BGV655392 BQO655392:BQR655392 CAK655392:CAN655392 CKG655392:CKJ655392 CUC655392:CUF655392 DDY655392:DEB655392 DNU655392:DNX655392 DXQ655392:DXT655392 EHM655392:EHP655392 ERI655392:ERL655392 FBE655392:FBH655392 FLA655392:FLD655392 FUW655392:FUZ655392 GES655392:GEV655392 GOO655392:GOR655392 GYK655392:GYN655392 HIG655392:HIJ655392 HSC655392:HSF655392 IBY655392:ICB655392 ILU655392:ILX655392 IVQ655392:IVT655392 JFM655392:JFP655392 JPI655392:JPL655392 JZE655392:JZH655392 KJA655392:KJD655392 KSW655392:KSZ655392 LCS655392:LCV655392 LMO655392:LMR655392 LWK655392:LWN655392 MGG655392:MGJ655392 MQC655392:MQF655392 MZY655392:NAB655392 NJU655392:NJX655392 NTQ655392:NTT655392 ODM655392:ODP655392 ONI655392:ONL655392 OXE655392:OXH655392 PHA655392:PHD655392 PQW655392:PQZ655392 QAS655392:QAV655392 QKO655392:QKR655392 QUK655392:QUN655392 REG655392:REJ655392 ROC655392:ROF655392 RXY655392:RYB655392 SHU655392:SHX655392 SRQ655392:SRT655392 TBM655392:TBP655392 TLI655392:TLL655392 TVE655392:TVH655392 UFA655392:UFD655392 UOW655392:UOZ655392 UYS655392:UYV655392 VIO655392:VIR655392 VSK655392:VSN655392 WCG655392:WCJ655392 WMC655392:WMF655392 WVY655392:WWB655392 Q720928:T720928 JM720928:JP720928 TI720928:TL720928 ADE720928:ADH720928 ANA720928:AND720928 AWW720928:AWZ720928 BGS720928:BGV720928 BQO720928:BQR720928 CAK720928:CAN720928 CKG720928:CKJ720928 CUC720928:CUF720928 DDY720928:DEB720928 DNU720928:DNX720928 DXQ720928:DXT720928 EHM720928:EHP720928 ERI720928:ERL720928 FBE720928:FBH720928 FLA720928:FLD720928 FUW720928:FUZ720928 GES720928:GEV720928 GOO720928:GOR720928 GYK720928:GYN720928 HIG720928:HIJ720928 HSC720928:HSF720928 IBY720928:ICB720928 ILU720928:ILX720928 IVQ720928:IVT720928 JFM720928:JFP720928 JPI720928:JPL720928 JZE720928:JZH720928 KJA720928:KJD720928 KSW720928:KSZ720928 LCS720928:LCV720928 LMO720928:LMR720928 LWK720928:LWN720928 MGG720928:MGJ720928 MQC720928:MQF720928 MZY720928:NAB720928 NJU720928:NJX720928 NTQ720928:NTT720928 ODM720928:ODP720928 ONI720928:ONL720928 OXE720928:OXH720928 PHA720928:PHD720928 PQW720928:PQZ720928 QAS720928:QAV720928 QKO720928:QKR720928 QUK720928:QUN720928 REG720928:REJ720928 ROC720928:ROF720928 RXY720928:RYB720928 SHU720928:SHX720928 SRQ720928:SRT720928 TBM720928:TBP720928 TLI720928:TLL720928 TVE720928:TVH720928 UFA720928:UFD720928 UOW720928:UOZ720928 UYS720928:UYV720928 VIO720928:VIR720928 VSK720928:VSN720928 WCG720928:WCJ720928 WMC720928:WMF720928 WVY720928:WWB720928 Q786464:T786464 JM786464:JP786464 TI786464:TL786464 ADE786464:ADH786464 ANA786464:AND786464 AWW786464:AWZ786464 BGS786464:BGV786464 BQO786464:BQR786464 CAK786464:CAN786464 CKG786464:CKJ786464 CUC786464:CUF786464 DDY786464:DEB786464 DNU786464:DNX786464 DXQ786464:DXT786464 EHM786464:EHP786464 ERI786464:ERL786464 FBE786464:FBH786464 FLA786464:FLD786464 FUW786464:FUZ786464 GES786464:GEV786464 GOO786464:GOR786464 GYK786464:GYN786464 HIG786464:HIJ786464 HSC786464:HSF786464 IBY786464:ICB786464 ILU786464:ILX786464 IVQ786464:IVT786464 JFM786464:JFP786464 JPI786464:JPL786464 JZE786464:JZH786464 KJA786464:KJD786464 KSW786464:KSZ786464 LCS786464:LCV786464 LMO786464:LMR786464 LWK786464:LWN786464 MGG786464:MGJ786464 MQC786464:MQF786464 MZY786464:NAB786464 NJU786464:NJX786464 NTQ786464:NTT786464 ODM786464:ODP786464 ONI786464:ONL786464 OXE786464:OXH786464 PHA786464:PHD786464 PQW786464:PQZ786464 QAS786464:QAV786464 QKO786464:QKR786464 QUK786464:QUN786464 REG786464:REJ786464 ROC786464:ROF786464 RXY786464:RYB786464 SHU786464:SHX786464 SRQ786464:SRT786464 TBM786464:TBP786464 TLI786464:TLL786464 TVE786464:TVH786464 UFA786464:UFD786464 UOW786464:UOZ786464 UYS786464:UYV786464 VIO786464:VIR786464 VSK786464:VSN786464 WCG786464:WCJ786464 WMC786464:WMF786464 WVY786464:WWB786464 Q852000:T852000 JM852000:JP852000 TI852000:TL852000 ADE852000:ADH852000 ANA852000:AND852000 AWW852000:AWZ852000 BGS852000:BGV852000 BQO852000:BQR852000 CAK852000:CAN852000 CKG852000:CKJ852000 CUC852000:CUF852000 DDY852000:DEB852000 DNU852000:DNX852000 DXQ852000:DXT852000 EHM852000:EHP852000 ERI852000:ERL852000 FBE852000:FBH852000 FLA852000:FLD852000 FUW852000:FUZ852000 GES852000:GEV852000 GOO852000:GOR852000 GYK852000:GYN852000 HIG852000:HIJ852000 HSC852000:HSF852000 IBY852000:ICB852000 ILU852000:ILX852000 IVQ852000:IVT852000 JFM852000:JFP852000 JPI852000:JPL852000 JZE852000:JZH852000 KJA852000:KJD852000 KSW852000:KSZ852000 LCS852000:LCV852000 LMO852000:LMR852000 LWK852000:LWN852000 MGG852000:MGJ852000 MQC852000:MQF852000 MZY852000:NAB852000 NJU852000:NJX852000 NTQ852000:NTT852000 ODM852000:ODP852000 ONI852000:ONL852000 OXE852000:OXH852000 PHA852000:PHD852000 PQW852000:PQZ852000 QAS852000:QAV852000 QKO852000:QKR852000 QUK852000:QUN852000 REG852000:REJ852000 ROC852000:ROF852000 RXY852000:RYB852000 SHU852000:SHX852000 SRQ852000:SRT852000 TBM852000:TBP852000 TLI852000:TLL852000 TVE852000:TVH852000 UFA852000:UFD852000 UOW852000:UOZ852000 UYS852000:UYV852000 VIO852000:VIR852000 VSK852000:VSN852000 WCG852000:WCJ852000 WMC852000:WMF852000 WVY852000:WWB852000 Q917536:T917536 JM917536:JP917536 TI917536:TL917536 ADE917536:ADH917536 ANA917536:AND917536 AWW917536:AWZ917536 BGS917536:BGV917536 BQO917536:BQR917536 CAK917536:CAN917536 CKG917536:CKJ917536 CUC917536:CUF917536 DDY917536:DEB917536 DNU917536:DNX917536 DXQ917536:DXT917536 EHM917536:EHP917536 ERI917536:ERL917536 FBE917536:FBH917536 FLA917536:FLD917536 FUW917536:FUZ917536 GES917536:GEV917536 GOO917536:GOR917536 GYK917536:GYN917536 HIG917536:HIJ917536 HSC917536:HSF917536 IBY917536:ICB917536 ILU917536:ILX917536 IVQ917536:IVT917536 JFM917536:JFP917536 JPI917536:JPL917536 JZE917536:JZH917536 KJA917536:KJD917536 KSW917536:KSZ917536 LCS917536:LCV917536 LMO917536:LMR917536 LWK917536:LWN917536 MGG917536:MGJ917536 MQC917536:MQF917536 MZY917536:NAB917536 NJU917536:NJX917536 NTQ917536:NTT917536 ODM917536:ODP917536 ONI917536:ONL917536 OXE917536:OXH917536 PHA917536:PHD917536 PQW917536:PQZ917536 QAS917536:QAV917536 QKO917536:QKR917536 QUK917536:QUN917536 REG917536:REJ917536 ROC917536:ROF917536 RXY917536:RYB917536 SHU917536:SHX917536 SRQ917536:SRT917536 TBM917536:TBP917536 TLI917536:TLL917536 TVE917536:TVH917536 UFA917536:UFD917536 UOW917536:UOZ917536 UYS917536:UYV917536 VIO917536:VIR917536 VSK917536:VSN917536 WCG917536:WCJ917536 WMC917536:WMF917536 WVY917536:WWB917536 Q983072:T983072 JM983072:JP983072 TI983072:TL983072 ADE983072:ADH983072 ANA983072:AND983072 AWW983072:AWZ983072 BGS983072:BGV983072 BQO983072:BQR983072 CAK983072:CAN983072 CKG983072:CKJ983072 CUC983072:CUF983072 DDY983072:DEB983072 DNU983072:DNX983072 DXQ983072:DXT983072 EHM983072:EHP983072 ERI983072:ERL983072 FBE983072:FBH983072 FLA983072:FLD983072 FUW983072:FUZ983072 GES983072:GEV983072 GOO983072:GOR983072 GYK983072:GYN983072 HIG983072:HIJ983072 HSC983072:HSF983072 IBY983072:ICB983072 ILU983072:ILX983072 IVQ983072:IVT983072 JFM983072:JFP983072 JPI983072:JPL983072 JZE983072:JZH983072 KJA983072:KJD983072 KSW983072:KSZ983072 LCS983072:LCV983072 LMO983072:LMR983072 LWK983072:LWN983072 MGG983072:MGJ983072 MQC983072:MQF983072 MZY983072:NAB983072 NJU983072:NJX983072 NTQ983072:NTT983072 ODM983072:ODP983072 ONI983072:ONL983072 OXE983072:OXH983072 PHA983072:PHD983072 PQW983072:PQZ983072 QAS983072:QAV983072 QKO983072:QKR983072 QUK983072:QUN983072 REG983072:REJ983072 ROC983072:ROF983072 RXY983072:RYB983072 SHU983072:SHX983072 SRQ983072:SRT983072 TBM983072:TBP983072 TLI983072:TLL983072 TVE983072:TVH983072 UFA983072:UFD983072 UOW983072:UOZ983072 UYS983072:UYV983072 VIO983072:VIR983072 VSK983072:VSN983072 WCG983072:WCJ983072 WMC983072:WMF983072 WVY983072:WWB983072">
      <formula1>$Z$31:$Z$34</formula1>
    </dataValidation>
    <dataValidation type="list" allowBlank="1" sqref="Q31:T31 JM31:JP31 TI31:TL31 ADE31:ADH31 ANA31:AND31 AWW31:AWZ31 BGS31:BGV31 BQO31:BQR31 CAK31:CAN31 CKG31:CKJ31 CUC31:CUF31 DDY31:DEB31 DNU31:DNX31 DXQ31:DXT31 EHM31:EHP31 ERI31:ERL31 FBE31:FBH31 FLA31:FLD31 FUW31:FUZ31 GES31:GEV31 GOO31:GOR31 GYK31:GYN31 HIG31:HIJ31 HSC31:HSF31 IBY31:ICB31 ILU31:ILX31 IVQ31:IVT31 JFM31:JFP31 JPI31:JPL31 JZE31:JZH31 KJA31:KJD31 KSW31:KSZ31 LCS31:LCV31 LMO31:LMR31 LWK31:LWN31 MGG31:MGJ31 MQC31:MQF31 MZY31:NAB31 NJU31:NJX31 NTQ31:NTT31 ODM31:ODP31 ONI31:ONL31 OXE31:OXH31 PHA31:PHD31 PQW31:PQZ31 QAS31:QAV31 QKO31:QKR31 QUK31:QUN31 REG31:REJ31 ROC31:ROF31 RXY31:RYB31 SHU31:SHX31 SRQ31:SRT31 TBM31:TBP31 TLI31:TLL31 TVE31:TVH31 UFA31:UFD31 UOW31:UOZ31 UYS31:UYV31 VIO31:VIR31 VSK31:VSN31 WCG31:WCJ31 WMC31:WMF31 WVY31:WWB31 Q65567:T65567 JM65567:JP65567 TI65567:TL65567 ADE65567:ADH65567 ANA65567:AND65567 AWW65567:AWZ65567 BGS65567:BGV65567 BQO65567:BQR65567 CAK65567:CAN65567 CKG65567:CKJ65567 CUC65567:CUF65567 DDY65567:DEB65567 DNU65567:DNX65567 DXQ65567:DXT65567 EHM65567:EHP65567 ERI65567:ERL65567 FBE65567:FBH65567 FLA65567:FLD65567 FUW65567:FUZ65567 GES65567:GEV65567 GOO65567:GOR65567 GYK65567:GYN65567 HIG65567:HIJ65567 HSC65567:HSF65567 IBY65567:ICB65567 ILU65567:ILX65567 IVQ65567:IVT65567 JFM65567:JFP65567 JPI65567:JPL65567 JZE65567:JZH65567 KJA65567:KJD65567 KSW65567:KSZ65567 LCS65567:LCV65567 LMO65567:LMR65567 LWK65567:LWN65567 MGG65567:MGJ65567 MQC65567:MQF65567 MZY65567:NAB65567 NJU65567:NJX65567 NTQ65567:NTT65567 ODM65567:ODP65567 ONI65567:ONL65567 OXE65567:OXH65567 PHA65567:PHD65567 PQW65567:PQZ65567 QAS65567:QAV65567 QKO65567:QKR65567 QUK65567:QUN65567 REG65567:REJ65567 ROC65567:ROF65567 RXY65567:RYB65567 SHU65567:SHX65567 SRQ65567:SRT65567 TBM65567:TBP65567 TLI65567:TLL65567 TVE65567:TVH65567 UFA65567:UFD65567 UOW65567:UOZ65567 UYS65567:UYV65567 VIO65567:VIR65567 VSK65567:VSN65567 WCG65567:WCJ65567 WMC65567:WMF65567 WVY65567:WWB65567 Q131103:T131103 JM131103:JP131103 TI131103:TL131103 ADE131103:ADH131103 ANA131103:AND131103 AWW131103:AWZ131103 BGS131103:BGV131103 BQO131103:BQR131103 CAK131103:CAN131103 CKG131103:CKJ131103 CUC131103:CUF131103 DDY131103:DEB131103 DNU131103:DNX131103 DXQ131103:DXT131103 EHM131103:EHP131103 ERI131103:ERL131103 FBE131103:FBH131103 FLA131103:FLD131103 FUW131103:FUZ131103 GES131103:GEV131103 GOO131103:GOR131103 GYK131103:GYN131103 HIG131103:HIJ131103 HSC131103:HSF131103 IBY131103:ICB131103 ILU131103:ILX131103 IVQ131103:IVT131103 JFM131103:JFP131103 JPI131103:JPL131103 JZE131103:JZH131103 KJA131103:KJD131103 KSW131103:KSZ131103 LCS131103:LCV131103 LMO131103:LMR131103 LWK131103:LWN131103 MGG131103:MGJ131103 MQC131103:MQF131103 MZY131103:NAB131103 NJU131103:NJX131103 NTQ131103:NTT131103 ODM131103:ODP131103 ONI131103:ONL131103 OXE131103:OXH131103 PHA131103:PHD131103 PQW131103:PQZ131103 QAS131103:QAV131103 QKO131103:QKR131103 QUK131103:QUN131103 REG131103:REJ131103 ROC131103:ROF131103 RXY131103:RYB131103 SHU131103:SHX131103 SRQ131103:SRT131103 TBM131103:TBP131103 TLI131103:TLL131103 TVE131103:TVH131103 UFA131103:UFD131103 UOW131103:UOZ131103 UYS131103:UYV131103 VIO131103:VIR131103 VSK131103:VSN131103 WCG131103:WCJ131103 WMC131103:WMF131103 WVY131103:WWB131103 Q196639:T196639 JM196639:JP196639 TI196639:TL196639 ADE196639:ADH196639 ANA196639:AND196639 AWW196639:AWZ196639 BGS196639:BGV196639 BQO196639:BQR196639 CAK196639:CAN196639 CKG196639:CKJ196639 CUC196639:CUF196639 DDY196639:DEB196639 DNU196639:DNX196639 DXQ196639:DXT196639 EHM196639:EHP196639 ERI196639:ERL196639 FBE196639:FBH196639 FLA196639:FLD196639 FUW196639:FUZ196639 GES196639:GEV196639 GOO196639:GOR196639 GYK196639:GYN196639 HIG196639:HIJ196639 HSC196639:HSF196639 IBY196639:ICB196639 ILU196639:ILX196639 IVQ196639:IVT196639 JFM196639:JFP196639 JPI196639:JPL196639 JZE196639:JZH196639 KJA196639:KJD196639 KSW196639:KSZ196639 LCS196639:LCV196639 LMO196639:LMR196639 LWK196639:LWN196639 MGG196639:MGJ196639 MQC196639:MQF196639 MZY196639:NAB196639 NJU196639:NJX196639 NTQ196639:NTT196639 ODM196639:ODP196639 ONI196639:ONL196639 OXE196639:OXH196639 PHA196639:PHD196639 PQW196639:PQZ196639 QAS196639:QAV196639 QKO196639:QKR196639 QUK196639:QUN196639 REG196639:REJ196639 ROC196639:ROF196639 RXY196639:RYB196639 SHU196639:SHX196639 SRQ196639:SRT196639 TBM196639:TBP196639 TLI196639:TLL196639 TVE196639:TVH196639 UFA196639:UFD196639 UOW196639:UOZ196639 UYS196639:UYV196639 VIO196639:VIR196639 VSK196639:VSN196639 WCG196639:WCJ196639 WMC196639:WMF196639 WVY196639:WWB196639 Q262175:T262175 JM262175:JP262175 TI262175:TL262175 ADE262175:ADH262175 ANA262175:AND262175 AWW262175:AWZ262175 BGS262175:BGV262175 BQO262175:BQR262175 CAK262175:CAN262175 CKG262175:CKJ262175 CUC262175:CUF262175 DDY262175:DEB262175 DNU262175:DNX262175 DXQ262175:DXT262175 EHM262175:EHP262175 ERI262175:ERL262175 FBE262175:FBH262175 FLA262175:FLD262175 FUW262175:FUZ262175 GES262175:GEV262175 GOO262175:GOR262175 GYK262175:GYN262175 HIG262175:HIJ262175 HSC262175:HSF262175 IBY262175:ICB262175 ILU262175:ILX262175 IVQ262175:IVT262175 JFM262175:JFP262175 JPI262175:JPL262175 JZE262175:JZH262175 KJA262175:KJD262175 KSW262175:KSZ262175 LCS262175:LCV262175 LMO262175:LMR262175 LWK262175:LWN262175 MGG262175:MGJ262175 MQC262175:MQF262175 MZY262175:NAB262175 NJU262175:NJX262175 NTQ262175:NTT262175 ODM262175:ODP262175 ONI262175:ONL262175 OXE262175:OXH262175 PHA262175:PHD262175 PQW262175:PQZ262175 QAS262175:QAV262175 QKO262175:QKR262175 QUK262175:QUN262175 REG262175:REJ262175 ROC262175:ROF262175 RXY262175:RYB262175 SHU262175:SHX262175 SRQ262175:SRT262175 TBM262175:TBP262175 TLI262175:TLL262175 TVE262175:TVH262175 UFA262175:UFD262175 UOW262175:UOZ262175 UYS262175:UYV262175 VIO262175:VIR262175 VSK262175:VSN262175 WCG262175:WCJ262175 WMC262175:WMF262175 WVY262175:WWB262175 Q327711:T327711 JM327711:JP327711 TI327711:TL327711 ADE327711:ADH327711 ANA327711:AND327711 AWW327711:AWZ327711 BGS327711:BGV327711 BQO327711:BQR327711 CAK327711:CAN327711 CKG327711:CKJ327711 CUC327711:CUF327711 DDY327711:DEB327711 DNU327711:DNX327711 DXQ327711:DXT327711 EHM327711:EHP327711 ERI327711:ERL327711 FBE327711:FBH327711 FLA327711:FLD327711 FUW327711:FUZ327711 GES327711:GEV327711 GOO327711:GOR327711 GYK327711:GYN327711 HIG327711:HIJ327711 HSC327711:HSF327711 IBY327711:ICB327711 ILU327711:ILX327711 IVQ327711:IVT327711 JFM327711:JFP327711 JPI327711:JPL327711 JZE327711:JZH327711 KJA327711:KJD327711 KSW327711:KSZ327711 LCS327711:LCV327711 LMO327711:LMR327711 LWK327711:LWN327711 MGG327711:MGJ327711 MQC327711:MQF327711 MZY327711:NAB327711 NJU327711:NJX327711 NTQ327711:NTT327711 ODM327711:ODP327711 ONI327711:ONL327711 OXE327711:OXH327711 PHA327711:PHD327711 PQW327711:PQZ327711 QAS327711:QAV327711 QKO327711:QKR327711 QUK327711:QUN327711 REG327711:REJ327711 ROC327711:ROF327711 RXY327711:RYB327711 SHU327711:SHX327711 SRQ327711:SRT327711 TBM327711:TBP327711 TLI327711:TLL327711 TVE327711:TVH327711 UFA327711:UFD327711 UOW327711:UOZ327711 UYS327711:UYV327711 VIO327711:VIR327711 VSK327711:VSN327711 WCG327711:WCJ327711 WMC327711:WMF327711 WVY327711:WWB327711 Q393247:T393247 JM393247:JP393247 TI393247:TL393247 ADE393247:ADH393247 ANA393247:AND393247 AWW393247:AWZ393247 BGS393247:BGV393247 BQO393247:BQR393247 CAK393247:CAN393247 CKG393247:CKJ393247 CUC393247:CUF393247 DDY393247:DEB393247 DNU393247:DNX393247 DXQ393247:DXT393247 EHM393247:EHP393247 ERI393247:ERL393247 FBE393247:FBH393247 FLA393247:FLD393247 FUW393247:FUZ393247 GES393247:GEV393247 GOO393247:GOR393247 GYK393247:GYN393247 HIG393247:HIJ393247 HSC393247:HSF393247 IBY393247:ICB393247 ILU393247:ILX393247 IVQ393247:IVT393247 JFM393247:JFP393247 JPI393247:JPL393247 JZE393247:JZH393247 KJA393247:KJD393247 KSW393247:KSZ393247 LCS393247:LCV393247 LMO393247:LMR393247 LWK393247:LWN393247 MGG393247:MGJ393247 MQC393247:MQF393247 MZY393247:NAB393247 NJU393247:NJX393247 NTQ393247:NTT393247 ODM393247:ODP393247 ONI393247:ONL393247 OXE393247:OXH393247 PHA393247:PHD393247 PQW393247:PQZ393247 QAS393247:QAV393247 QKO393247:QKR393247 QUK393247:QUN393247 REG393247:REJ393247 ROC393247:ROF393247 RXY393247:RYB393247 SHU393247:SHX393247 SRQ393247:SRT393247 TBM393247:TBP393247 TLI393247:TLL393247 TVE393247:TVH393247 UFA393247:UFD393247 UOW393247:UOZ393247 UYS393247:UYV393247 VIO393247:VIR393247 VSK393247:VSN393247 WCG393247:WCJ393247 WMC393247:WMF393247 WVY393247:WWB393247 Q458783:T458783 JM458783:JP458783 TI458783:TL458783 ADE458783:ADH458783 ANA458783:AND458783 AWW458783:AWZ458783 BGS458783:BGV458783 BQO458783:BQR458783 CAK458783:CAN458783 CKG458783:CKJ458783 CUC458783:CUF458783 DDY458783:DEB458783 DNU458783:DNX458783 DXQ458783:DXT458783 EHM458783:EHP458783 ERI458783:ERL458783 FBE458783:FBH458783 FLA458783:FLD458783 FUW458783:FUZ458783 GES458783:GEV458783 GOO458783:GOR458783 GYK458783:GYN458783 HIG458783:HIJ458783 HSC458783:HSF458783 IBY458783:ICB458783 ILU458783:ILX458783 IVQ458783:IVT458783 JFM458783:JFP458783 JPI458783:JPL458783 JZE458783:JZH458783 KJA458783:KJD458783 KSW458783:KSZ458783 LCS458783:LCV458783 LMO458783:LMR458783 LWK458783:LWN458783 MGG458783:MGJ458783 MQC458783:MQF458783 MZY458783:NAB458783 NJU458783:NJX458783 NTQ458783:NTT458783 ODM458783:ODP458783 ONI458783:ONL458783 OXE458783:OXH458783 PHA458783:PHD458783 PQW458783:PQZ458783 QAS458783:QAV458783 QKO458783:QKR458783 QUK458783:QUN458783 REG458783:REJ458783 ROC458783:ROF458783 RXY458783:RYB458783 SHU458783:SHX458783 SRQ458783:SRT458783 TBM458783:TBP458783 TLI458783:TLL458783 TVE458783:TVH458783 UFA458783:UFD458783 UOW458783:UOZ458783 UYS458783:UYV458783 VIO458783:VIR458783 VSK458783:VSN458783 WCG458783:WCJ458783 WMC458783:WMF458783 WVY458783:WWB458783 Q524319:T524319 JM524319:JP524319 TI524319:TL524319 ADE524319:ADH524319 ANA524319:AND524319 AWW524319:AWZ524319 BGS524319:BGV524319 BQO524319:BQR524319 CAK524319:CAN524319 CKG524319:CKJ524319 CUC524319:CUF524319 DDY524319:DEB524319 DNU524319:DNX524319 DXQ524319:DXT524319 EHM524319:EHP524319 ERI524319:ERL524319 FBE524319:FBH524319 FLA524319:FLD524319 FUW524319:FUZ524319 GES524319:GEV524319 GOO524319:GOR524319 GYK524319:GYN524319 HIG524319:HIJ524319 HSC524319:HSF524319 IBY524319:ICB524319 ILU524319:ILX524319 IVQ524319:IVT524319 JFM524319:JFP524319 JPI524319:JPL524319 JZE524319:JZH524319 KJA524319:KJD524319 KSW524319:KSZ524319 LCS524319:LCV524319 LMO524319:LMR524319 LWK524319:LWN524319 MGG524319:MGJ524319 MQC524319:MQF524319 MZY524319:NAB524319 NJU524319:NJX524319 NTQ524319:NTT524319 ODM524319:ODP524319 ONI524319:ONL524319 OXE524319:OXH524319 PHA524319:PHD524319 PQW524319:PQZ524319 QAS524319:QAV524319 QKO524319:QKR524319 QUK524319:QUN524319 REG524319:REJ524319 ROC524319:ROF524319 RXY524319:RYB524319 SHU524319:SHX524319 SRQ524319:SRT524319 TBM524319:TBP524319 TLI524319:TLL524319 TVE524319:TVH524319 UFA524319:UFD524319 UOW524319:UOZ524319 UYS524319:UYV524319 VIO524319:VIR524319 VSK524319:VSN524319 WCG524319:WCJ524319 WMC524319:WMF524319 WVY524319:WWB524319 Q589855:T589855 JM589855:JP589855 TI589855:TL589855 ADE589855:ADH589855 ANA589855:AND589855 AWW589855:AWZ589855 BGS589855:BGV589855 BQO589855:BQR589855 CAK589855:CAN589855 CKG589855:CKJ589855 CUC589855:CUF589855 DDY589855:DEB589855 DNU589855:DNX589855 DXQ589855:DXT589855 EHM589855:EHP589855 ERI589855:ERL589855 FBE589855:FBH589855 FLA589855:FLD589855 FUW589855:FUZ589855 GES589855:GEV589855 GOO589855:GOR589855 GYK589855:GYN589855 HIG589855:HIJ589855 HSC589855:HSF589855 IBY589855:ICB589855 ILU589855:ILX589855 IVQ589855:IVT589855 JFM589855:JFP589855 JPI589855:JPL589855 JZE589855:JZH589855 KJA589855:KJD589855 KSW589855:KSZ589855 LCS589855:LCV589855 LMO589855:LMR589855 LWK589855:LWN589855 MGG589855:MGJ589855 MQC589855:MQF589855 MZY589855:NAB589855 NJU589855:NJX589855 NTQ589855:NTT589855 ODM589855:ODP589855 ONI589855:ONL589855 OXE589855:OXH589855 PHA589855:PHD589855 PQW589855:PQZ589855 QAS589855:QAV589855 QKO589855:QKR589855 QUK589855:QUN589855 REG589855:REJ589855 ROC589855:ROF589855 RXY589855:RYB589855 SHU589855:SHX589855 SRQ589855:SRT589855 TBM589855:TBP589855 TLI589855:TLL589855 TVE589855:TVH589855 UFA589855:UFD589855 UOW589855:UOZ589855 UYS589855:UYV589855 VIO589855:VIR589855 VSK589855:VSN589855 WCG589855:WCJ589855 WMC589855:WMF589855 WVY589855:WWB589855 Q655391:T655391 JM655391:JP655391 TI655391:TL655391 ADE655391:ADH655391 ANA655391:AND655391 AWW655391:AWZ655391 BGS655391:BGV655391 BQO655391:BQR655391 CAK655391:CAN655391 CKG655391:CKJ655391 CUC655391:CUF655391 DDY655391:DEB655391 DNU655391:DNX655391 DXQ655391:DXT655391 EHM655391:EHP655391 ERI655391:ERL655391 FBE655391:FBH655391 FLA655391:FLD655391 FUW655391:FUZ655391 GES655391:GEV655391 GOO655391:GOR655391 GYK655391:GYN655391 HIG655391:HIJ655391 HSC655391:HSF655391 IBY655391:ICB655391 ILU655391:ILX655391 IVQ655391:IVT655391 JFM655391:JFP655391 JPI655391:JPL655391 JZE655391:JZH655391 KJA655391:KJD655391 KSW655391:KSZ655391 LCS655391:LCV655391 LMO655391:LMR655391 LWK655391:LWN655391 MGG655391:MGJ655391 MQC655391:MQF655391 MZY655391:NAB655391 NJU655391:NJX655391 NTQ655391:NTT655391 ODM655391:ODP655391 ONI655391:ONL655391 OXE655391:OXH655391 PHA655391:PHD655391 PQW655391:PQZ655391 QAS655391:QAV655391 QKO655391:QKR655391 QUK655391:QUN655391 REG655391:REJ655391 ROC655391:ROF655391 RXY655391:RYB655391 SHU655391:SHX655391 SRQ655391:SRT655391 TBM655391:TBP655391 TLI655391:TLL655391 TVE655391:TVH655391 UFA655391:UFD655391 UOW655391:UOZ655391 UYS655391:UYV655391 VIO655391:VIR655391 VSK655391:VSN655391 WCG655391:WCJ655391 WMC655391:WMF655391 WVY655391:WWB655391 Q720927:T720927 JM720927:JP720927 TI720927:TL720927 ADE720927:ADH720927 ANA720927:AND720927 AWW720927:AWZ720927 BGS720927:BGV720927 BQO720927:BQR720927 CAK720927:CAN720927 CKG720927:CKJ720927 CUC720927:CUF720927 DDY720927:DEB720927 DNU720927:DNX720927 DXQ720927:DXT720927 EHM720927:EHP720927 ERI720927:ERL720927 FBE720927:FBH720927 FLA720927:FLD720927 FUW720927:FUZ720927 GES720927:GEV720927 GOO720927:GOR720927 GYK720927:GYN720927 HIG720927:HIJ720927 HSC720927:HSF720927 IBY720927:ICB720927 ILU720927:ILX720927 IVQ720927:IVT720927 JFM720927:JFP720927 JPI720927:JPL720927 JZE720927:JZH720927 KJA720927:KJD720927 KSW720927:KSZ720927 LCS720927:LCV720927 LMO720927:LMR720927 LWK720927:LWN720927 MGG720927:MGJ720927 MQC720927:MQF720927 MZY720927:NAB720927 NJU720927:NJX720927 NTQ720927:NTT720927 ODM720927:ODP720927 ONI720927:ONL720927 OXE720927:OXH720927 PHA720927:PHD720927 PQW720927:PQZ720927 QAS720927:QAV720927 QKO720927:QKR720927 QUK720927:QUN720927 REG720927:REJ720927 ROC720927:ROF720927 RXY720927:RYB720927 SHU720927:SHX720927 SRQ720927:SRT720927 TBM720927:TBP720927 TLI720927:TLL720927 TVE720927:TVH720927 UFA720927:UFD720927 UOW720927:UOZ720927 UYS720927:UYV720927 VIO720927:VIR720927 VSK720927:VSN720927 WCG720927:WCJ720927 WMC720927:WMF720927 WVY720927:WWB720927 Q786463:T786463 JM786463:JP786463 TI786463:TL786463 ADE786463:ADH786463 ANA786463:AND786463 AWW786463:AWZ786463 BGS786463:BGV786463 BQO786463:BQR786463 CAK786463:CAN786463 CKG786463:CKJ786463 CUC786463:CUF786463 DDY786463:DEB786463 DNU786463:DNX786463 DXQ786463:DXT786463 EHM786463:EHP786463 ERI786463:ERL786463 FBE786463:FBH786463 FLA786463:FLD786463 FUW786463:FUZ786463 GES786463:GEV786463 GOO786463:GOR786463 GYK786463:GYN786463 HIG786463:HIJ786463 HSC786463:HSF786463 IBY786463:ICB786463 ILU786463:ILX786463 IVQ786463:IVT786463 JFM786463:JFP786463 JPI786463:JPL786463 JZE786463:JZH786463 KJA786463:KJD786463 KSW786463:KSZ786463 LCS786463:LCV786463 LMO786463:LMR786463 LWK786463:LWN786463 MGG786463:MGJ786463 MQC786463:MQF786463 MZY786463:NAB786463 NJU786463:NJX786463 NTQ786463:NTT786463 ODM786463:ODP786463 ONI786463:ONL786463 OXE786463:OXH786463 PHA786463:PHD786463 PQW786463:PQZ786463 QAS786463:QAV786463 QKO786463:QKR786463 QUK786463:QUN786463 REG786463:REJ786463 ROC786463:ROF786463 RXY786463:RYB786463 SHU786463:SHX786463 SRQ786463:SRT786463 TBM786463:TBP786463 TLI786463:TLL786463 TVE786463:TVH786463 UFA786463:UFD786463 UOW786463:UOZ786463 UYS786463:UYV786463 VIO786463:VIR786463 VSK786463:VSN786463 WCG786463:WCJ786463 WMC786463:WMF786463 WVY786463:WWB786463 Q851999:T851999 JM851999:JP851999 TI851999:TL851999 ADE851999:ADH851999 ANA851999:AND851999 AWW851999:AWZ851999 BGS851999:BGV851999 BQO851999:BQR851999 CAK851999:CAN851999 CKG851999:CKJ851999 CUC851999:CUF851999 DDY851999:DEB851999 DNU851999:DNX851999 DXQ851999:DXT851999 EHM851999:EHP851999 ERI851999:ERL851999 FBE851999:FBH851999 FLA851999:FLD851999 FUW851999:FUZ851999 GES851999:GEV851999 GOO851999:GOR851999 GYK851999:GYN851999 HIG851999:HIJ851999 HSC851999:HSF851999 IBY851999:ICB851999 ILU851999:ILX851999 IVQ851999:IVT851999 JFM851999:JFP851999 JPI851999:JPL851999 JZE851999:JZH851999 KJA851999:KJD851999 KSW851999:KSZ851999 LCS851999:LCV851999 LMO851999:LMR851999 LWK851999:LWN851999 MGG851999:MGJ851999 MQC851999:MQF851999 MZY851999:NAB851999 NJU851999:NJX851999 NTQ851999:NTT851999 ODM851999:ODP851999 ONI851999:ONL851999 OXE851999:OXH851999 PHA851999:PHD851999 PQW851999:PQZ851999 QAS851999:QAV851999 QKO851999:QKR851999 QUK851999:QUN851999 REG851999:REJ851999 ROC851999:ROF851999 RXY851999:RYB851999 SHU851999:SHX851999 SRQ851999:SRT851999 TBM851999:TBP851999 TLI851999:TLL851999 TVE851999:TVH851999 UFA851999:UFD851999 UOW851999:UOZ851999 UYS851999:UYV851999 VIO851999:VIR851999 VSK851999:VSN851999 WCG851999:WCJ851999 WMC851999:WMF851999 WVY851999:WWB851999 Q917535:T917535 JM917535:JP917535 TI917535:TL917535 ADE917535:ADH917535 ANA917535:AND917535 AWW917535:AWZ917535 BGS917535:BGV917535 BQO917535:BQR917535 CAK917535:CAN917535 CKG917535:CKJ917535 CUC917535:CUF917535 DDY917535:DEB917535 DNU917535:DNX917535 DXQ917535:DXT917535 EHM917535:EHP917535 ERI917535:ERL917535 FBE917535:FBH917535 FLA917535:FLD917535 FUW917535:FUZ917535 GES917535:GEV917535 GOO917535:GOR917535 GYK917535:GYN917535 HIG917535:HIJ917535 HSC917535:HSF917535 IBY917535:ICB917535 ILU917535:ILX917535 IVQ917535:IVT917535 JFM917535:JFP917535 JPI917535:JPL917535 JZE917535:JZH917535 KJA917535:KJD917535 KSW917535:KSZ917535 LCS917535:LCV917535 LMO917535:LMR917535 LWK917535:LWN917535 MGG917535:MGJ917535 MQC917535:MQF917535 MZY917535:NAB917535 NJU917535:NJX917535 NTQ917535:NTT917535 ODM917535:ODP917535 ONI917535:ONL917535 OXE917535:OXH917535 PHA917535:PHD917535 PQW917535:PQZ917535 QAS917535:QAV917535 QKO917535:QKR917535 QUK917535:QUN917535 REG917535:REJ917535 ROC917535:ROF917535 RXY917535:RYB917535 SHU917535:SHX917535 SRQ917535:SRT917535 TBM917535:TBP917535 TLI917535:TLL917535 TVE917535:TVH917535 UFA917535:UFD917535 UOW917535:UOZ917535 UYS917535:UYV917535 VIO917535:VIR917535 VSK917535:VSN917535 WCG917535:WCJ917535 WMC917535:WMF917535 WVY917535:WWB917535 Q983071:T983071 JM983071:JP983071 TI983071:TL983071 ADE983071:ADH983071 ANA983071:AND983071 AWW983071:AWZ983071 BGS983071:BGV983071 BQO983071:BQR983071 CAK983071:CAN983071 CKG983071:CKJ983071 CUC983071:CUF983071 DDY983071:DEB983071 DNU983071:DNX983071 DXQ983071:DXT983071 EHM983071:EHP983071 ERI983071:ERL983071 FBE983071:FBH983071 FLA983071:FLD983071 FUW983071:FUZ983071 GES983071:GEV983071 GOO983071:GOR983071 GYK983071:GYN983071 HIG983071:HIJ983071 HSC983071:HSF983071 IBY983071:ICB983071 ILU983071:ILX983071 IVQ983071:IVT983071 JFM983071:JFP983071 JPI983071:JPL983071 JZE983071:JZH983071 KJA983071:KJD983071 KSW983071:KSZ983071 LCS983071:LCV983071 LMO983071:LMR983071 LWK983071:LWN983071 MGG983071:MGJ983071 MQC983071:MQF983071 MZY983071:NAB983071 NJU983071:NJX983071 NTQ983071:NTT983071 ODM983071:ODP983071 ONI983071:ONL983071 OXE983071:OXH983071 PHA983071:PHD983071 PQW983071:PQZ983071 QAS983071:QAV983071 QKO983071:QKR983071 QUK983071:QUN983071 REG983071:REJ983071 ROC983071:ROF983071 RXY983071:RYB983071 SHU983071:SHX983071 SRQ983071:SRT983071 TBM983071:TBP983071 TLI983071:TLL983071 TVE983071:TVH983071 UFA983071:UFD983071 UOW983071:UOZ983071 UYS983071:UYV983071 VIO983071:VIR983071 VSK983071:VSN983071 WCG983071:WCJ983071 WMC983071:WMF983071 WVY983071:WWB983071">
      <formula1>$Z$26:$Z$28</formula1>
    </dataValidation>
    <dataValidation type="list" allowBlank="1" sqref="Q30 JM30 TI30 ADE30 ANA30 AWW30 BGS30 BQO30 CAK30 CKG30 CUC30 DDY30 DNU30 DXQ30 EHM30 ERI30 FBE30 FLA30 FUW30 GES30 GOO30 GYK30 HIG30 HSC30 IBY30 ILU30 IVQ30 JFM30 JPI30 JZE30 KJA30 KSW30 LCS30 LMO30 LWK30 MGG30 MQC30 MZY30 NJU30 NTQ30 ODM30 ONI30 OXE30 PHA30 PQW30 QAS30 QKO30 QUK30 REG30 ROC30 RXY30 SHU30 SRQ30 TBM30 TLI30 TVE30 UFA30 UOW30 UYS30 VIO30 VSK30 WCG30 WMC30 WVY30 Q65566 JM65566 TI65566 ADE65566 ANA65566 AWW65566 BGS65566 BQO65566 CAK65566 CKG65566 CUC65566 DDY65566 DNU65566 DXQ65566 EHM65566 ERI65566 FBE65566 FLA65566 FUW65566 GES65566 GOO65566 GYK65566 HIG65566 HSC65566 IBY65566 ILU65566 IVQ65566 JFM65566 JPI65566 JZE65566 KJA65566 KSW65566 LCS65566 LMO65566 LWK65566 MGG65566 MQC65566 MZY65566 NJU65566 NTQ65566 ODM65566 ONI65566 OXE65566 PHA65566 PQW65566 QAS65566 QKO65566 QUK65566 REG65566 ROC65566 RXY65566 SHU65566 SRQ65566 TBM65566 TLI65566 TVE65566 UFA65566 UOW65566 UYS65566 VIO65566 VSK65566 WCG65566 WMC65566 WVY65566 Q131102 JM131102 TI131102 ADE131102 ANA131102 AWW131102 BGS131102 BQO131102 CAK131102 CKG131102 CUC131102 DDY131102 DNU131102 DXQ131102 EHM131102 ERI131102 FBE131102 FLA131102 FUW131102 GES131102 GOO131102 GYK131102 HIG131102 HSC131102 IBY131102 ILU131102 IVQ131102 JFM131102 JPI131102 JZE131102 KJA131102 KSW131102 LCS131102 LMO131102 LWK131102 MGG131102 MQC131102 MZY131102 NJU131102 NTQ131102 ODM131102 ONI131102 OXE131102 PHA131102 PQW131102 QAS131102 QKO131102 QUK131102 REG131102 ROC131102 RXY131102 SHU131102 SRQ131102 TBM131102 TLI131102 TVE131102 UFA131102 UOW131102 UYS131102 VIO131102 VSK131102 WCG131102 WMC131102 WVY131102 Q196638 JM196638 TI196638 ADE196638 ANA196638 AWW196638 BGS196638 BQO196638 CAK196638 CKG196638 CUC196638 DDY196638 DNU196638 DXQ196638 EHM196638 ERI196638 FBE196638 FLA196638 FUW196638 GES196638 GOO196638 GYK196638 HIG196638 HSC196638 IBY196638 ILU196638 IVQ196638 JFM196638 JPI196638 JZE196638 KJA196638 KSW196638 LCS196638 LMO196638 LWK196638 MGG196638 MQC196638 MZY196638 NJU196638 NTQ196638 ODM196638 ONI196638 OXE196638 PHA196638 PQW196638 QAS196638 QKO196638 QUK196638 REG196638 ROC196638 RXY196638 SHU196638 SRQ196638 TBM196638 TLI196638 TVE196638 UFA196638 UOW196638 UYS196638 VIO196638 VSK196638 WCG196638 WMC196638 WVY196638 Q262174 JM262174 TI262174 ADE262174 ANA262174 AWW262174 BGS262174 BQO262174 CAK262174 CKG262174 CUC262174 DDY262174 DNU262174 DXQ262174 EHM262174 ERI262174 FBE262174 FLA262174 FUW262174 GES262174 GOO262174 GYK262174 HIG262174 HSC262174 IBY262174 ILU262174 IVQ262174 JFM262174 JPI262174 JZE262174 KJA262174 KSW262174 LCS262174 LMO262174 LWK262174 MGG262174 MQC262174 MZY262174 NJU262174 NTQ262174 ODM262174 ONI262174 OXE262174 PHA262174 PQW262174 QAS262174 QKO262174 QUK262174 REG262174 ROC262174 RXY262174 SHU262174 SRQ262174 TBM262174 TLI262174 TVE262174 UFA262174 UOW262174 UYS262174 VIO262174 VSK262174 WCG262174 WMC262174 WVY262174 Q327710 JM327710 TI327710 ADE327710 ANA327710 AWW327710 BGS327710 BQO327710 CAK327710 CKG327710 CUC327710 DDY327710 DNU327710 DXQ327710 EHM327710 ERI327710 FBE327710 FLA327710 FUW327710 GES327710 GOO327710 GYK327710 HIG327710 HSC327710 IBY327710 ILU327710 IVQ327710 JFM327710 JPI327710 JZE327710 KJA327710 KSW327710 LCS327710 LMO327710 LWK327710 MGG327710 MQC327710 MZY327710 NJU327710 NTQ327710 ODM327710 ONI327710 OXE327710 PHA327710 PQW327710 QAS327710 QKO327710 QUK327710 REG327710 ROC327710 RXY327710 SHU327710 SRQ327710 TBM327710 TLI327710 TVE327710 UFA327710 UOW327710 UYS327710 VIO327710 VSK327710 WCG327710 WMC327710 WVY327710 Q393246 JM393246 TI393246 ADE393246 ANA393246 AWW393246 BGS393246 BQO393246 CAK393246 CKG393246 CUC393246 DDY393246 DNU393246 DXQ393246 EHM393246 ERI393246 FBE393246 FLA393246 FUW393246 GES393246 GOO393246 GYK393246 HIG393246 HSC393246 IBY393246 ILU393246 IVQ393246 JFM393246 JPI393246 JZE393246 KJA393246 KSW393246 LCS393246 LMO393246 LWK393246 MGG393246 MQC393246 MZY393246 NJU393246 NTQ393246 ODM393246 ONI393246 OXE393246 PHA393246 PQW393246 QAS393246 QKO393246 QUK393246 REG393246 ROC393246 RXY393246 SHU393246 SRQ393246 TBM393246 TLI393246 TVE393246 UFA393246 UOW393246 UYS393246 VIO393246 VSK393246 WCG393246 WMC393246 WVY393246 Q458782 JM458782 TI458782 ADE458782 ANA458782 AWW458782 BGS458782 BQO458782 CAK458782 CKG458782 CUC458782 DDY458782 DNU458782 DXQ458782 EHM458782 ERI458782 FBE458782 FLA458782 FUW458782 GES458782 GOO458782 GYK458782 HIG458782 HSC458782 IBY458782 ILU458782 IVQ458782 JFM458782 JPI458782 JZE458782 KJA458782 KSW458782 LCS458782 LMO458782 LWK458782 MGG458782 MQC458782 MZY458782 NJU458782 NTQ458782 ODM458782 ONI458782 OXE458782 PHA458782 PQW458782 QAS458782 QKO458782 QUK458782 REG458782 ROC458782 RXY458782 SHU458782 SRQ458782 TBM458782 TLI458782 TVE458782 UFA458782 UOW458782 UYS458782 VIO458782 VSK458782 WCG458782 WMC458782 WVY458782 Q524318 JM524318 TI524318 ADE524318 ANA524318 AWW524318 BGS524318 BQO524318 CAK524318 CKG524318 CUC524318 DDY524318 DNU524318 DXQ524318 EHM524318 ERI524318 FBE524318 FLA524318 FUW524318 GES524318 GOO524318 GYK524318 HIG524318 HSC524318 IBY524318 ILU524318 IVQ524318 JFM524318 JPI524318 JZE524318 KJA524318 KSW524318 LCS524318 LMO524318 LWK524318 MGG524318 MQC524318 MZY524318 NJU524318 NTQ524318 ODM524318 ONI524318 OXE524318 PHA524318 PQW524318 QAS524318 QKO524318 QUK524318 REG524318 ROC524318 RXY524318 SHU524318 SRQ524318 TBM524318 TLI524318 TVE524318 UFA524318 UOW524318 UYS524318 VIO524318 VSK524318 WCG524318 WMC524318 WVY524318 Q589854 JM589854 TI589854 ADE589854 ANA589854 AWW589854 BGS589854 BQO589854 CAK589854 CKG589854 CUC589854 DDY589854 DNU589854 DXQ589854 EHM589854 ERI589854 FBE589854 FLA589854 FUW589854 GES589854 GOO589854 GYK589854 HIG589854 HSC589854 IBY589854 ILU589854 IVQ589854 JFM589854 JPI589854 JZE589854 KJA589854 KSW589854 LCS589854 LMO589854 LWK589854 MGG589854 MQC589854 MZY589854 NJU589854 NTQ589854 ODM589854 ONI589854 OXE589854 PHA589854 PQW589854 QAS589854 QKO589854 QUK589854 REG589854 ROC589854 RXY589854 SHU589854 SRQ589854 TBM589854 TLI589854 TVE589854 UFA589854 UOW589854 UYS589854 VIO589854 VSK589854 WCG589854 WMC589854 WVY589854 Q655390 JM655390 TI655390 ADE655390 ANA655390 AWW655390 BGS655390 BQO655390 CAK655390 CKG655390 CUC655390 DDY655390 DNU655390 DXQ655390 EHM655390 ERI655390 FBE655390 FLA655390 FUW655390 GES655390 GOO655390 GYK655390 HIG655390 HSC655390 IBY655390 ILU655390 IVQ655390 JFM655390 JPI655390 JZE655390 KJA655390 KSW655390 LCS655390 LMO655390 LWK655390 MGG655390 MQC655390 MZY655390 NJU655390 NTQ655390 ODM655390 ONI655390 OXE655390 PHA655390 PQW655390 QAS655390 QKO655390 QUK655390 REG655390 ROC655390 RXY655390 SHU655390 SRQ655390 TBM655390 TLI655390 TVE655390 UFA655390 UOW655390 UYS655390 VIO655390 VSK655390 WCG655390 WMC655390 WVY655390 Q720926 JM720926 TI720926 ADE720926 ANA720926 AWW720926 BGS720926 BQO720926 CAK720926 CKG720926 CUC720926 DDY720926 DNU720926 DXQ720926 EHM720926 ERI720926 FBE720926 FLA720926 FUW720926 GES720926 GOO720926 GYK720926 HIG720926 HSC720926 IBY720926 ILU720926 IVQ720926 JFM720926 JPI720926 JZE720926 KJA720926 KSW720926 LCS720926 LMO720926 LWK720926 MGG720926 MQC720926 MZY720926 NJU720926 NTQ720926 ODM720926 ONI720926 OXE720926 PHA720926 PQW720926 QAS720926 QKO720926 QUK720926 REG720926 ROC720926 RXY720926 SHU720926 SRQ720926 TBM720926 TLI720926 TVE720926 UFA720926 UOW720926 UYS720926 VIO720926 VSK720926 WCG720926 WMC720926 WVY720926 Q786462 JM786462 TI786462 ADE786462 ANA786462 AWW786462 BGS786462 BQO786462 CAK786462 CKG786462 CUC786462 DDY786462 DNU786462 DXQ786462 EHM786462 ERI786462 FBE786462 FLA786462 FUW786462 GES786462 GOO786462 GYK786462 HIG786462 HSC786462 IBY786462 ILU786462 IVQ786462 JFM786462 JPI786462 JZE786462 KJA786462 KSW786462 LCS786462 LMO786462 LWK786462 MGG786462 MQC786462 MZY786462 NJU786462 NTQ786462 ODM786462 ONI786462 OXE786462 PHA786462 PQW786462 QAS786462 QKO786462 QUK786462 REG786462 ROC786462 RXY786462 SHU786462 SRQ786462 TBM786462 TLI786462 TVE786462 UFA786462 UOW786462 UYS786462 VIO786462 VSK786462 WCG786462 WMC786462 WVY786462 Q851998 JM851998 TI851998 ADE851998 ANA851998 AWW851998 BGS851998 BQO851998 CAK851998 CKG851998 CUC851998 DDY851998 DNU851998 DXQ851998 EHM851998 ERI851998 FBE851998 FLA851998 FUW851998 GES851998 GOO851998 GYK851998 HIG851998 HSC851998 IBY851998 ILU851998 IVQ851998 JFM851998 JPI851998 JZE851998 KJA851998 KSW851998 LCS851998 LMO851998 LWK851998 MGG851998 MQC851998 MZY851998 NJU851998 NTQ851998 ODM851998 ONI851998 OXE851998 PHA851998 PQW851998 QAS851998 QKO851998 QUK851998 REG851998 ROC851998 RXY851998 SHU851998 SRQ851998 TBM851998 TLI851998 TVE851998 UFA851998 UOW851998 UYS851998 VIO851998 VSK851998 WCG851998 WMC851998 WVY851998 Q917534 JM917534 TI917534 ADE917534 ANA917534 AWW917534 BGS917534 BQO917534 CAK917534 CKG917534 CUC917534 DDY917534 DNU917534 DXQ917534 EHM917534 ERI917534 FBE917534 FLA917534 FUW917534 GES917534 GOO917534 GYK917534 HIG917534 HSC917534 IBY917534 ILU917534 IVQ917534 JFM917534 JPI917534 JZE917534 KJA917534 KSW917534 LCS917534 LMO917534 LWK917534 MGG917534 MQC917534 MZY917534 NJU917534 NTQ917534 ODM917534 ONI917534 OXE917534 PHA917534 PQW917534 QAS917534 QKO917534 QUK917534 REG917534 ROC917534 RXY917534 SHU917534 SRQ917534 TBM917534 TLI917534 TVE917534 UFA917534 UOW917534 UYS917534 VIO917534 VSK917534 WCG917534 WMC917534 WVY917534 Q983070 JM983070 TI983070 ADE983070 ANA983070 AWW983070 BGS983070 BQO983070 CAK983070 CKG983070 CUC983070 DDY983070 DNU983070 DXQ983070 EHM983070 ERI983070 FBE983070 FLA983070 FUW983070 GES983070 GOO983070 GYK983070 HIG983070 HSC983070 IBY983070 ILU983070 IVQ983070 JFM983070 JPI983070 JZE983070 KJA983070 KSW983070 LCS983070 LMO983070 LWK983070 MGG983070 MQC983070 MZY983070 NJU983070 NTQ983070 ODM983070 ONI983070 OXE983070 PHA983070 PQW983070 QAS983070 QKO983070 QUK983070 REG983070 ROC983070 RXY983070 SHU983070 SRQ983070 TBM983070 TLI983070 TVE983070 UFA983070 UOW983070 UYS983070 VIO983070 VSK983070 WCG983070 WMC983070 WVY983070">
      <formula1>$X$37:$X$41</formula1>
    </dataValidation>
    <dataValidation type="list" allowBlank="1" sqref="H31:I31 JD31:JE31 SZ31:TA31 ACV31:ACW31 AMR31:AMS31 AWN31:AWO31 BGJ31:BGK31 BQF31:BQG31 CAB31:CAC31 CJX31:CJY31 CTT31:CTU31 DDP31:DDQ31 DNL31:DNM31 DXH31:DXI31 EHD31:EHE31 EQZ31:ERA31 FAV31:FAW31 FKR31:FKS31 FUN31:FUO31 GEJ31:GEK31 GOF31:GOG31 GYB31:GYC31 HHX31:HHY31 HRT31:HRU31 IBP31:IBQ31 ILL31:ILM31 IVH31:IVI31 JFD31:JFE31 JOZ31:JPA31 JYV31:JYW31 KIR31:KIS31 KSN31:KSO31 LCJ31:LCK31 LMF31:LMG31 LWB31:LWC31 MFX31:MFY31 MPT31:MPU31 MZP31:MZQ31 NJL31:NJM31 NTH31:NTI31 ODD31:ODE31 OMZ31:ONA31 OWV31:OWW31 PGR31:PGS31 PQN31:PQO31 QAJ31:QAK31 QKF31:QKG31 QUB31:QUC31 RDX31:RDY31 RNT31:RNU31 RXP31:RXQ31 SHL31:SHM31 SRH31:SRI31 TBD31:TBE31 TKZ31:TLA31 TUV31:TUW31 UER31:UES31 UON31:UOO31 UYJ31:UYK31 VIF31:VIG31 VSB31:VSC31 WBX31:WBY31 WLT31:WLU31 WVP31:WVQ31 H65567:I65567 JD65567:JE65567 SZ65567:TA65567 ACV65567:ACW65567 AMR65567:AMS65567 AWN65567:AWO65567 BGJ65567:BGK65567 BQF65567:BQG65567 CAB65567:CAC65567 CJX65567:CJY65567 CTT65567:CTU65567 DDP65567:DDQ65567 DNL65567:DNM65567 DXH65567:DXI65567 EHD65567:EHE65567 EQZ65567:ERA65567 FAV65567:FAW65567 FKR65567:FKS65567 FUN65567:FUO65567 GEJ65567:GEK65567 GOF65567:GOG65567 GYB65567:GYC65567 HHX65567:HHY65567 HRT65567:HRU65567 IBP65567:IBQ65567 ILL65567:ILM65567 IVH65567:IVI65567 JFD65567:JFE65567 JOZ65567:JPA65567 JYV65567:JYW65567 KIR65567:KIS65567 KSN65567:KSO65567 LCJ65567:LCK65567 LMF65567:LMG65567 LWB65567:LWC65567 MFX65567:MFY65567 MPT65567:MPU65567 MZP65567:MZQ65567 NJL65567:NJM65567 NTH65567:NTI65567 ODD65567:ODE65567 OMZ65567:ONA65567 OWV65567:OWW65567 PGR65567:PGS65567 PQN65567:PQO65567 QAJ65567:QAK65567 QKF65567:QKG65567 QUB65567:QUC65567 RDX65567:RDY65567 RNT65567:RNU65567 RXP65567:RXQ65567 SHL65567:SHM65567 SRH65567:SRI65567 TBD65567:TBE65567 TKZ65567:TLA65567 TUV65567:TUW65567 UER65567:UES65567 UON65567:UOO65567 UYJ65567:UYK65567 VIF65567:VIG65567 VSB65567:VSC65567 WBX65567:WBY65567 WLT65567:WLU65567 WVP65567:WVQ65567 H131103:I131103 JD131103:JE131103 SZ131103:TA131103 ACV131103:ACW131103 AMR131103:AMS131103 AWN131103:AWO131103 BGJ131103:BGK131103 BQF131103:BQG131103 CAB131103:CAC131103 CJX131103:CJY131103 CTT131103:CTU131103 DDP131103:DDQ131103 DNL131103:DNM131103 DXH131103:DXI131103 EHD131103:EHE131103 EQZ131103:ERA131103 FAV131103:FAW131103 FKR131103:FKS131103 FUN131103:FUO131103 GEJ131103:GEK131103 GOF131103:GOG131103 GYB131103:GYC131103 HHX131103:HHY131103 HRT131103:HRU131103 IBP131103:IBQ131103 ILL131103:ILM131103 IVH131103:IVI131103 JFD131103:JFE131103 JOZ131103:JPA131103 JYV131103:JYW131103 KIR131103:KIS131103 KSN131103:KSO131103 LCJ131103:LCK131103 LMF131103:LMG131103 LWB131103:LWC131103 MFX131103:MFY131103 MPT131103:MPU131103 MZP131103:MZQ131103 NJL131103:NJM131103 NTH131103:NTI131103 ODD131103:ODE131103 OMZ131103:ONA131103 OWV131103:OWW131103 PGR131103:PGS131103 PQN131103:PQO131103 QAJ131103:QAK131103 QKF131103:QKG131103 QUB131103:QUC131103 RDX131103:RDY131103 RNT131103:RNU131103 RXP131103:RXQ131103 SHL131103:SHM131103 SRH131103:SRI131103 TBD131103:TBE131103 TKZ131103:TLA131103 TUV131103:TUW131103 UER131103:UES131103 UON131103:UOO131103 UYJ131103:UYK131103 VIF131103:VIG131103 VSB131103:VSC131103 WBX131103:WBY131103 WLT131103:WLU131103 WVP131103:WVQ131103 H196639:I196639 JD196639:JE196639 SZ196639:TA196639 ACV196639:ACW196639 AMR196639:AMS196639 AWN196639:AWO196639 BGJ196639:BGK196639 BQF196639:BQG196639 CAB196639:CAC196639 CJX196639:CJY196639 CTT196639:CTU196639 DDP196639:DDQ196639 DNL196639:DNM196639 DXH196639:DXI196639 EHD196639:EHE196639 EQZ196639:ERA196639 FAV196639:FAW196639 FKR196639:FKS196639 FUN196639:FUO196639 GEJ196639:GEK196639 GOF196639:GOG196639 GYB196639:GYC196639 HHX196639:HHY196639 HRT196639:HRU196639 IBP196639:IBQ196639 ILL196639:ILM196639 IVH196639:IVI196639 JFD196639:JFE196639 JOZ196639:JPA196639 JYV196639:JYW196639 KIR196639:KIS196639 KSN196639:KSO196639 LCJ196639:LCK196639 LMF196639:LMG196639 LWB196639:LWC196639 MFX196639:MFY196639 MPT196639:MPU196639 MZP196639:MZQ196639 NJL196639:NJM196639 NTH196639:NTI196639 ODD196639:ODE196639 OMZ196639:ONA196639 OWV196639:OWW196639 PGR196639:PGS196639 PQN196639:PQO196639 QAJ196639:QAK196639 QKF196639:QKG196639 QUB196639:QUC196639 RDX196639:RDY196639 RNT196639:RNU196639 RXP196639:RXQ196639 SHL196639:SHM196639 SRH196639:SRI196639 TBD196639:TBE196639 TKZ196639:TLA196639 TUV196639:TUW196639 UER196639:UES196639 UON196639:UOO196639 UYJ196639:UYK196639 VIF196639:VIG196639 VSB196639:VSC196639 WBX196639:WBY196639 WLT196639:WLU196639 WVP196639:WVQ196639 H262175:I262175 JD262175:JE262175 SZ262175:TA262175 ACV262175:ACW262175 AMR262175:AMS262175 AWN262175:AWO262175 BGJ262175:BGK262175 BQF262175:BQG262175 CAB262175:CAC262175 CJX262175:CJY262175 CTT262175:CTU262175 DDP262175:DDQ262175 DNL262175:DNM262175 DXH262175:DXI262175 EHD262175:EHE262175 EQZ262175:ERA262175 FAV262175:FAW262175 FKR262175:FKS262175 FUN262175:FUO262175 GEJ262175:GEK262175 GOF262175:GOG262175 GYB262175:GYC262175 HHX262175:HHY262175 HRT262175:HRU262175 IBP262175:IBQ262175 ILL262175:ILM262175 IVH262175:IVI262175 JFD262175:JFE262175 JOZ262175:JPA262175 JYV262175:JYW262175 KIR262175:KIS262175 KSN262175:KSO262175 LCJ262175:LCK262175 LMF262175:LMG262175 LWB262175:LWC262175 MFX262175:MFY262175 MPT262175:MPU262175 MZP262175:MZQ262175 NJL262175:NJM262175 NTH262175:NTI262175 ODD262175:ODE262175 OMZ262175:ONA262175 OWV262175:OWW262175 PGR262175:PGS262175 PQN262175:PQO262175 QAJ262175:QAK262175 QKF262175:QKG262175 QUB262175:QUC262175 RDX262175:RDY262175 RNT262175:RNU262175 RXP262175:RXQ262175 SHL262175:SHM262175 SRH262175:SRI262175 TBD262175:TBE262175 TKZ262175:TLA262175 TUV262175:TUW262175 UER262175:UES262175 UON262175:UOO262175 UYJ262175:UYK262175 VIF262175:VIG262175 VSB262175:VSC262175 WBX262175:WBY262175 WLT262175:WLU262175 WVP262175:WVQ262175 H327711:I327711 JD327711:JE327711 SZ327711:TA327711 ACV327711:ACW327711 AMR327711:AMS327711 AWN327711:AWO327711 BGJ327711:BGK327711 BQF327711:BQG327711 CAB327711:CAC327711 CJX327711:CJY327711 CTT327711:CTU327711 DDP327711:DDQ327711 DNL327711:DNM327711 DXH327711:DXI327711 EHD327711:EHE327711 EQZ327711:ERA327711 FAV327711:FAW327711 FKR327711:FKS327711 FUN327711:FUO327711 GEJ327711:GEK327711 GOF327711:GOG327711 GYB327711:GYC327711 HHX327711:HHY327711 HRT327711:HRU327711 IBP327711:IBQ327711 ILL327711:ILM327711 IVH327711:IVI327711 JFD327711:JFE327711 JOZ327711:JPA327711 JYV327711:JYW327711 KIR327711:KIS327711 KSN327711:KSO327711 LCJ327711:LCK327711 LMF327711:LMG327711 LWB327711:LWC327711 MFX327711:MFY327711 MPT327711:MPU327711 MZP327711:MZQ327711 NJL327711:NJM327711 NTH327711:NTI327711 ODD327711:ODE327711 OMZ327711:ONA327711 OWV327711:OWW327711 PGR327711:PGS327711 PQN327711:PQO327711 QAJ327711:QAK327711 QKF327711:QKG327711 QUB327711:QUC327711 RDX327711:RDY327711 RNT327711:RNU327711 RXP327711:RXQ327711 SHL327711:SHM327711 SRH327711:SRI327711 TBD327711:TBE327711 TKZ327711:TLA327711 TUV327711:TUW327711 UER327711:UES327711 UON327711:UOO327711 UYJ327711:UYK327711 VIF327711:VIG327711 VSB327711:VSC327711 WBX327711:WBY327711 WLT327711:WLU327711 WVP327711:WVQ327711 H393247:I393247 JD393247:JE393247 SZ393247:TA393247 ACV393247:ACW393247 AMR393247:AMS393247 AWN393247:AWO393247 BGJ393247:BGK393247 BQF393247:BQG393247 CAB393247:CAC393247 CJX393247:CJY393247 CTT393247:CTU393247 DDP393247:DDQ393247 DNL393247:DNM393247 DXH393247:DXI393247 EHD393247:EHE393247 EQZ393247:ERA393247 FAV393247:FAW393247 FKR393247:FKS393247 FUN393247:FUO393247 GEJ393247:GEK393247 GOF393247:GOG393247 GYB393247:GYC393247 HHX393247:HHY393247 HRT393247:HRU393247 IBP393247:IBQ393247 ILL393247:ILM393247 IVH393247:IVI393247 JFD393247:JFE393247 JOZ393247:JPA393247 JYV393247:JYW393247 KIR393247:KIS393247 KSN393247:KSO393247 LCJ393247:LCK393247 LMF393247:LMG393247 LWB393247:LWC393247 MFX393247:MFY393247 MPT393247:MPU393247 MZP393247:MZQ393247 NJL393247:NJM393247 NTH393247:NTI393247 ODD393247:ODE393247 OMZ393247:ONA393247 OWV393247:OWW393247 PGR393247:PGS393247 PQN393247:PQO393247 QAJ393247:QAK393247 QKF393247:QKG393247 QUB393247:QUC393247 RDX393247:RDY393247 RNT393247:RNU393247 RXP393247:RXQ393247 SHL393247:SHM393247 SRH393247:SRI393247 TBD393247:TBE393247 TKZ393247:TLA393247 TUV393247:TUW393247 UER393247:UES393247 UON393247:UOO393247 UYJ393247:UYK393247 VIF393247:VIG393247 VSB393247:VSC393247 WBX393247:WBY393247 WLT393247:WLU393247 WVP393247:WVQ393247 H458783:I458783 JD458783:JE458783 SZ458783:TA458783 ACV458783:ACW458783 AMR458783:AMS458783 AWN458783:AWO458783 BGJ458783:BGK458783 BQF458783:BQG458783 CAB458783:CAC458783 CJX458783:CJY458783 CTT458783:CTU458783 DDP458783:DDQ458783 DNL458783:DNM458783 DXH458783:DXI458783 EHD458783:EHE458783 EQZ458783:ERA458783 FAV458783:FAW458783 FKR458783:FKS458783 FUN458783:FUO458783 GEJ458783:GEK458783 GOF458783:GOG458783 GYB458783:GYC458783 HHX458783:HHY458783 HRT458783:HRU458783 IBP458783:IBQ458783 ILL458783:ILM458783 IVH458783:IVI458783 JFD458783:JFE458783 JOZ458783:JPA458783 JYV458783:JYW458783 KIR458783:KIS458783 KSN458783:KSO458783 LCJ458783:LCK458783 LMF458783:LMG458783 LWB458783:LWC458783 MFX458783:MFY458783 MPT458783:MPU458783 MZP458783:MZQ458783 NJL458783:NJM458783 NTH458783:NTI458783 ODD458783:ODE458783 OMZ458783:ONA458783 OWV458783:OWW458783 PGR458783:PGS458783 PQN458783:PQO458783 QAJ458783:QAK458783 QKF458783:QKG458783 QUB458783:QUC458783 RDX458783:RDY458783 RNT458783:RNU458783 RXP458783:RXQ458783 SHL458783:SHM458783 SRH458783:SRI458783 TBD458783:TBE458783 TKZ458783:TLA458783 TUV458783:TUW458783 UER458783:UES458783 UON458783:UOO458783 UYJ458783:UYK458783 VIF458783:VIG458783 VSB458783:VSC458783 WBX458783:WBY458783 WLT458783:WLU458783 WVP458783:WVQ458783 H524319:I524319 JD524319:JE524319 SZ524319:TA524319 ACV524319:ACW524319 AMR524319:AMS524319 AWN524319:AWO524319 BGJ524319:BGK524319 BQF524319:BQG524319 CAB524319:CAC524319 CJX524319:CJY524319 CTT524319:CTU524319 DDP524319:DDQ524319 DNL524319:DNM524319 DXH524319:DXI524319 EHD524319:EHE524319 EQZ524319:ERA524319 FAV524319:FAW524319 FKR524319:FKS524319 FUN524319:FUO524319 GEJ524319:GEK524319 GOF524319:GOG524319 GYB524319:GYC524319 HHX524319:HHY524319 HRT524319:HRU524319 IBP524319:IBQ524319 ILL524319:ILM524319 IVH524319:IVI524319 JFD524319:JFE524319 JOZ524319:JPA524319 JYV524319:JYW524319 KIR524319:KIS524319 KSN524319:KSO524319 LCJ524319:LCK524319 LMF524319:LMG524319 LWB524319:LWC524319 MFX524319:MFY524319 MPT524319:MPU524319 MZP524319:MZQ524319 NJL524319:NJM524319 NTH524319:NTI524319 ODD524319:ODE524319 OMZ524319:ONA524319 OWV524319:OWW524319 PGR524319:PGS524319 PQN524319:PQO524319 QAJ524319:QAK524319 QKF524319:QKG524319 QUB524319:QUC524319 RDX524319:RDY524319 RNT524319:RNU524319 RXP524319:RXQ524319 SHL524319:SHM524319 SRH524319:SRI524319 TBD524319:TBE524319 TKZ524319:TLA524319 TUV524319:TUW524319 UER524319:UES524319 UON524319:UOO524319 UYJ524319:UYK524319 VIF524319:VIG524319 VSB524319:VSC524319 WBX524319:WBY524319 WLT524319:WLU524319 WVP524319:WVQ524319 H589855:I589855 JD589855:JE589855 SZ589855:TA589855 ACV589855:ACW589855 AMR589855:AMS589855 AWN589855:AWO589855 BGJ589855:BGK589855 BQF589855:BQG589855 CAB589855:CAC589855 CJX589855:CJY589855 CTT589855:CTU589855 DDP589855:DDQ589855 DNL589855:DNM589855 DXH589855:DXI589855 EHD589855:EHE589855 EQZ589855:ERA589855 FAV589855:FAW589855 FKR589855:FKS589855 FUN589855:FUO589855 GEJ589855:GEK589855 GOF589855:GOG589855 GYB589855:GYC589855 HHX589855:HHY589855 HRT589855:HRU589855 IBP589855:IBQ589855 ILL589855:ILM589855 IVH589855:IVI589855 JFD589855:JFE589855 JOZ589855:JPA589855 JYV589855:JYW589855 KIR589855:KIS589855 KSN589855:KSO589855 LCJ589855:LCK589855 LMF589855:LMG589855 LWB589855:LWC589855 MFX589855:MFY589855 MPT589855:MPU589855 MZP589855:MZQ589855 NJL589855:NJM589855 NTH589855:NTI589855 ODD589855:ODE589855 OMZ589855:ONA589855 OWV589855:OWW589855 PGR589855:PGS589855 PQN589855:PQO589855 QAJ589855:QAK589855 QKF589855:QKG589855 QUB589855:QUC589855 RDX589855:RDY589855 RNT589855:RNU589855 RXP589855:RXQ589855 SHL589855:SHM589855 SRH589855:SRI589855 TBD589855:TBE589855 TKZ589855:TLA589855 TUV589855:TUW589855 UER589855:UES589855 UON589855:UOO589855 UYJ589855:UYK589855 VIF589855:VIG589855 VSB589855:VSC589855 WBX589855:WBY589855 WLT589855:WLU589855 WVP589855:WVQ589855 H655391:I655391 JD655391:JE655391 SZ655391:TA655391 ACV655391:ACW655391 AMR655391:AMS655391 AWN655391:AWO655391 BGJ655391:BGK655391 BQF655391:BQG655391 CAB655391:CAC655391 CJX655391:CJY655391 CTT655391:CTU655391 DDP655391:DDQ655391 DNL655391:DNM655391 DXH655391:DXI655391 EHD655391:EHE655391 EQZ655391:ERA655391 FAV655391:FAW655391 FKR655391:FKS655391 FUN655391:FUO655391 GEJ655391:GEK655391 GOF655391:GOG655391 GYB655391:GYC655391 HHX655391:HHY655391 HRT655391:HRU655391 IBP655391:IBQ655391 ILL655391:ILM655391 IVH655391:IVI655391 JFD655391:JFE655391 JOZ655391:JPA655391 JYV655391:JYW655391 KIR655391:KIS655391 KSN655391:KSO655391 LCJ655391:LCK655391 LMF655391:LMG655391 LWB655391:LWC655391 MFX655391:MFY655391 MPT655391:MPU655391 MZP655391:MZQ655391 NJL655391:NJM655391 NTH655391:NTI655391 ODD655391:ODE655391 OMZ655391:ONA655391 OWV655391:OWW655391 PGR655391:PGS655391 PQN655391:PQO655391 QAJ655391:QAK655391 QKF655391:QKG655391 QUB655391:QUC655391 RDX655391:RDY655391 RNT655391:RNU655391 RXP655391:RXQ655391 SHL655391:SHM655391 SRH655391:SRI655391 TBD655391:TBE655391 TKZ655391:TLA655391 TUV655391:TUW655391 UER655391:UES655391 UON655391:UOO655391 UYJ655391:UYK655391 VIF655391:VIG655391 VSB655391:VSC655391 WBX655391:WBY655391 WLT655391:WLU655391 WVP655391:WVQ655391 H720927:I720927 JD720927:JE720927 SZ720927:TA720927 ACV720927:ACW720927 AMR720927:AMS720927 AWN720927:AWO720927 BGJ720927:BGK720927 BQF720927:BQG720927 CAB720927:CAC720927 CJX720927:CJY720927 CTT720927:CTU720927 DDP720927:DDQ720927 DNL720927:DNM720927 DXH720927:DXI720927 EHD720927:EHE720927 EQZ720927:ERA720927 FAV720927:FAW720927 FKR720927:FKS720927 FUN720927:FUO720927 GEJ720927:GEK720927 GOF720927:GOG720927 GYB720927:GYC720927 HHX720927:HHY720927 HRT720927:HRU720927 IBP720927:IBQ720927 ILL720927:ILM720927 IVH720927:IVI720927 JFD720927:JFE720927 JOZ720927:JPA720927 JYV720927:JYW720927 KIR720927:KIS720927 KSN720927:KSO720927 LCJ720927:LCK720927 LMF720927:LMG720927 LWB720927:LWC720927 MFX720927:MFY720927 MPT720927:MPU720927 MZP720927:MZQ720927 NJL720927:NJM720927 NTH720927:NTI720927 ODD720927:ODE720927 OMZ720927:ONA720927 OWV720927:OWW720927 PGR720927:PGS720927 PQN720927:PQO720927 QAJ720927:QAK720927 QKF720927:QKG720927 QUB720927:QUC720927 RDX720927:RDY720927 RNT720927:RNU720927 RXP720927:RXQ720927 SHL720927:SHM720927 SRH720927:SRI720927 TBD720927:TBE720927 TKZ720927:TLA720927 TUV720927:TUW720927 UER720927:UES720927 UON720927:UOO720927 UYJ720927:UYK720927 VIF720927:VIG720927 VSB720927:VSC720927 WBX720927:WBY720927 WLT720927:WLU720927 WVP720927:WVQ720927 H786463:I786463 JD786463:JE786463 SZ786463:TA786463 ACV786463:ACW786463 AMR786463:AMS786463 AWN786463:AWO786463 BGJ786463:BGK786463 BQF786463:BQG786463 CAB786463:CAC786463 CJX786463:CJY786463 CTT786463:CTU786463 DDP786463:DDQ786463 DNL786463:DNM786463 DXH786463:DXI786463 EHD786463:EHE786463 EQZ786463:ERA786463 FAV786463:FAW786463 FKR786463:FKS786463 FUN786463:FUO786463 GEJ786463:GEK786463 GOF786463:GOG786463 GYB786463:GYC786463 HHX786463:HHY786463 HRT786463:HRU786463 IBP786463:IBQ786463 ILL786463:ILM786463 IVH786463:IVI786463 JFD786463:JFE786463 JOZ786463:JPA786463 JYV786463:JYW786463 KIR786463:KIS786463 KSN786463:KSO786463 LCJ786463:LCK786463 LMF786463:LMG786463 LWB786463:LWC786463 MFX786463:MFY786463 MPT786463:MPU786463 MZP786463:MZQ786463 NJL786463:NJM786463 NTH786463:NTI786463 ODD786463:ODE786463 OMZ786463:ONA786463 OWV786463:OWW786463 PGR786463:PGS786463 PQN786463:PQO786463 QAJ786463:QAK786463 QKF786463:QKG786463 QUB786463:QUC786463 RDX786463:RDY786463 RNT786463:RNU786463 RXP786463:RXQ786463 SHL786463:SHM786463 SRH786463:SRI786463 TBD786463:TBE786463 TKZ786463:TLA786463 TUV786463:TUW786463 UER786463:UES786463 UON786463:UOO786463 UYJ786463:UYK786463 VIF786463:VIG786463 VSB786463:VSC786463 WBX786463:WBY786463 WLT786463:WLU786463 WVP786463:WVQ786463 H851999:I851999 JD851999:JE851999 SZ851999:TA851999 ACV851999:ACW851999 AMR851999:AMS851999 AWN851999:AWO851999 BGJ851999:BGK851999 BQF851999:BQG851999 CAB851999:CAC851999 CJX851999:CJY851999 CTT851999:CTU851999 DDP851999:DDQ851999 DNL851999:DNM851999 DXH851999:DXI851999 EHD851999:EHE851999 EQZ851999:ERA851999 FAV851999:FAW851999 FKR851999:FKS851999 FUN851999:FUO851999 GEJ851999:GEK851999 GOF851999:GOG851999 GYB851999:GYC851999 HHX851999:HHY851999 HRT851999:HRU851999 IBP851999:IBQ851999 ILL851999:ILM851999 IVH851999:IVI851999 JFD851999:JFE851999 JOZ851999:JPA851999 JYV851999:JYW851999 KIR851999:KIS851999 KSN851999:KSO851999 LCJ851999:LCK851999 LMF851999:LMG851999 LWB851999:LWC851999 MFX851999:MFY851999 MPT851999:MPU851999 MZP851999:MZQ851999 NJL851999:NJM851999 NTH851999:NTI851999 ODD851999:ODE851999 OMZ851999:ONA851999 OWV851999:OWW851999 PGR851999:PGS851999 PQN851999:PQO851999 QAJ851999:QAK851999 QKF851999:QKG851999 QUB851999:QUC851999 RDX851999:RDY851999 RNT851999:RNU851999 RXP851999:RXQ851999 SHL851999:SHM851999 SRH851999:SRI851999 TBD851999:TBE851999 TKZ851999:TLA851999 TUV851999:TUW851999 UER851999:UES851999 UON851999:UOO851999 UYJ851999:UYK851999 VIF851999:VIG851999 VSB851999:VSC851999 WBX851999:WBY851999 WLT851999:WLU851999 WVP851999:WVQ851999 H917535:I917535 JD917535:JE917535 SZ917535:TA917535 ACV917535:ACW917535 AMR917535:AMS917535 AWN917535:AWO917535 BGJ917535:BGK917535 BQF917535:BQG917535 CAB917535:CAC917535 CJX917535:CJY917535 CTT917535:CTU917535 DDP917535:DDQ917535 DNL917535:DNM917535 DXH917535:DXI917535 EHD917535:EHE917535 EQZ917535:ERA917535 FAV917535:FAW917535 FKR917535:FKS917535 FUN917535:FUO917535 GEJ917535:GEK917535 GOF917535:GOG917535 GYB917535:GYC917535 HHX917535:HHY917535 HRT917535:HRU917535 IBP917535:IBQ917535 ILL917535:ILM917535 IVH917535:IVI917535 JFD917535:JFE917535 JOZ917535:JPA917535 JYV917535:JYW917535 KIR917535:KIS917535 KSN917535:KSO917535 LCJ917535:LCK917535 LMF917535:LMG917535 LWB917535:LWC917535 MFX917535:MFY917535 MPT917535:MPU917535 MZP917535:MZQ917535 NJL917535:NJM917535 NTH917535:NTI917535 ODD917535:ODE917535 OMZ917535:ONA917535 OWV917535:OWW917535 PGR917535:PGS917535 PQN917535:PQO917535 QAJ917535:QAK917535 QKF917535:QKG917535 QUB917535:QUC917535 RDX917535:RDY917535 RNT917535:RNU917535 RXP917535:RXQ917535 SHL917535:SHM917535 SRH917535:SRI917535 TBD917535:TBE917535 TKZ917535:TLA917535 TUV917535:TUW917535 UER917535:UES917535 UON917535:UOO917535 UYJ917535:UYK917535 VIF917535:VIG917535 VSB917535:VSC917535 WBX917535:WBY917535 WLT917535:WLU917535 WVP917535:WVQ917535 H983071:I983071 JD983071:JE983071 SZ983071:TA983071 ACV983071:ACW983071 AMR983071:AMS983071 AWN983071:AWO983071 BGJ983071:BGK983071 BQF983071:BQG983071 CAB983071:CAC983071 CJX983071:CJY983071 CTT983071:CTU983071 DDP983071:DDQ983071 DNL983071:DNM983071 DXH983071:DXI983071 EHD983071:EHE983071 EQZ983071:ERA983071 FAV983071:FAW983071 FKR983071:FKS983071 FUN983071:FUO983071 GEJ983071:GEK983071 GOF983071:GOG983071 GYB983071:GYC983071 HHX983071:HHY983071 HRT983071:HRU983071 IBP983071:IBQ983071 ILL983071:ILM983071 IVH983071:IVI983071 JFD983071:JFE983071 JOZ983071:JPA983071 JYV983071:JYW983071 KIR983071:KIS983071 KSN983071:KSO983071 LCJ983071:LCK983071 LMF983071:LMG983071 LWB983071:LWC983071 MFX983071:MFY983071 MPT983071:MPU983071 MZP983071:MZQ983071 NJL983071:NJM983071 NTH983071:NTI983071 ODD983071:ODE983071 OMZ983071:ONA983071 OWV983071:OWW983071 PGR983071:PGS983071 PQN983071:PQO983071 QAJ983071:QAK983071 QKF983071:QKG983071 QUB983071:QUC983071 RDX983071:RDY983071 RNT983071:RNU983071 RXP983071:RXQ983071 SHL983071:SHM983071 SRH983071:SRI983071 TBD983071:TBE983071 TKZ983071:TLA983071 TUV983071:TUW983071 UER983071:UES983071 UON983071:UOO983071 UYJ983071:UYK983071 VIF983071:VIG983071 VSB983071:VSC983071 WBX983071:WBY983071 WLT983071:WLU983071 WVP983071:WVQ983071">
      <formula1>$X$31:$X$34</formula1>
    </dataValidation>
    <dataValidation type="list" allowBlank="1" sqref="E19:I19 JA19:JE19 SW19:TA19 ACS19:ACW19 AMO19:AMS19 AWK19:AWO19 BGG19:BGK19 BQC19:BQG19 BZY19:CAC19 CJU19:CJY19 CTQ19:CTU19 DDM19:DDQ19 DNI19:DNM19 DXE19:DXI19 EHA19:EHE19 EQW19:ERA19 FAS19:FAW19 FKO19:FKS19 FUK19:FUO19 GEG19:GEK19 GOC19:GOG19 GXY19:GYC19 HHU19:HHY19 HRQ19:HRU19 IBM19:IBQ19 ILI19:ILM19 IVE19:IVI19 JFA19:JFE19 JOW19:JPA19 JYS19:JYW19 KIO19:KIS19 KSK19:KSO19 LCG19:LCK19 LMC19:LMG19 LVY19:LWC19 MFU19:MFY19 MPQ19:MPU19 MZM19:MZQ19 NJI19:NJM19 NTE19:NTI19 ODA19:ODE19 OMW19:ONA19 OWS19:OWW19 PGO19:PGS19 PQK19:PQO19 QAG19:QAK19 QKC19:QKG19 QTY19:QUC19 RDU19:RDY19 RNQ19:RNU19 RXM19:RXQ19 SHI19:SHM19 SRE19:SRI19 TBA19:TBE19 TKW19:TLA19 TUS19:TUW19 UEO19:UES19 UOK19:UOO19 UYG19:UYK19 VIC19:VIG19 VRY19:VSC19 WBU19:WBY19 WLQ19:WLU19 WVM19:WVQ19 E65555:I65555 JA65555:JE65555 SW65555:TA65555 ACS65555:ACW65555 AMO65555:AMS65555 AWK65555:AWO65555 BGG65555:BGK65555 BQC65555:BQG65555 BZY65555:CAC65555 CJU65555:CJY65555 CTQ65555:CTU65555 DDM65555:DDQ65555 DNI65555:DNM65555 DXE65555:DXI65555 EHA65555:EHE65555 EQW65555:ERA65555 FAS65555:FAW65555 FKO65555:FKS65555 FUK65555:FUO65555 GEG65555:GEK65555 GOC65555:GOG65555 GXY65555:GYC65555 HHU65555:HHY65555 HRQ65555:HRU65555 IBM65555:IBQ65555 ILI65555:ILM65555 IVE65555:IVI65555 JFA65555:JFE65555 JOW65555:JPA65555 JYS65555:JYW65555 KIO65555:KIS65555 KSK65555:KSO65555 LCG65555:LCK65555 LMC65555:LMG65555 LVY65555:LWC65555 MFU65555:MFY65555 MPQ65555:MPU65555 MZM65555:MZQ65555 NJI65555:NJM65555 NTE65555:NTI65555 ODA65555:ODE65555 OMW65555:ONA65555 OWS65555:OWW65555 PGO65555:PGS65555 PQK65555:PQO65555 QAG65555:QAK65555 QKC65555:QKG65555 QTY65555:QUC65555 RDU65555:RDY65555 RNQ65555:RNU65555 RXM65555:RXQ65555 SHI65555:SHM65555 SRE65555:SRI65555 TBA65555:TBE65555 TKW65555:TLA65555 TUS65555:TUW65555 UEO65555:UES65555 UOK65555:UOO65555 UYG65555:UYK65555 VIC65555:VIG65555 VRY65555:VSC65555 WBU65555:WBY65555 WLQ65555:WLU65555 WVM65555:WVQ65555 E131091:I131091 JA131091:JE131091 SW131091:TA131091 ACS131091:ACW131091 AMO131091:AMS131091 AWK131091:AWO131091 BGG131091:BGK131091 BQC131091:BQG131091 BZY131091:CAC131091 CJU131091:CJY131091 CTQ131091:CTU131091 DDM131091:DDQ131091 DNI131091:DNM131091 DXE131091:DXI131091 EHA131091:EHE131091 EQW131091:ERA131091 FAS131091:FAW131091 FKO131091:FKS131091 FUK131091:FUO131091 GEG131091:GEK131091 GOC131091:GOG131091 GXY131091:GYC131091 HHU131091:HHY131091 HRQ131091:HRU131091 IBM131091:IBQ131091 ILI131091:ILM131091 IVE131091:IVI131091 JFA131091:JFE131091 JOW131091:JPA131091 JYS131091:JYW131091 KIO131091:KIS131091 KSK131091:KSO131091 LCG131091:LCK131091 LMC131091:LMG131091 LVY131091:LWC131091 MFU131091:MFY131091 MPQ131091:MPU131091 MZM131091:MZQ131091 NJI131091:NJM131091 NTE131091:NTI131091 ODA131091:ODE131091 OMW131091:ONA131091 OWS131091:OWW131091 PGO131091:PGS131091 PQK131091:PQO131091 QAG131091:QAK131091 QKC131091:QKG131091 QTY131091:QUC131091 RDU131091:RDY131091 RNQ131091:RNU131091 RXM131091:RXQ131091 SHI131091:SHM131091 SRE131091:SRI131091 TBA131091:TBE131091 TKW131091:TLA131091 TUS131091:TUW131091 UEO131091:UES131091 UOK131091:UOO131091 UYG131091:UYK131091 VIC131091:VIG131091 VRY131091:VSC131091 WBU131091:WBY131091 WLQ131091:WLU131091 WVM131091:WVQ131091 E196627:I196627 JA196627:JE196627 SW196627:TA196627 ACS196627:ACW196627 AMO196627:AMS196627 AWK196627:AWO196627 BGG196627:BGK196627 BQC196627:BQG196627 BZY196627:CAC196627 CJU196627:CJY196627 CTQ196627:CTU196627 DDM196627:DDQ196627 DNI196627:DNM196627 DXE196627:DXI196627 EHA196627:EHE196627 EQW196627:ERA196627 FAS196627:FAW196627 FKO196627:FKS196627 FUK196627:FUO196627 GEG196627:GEK196627 GOC196627:GOG196627 GXY196627:GYC196627 HHU196627:HHY196627 HRQ196627:HRU196627 IBM196627:IBQ196627 ILI196627:ILM196627 IVE196627:IVI196627 JFA196627:JFE196627 JOW196627:JPA196627 JYS196627:JYW196627 KIO196627:KIS196627 KSK196627:KSO196627 LCG196627:LCK196627 LMC196627:LMG196627 LVY196627:LWC196627 MFU196627:MFY196627 MPQ196627:MPU196627 MZM196627:MZQ196627 NJI196627:NJM196627 NTE196627:NTI196627 ODA196627:ODE196627 OMW196627:ONA196627 OWS196627:OWW196627 PGO196627:PGS196627 PQK196627:PQO196627 QAG196627:QAK196627 QKC196627:QKG196627 QTY196627:QUC196627 RDU196627:RDY196627 RNQ196627:RNU196627 RXM196627:RXQ196627 SHI196627:SHM196627 SRE196627:SRI196627 TBA196627:TBE196627 TKW196627:TLA196627 TUS196627:TUW196627 UEO196627:UES196627 UOK196627:UOO196627 UYG196627:UYK196627 VIC196627:VIG196627 VRY196627:VSC196627 WBU196627:WBY196627 WLQ196627:WLU196627 WVM196627:WVQ196627 E262163:I262163 JA262163:JE262163 SW262163:TA262163 ACS262163:ACW262163 AMO262163:AMS262163 AWK262163:AWO262163 BGG262163:BGK262163 BQC262163:BQG262163 BZY262163:CAC262163 CJU262163:CJY262163 CTQ262163:CTU262163 DDM262163:DDQ262163 DNI262163:DNM262163 DXE262163:DXI262163 EHA262163:EHE262163 EQW262163:ERA262163 FAS262163:FAW262163 FKO262163:FKS262163 FUK262163:FUO262163 GEG262163:GEK262163 GOC262163:GOG262163 GXY262163:GYC262163 HHU262163:HHY262163 HRQ262163:HRU262163 IBM262163:IBQ262163 ILI262163:ILM262163 IVE262163:IVI262163 JFA262163:JFE262163 JOW262163:JPA262163 JYS262163:JYW262163 KIO262163:KIS262163 KSK262163:KSO262163 LCG262163:LCK262163 LMC262163:LMG262163 LVY262163:LWC262163 MFU262163:MFY262163 MPQ262163:MPU262163 MZM262163:MZQ262163 NJI262163:NJM262163 NTE262163:NTI262163 ODA262163:ODE262163 OMW262163:ONA262163 OWS262163:OWW262163 PGO262163:PGS262163 PQK262163:PQO262163 QAG262163:QAK262163 QKC262163:QKG262163 QTY262163:QUC262163 RDU262163:RDY262163 RNQ262163:RNU262163 RXM262163:RXQ262163 SHI262163:SHM262163 SRE262163:SRI262163 TBA262163:TBE262163 TKW262163:TLA262163 TUS262163:TUW262163 UEO262163:UES262163 UOK262163:UOO262163 UYG262163:UYK262163 VIC262163:VIG262163 VRY262163:VSC262163 WBU262163:WBY262163 WLQ262163:WLU262163 WVM262163:WVQ262163 E327699:I327699 JA327699:JE327699 SW327699:TA327699 ACS327699:ACW327699 AMO327699:AMS327699 AWK327699:AWO327699 BGG327699:BGK327699 BQC327699:BQG327699 BZY327699:CAC327699 CJU327699:CJY327699 CTQ327699:CTU327699 DDM327699:DDQ327699 DNI327699:DNM327699 DXE327699:DXI327699 EHA327699:EHE327699 EQW327699:ERA327699 FAS327699:FAW327699 FKO327699:FKS327699 FUK327699:FUO327699 GEG327699:GEK327699 GOC327699:GOG327699 GXY327699:GYC327699 HHU327699:HHY327699 HRQ327699:HRU327699 IBM327699:IBQ327699 ILI327699:ILM327699 IVE327699:IVI327699 JFA327699:JFE327699 JOW327699:JPA327699 JYS327699:JYW327699 KIO327699:KIS327699 KSK327699:KSO327699 LCG327699:LCK327699 LMC327699:LMG327699 LVY327699:LWC327699 MFU327699:MFY327699 MPQ327699:MPU327699 MZM327699:MZQ327699 NJI327699:NJM327699 NTE327699:NTI327699 ODA327699:ODE327699 OMW327699:ONA327699 OWS327699:OWW327699 PGO327699:PGS327699 PQK327699:PQO327699 QAG327699:QAK327699 QKC327699:QKG327699 QTY327699:QUC327699 RDU327699:RDY327699 RNQ327699:RNU327699 RXM327699:RXQ327699 SHI327699:SHM327699 SRE327699:SRI327699 TBA327699:TBE327699 TKW327699:TLA327699 TUS327699:TUW327699 UEO327699:UES327699 UOK327699:UOO327699 UYG327699:UYK327699 VIC327699:VIG327699 VRY327699:VSC327699 WBU327699:WBY327699 WLQ327699:WLU327699 WVM327699:WVQ327699 E393235:I393235 JA393235:JE393235 SW393235:TA393235 ACS393235:ACW393235 AMO393235:AMS393235 AWK393235:AWO393235 BGG393235:BGK393235 BQC393235:BQG393235 BZY393235:CAC393235 CJU393235:CJY393235 CTQ393235:CTU393235 DDM393235:DDQ393235 DNI393235:DNM393235 DXE393235:DXI393235 EHA393235:EHE393235 EQW393235:ERA393235 FAS393235:FAW393235 FKO393235:FKS393235 FUK393235:FUO393235 GEG393235:GEK393235 GOC393235:GOG393235 GXY393235:GYC393235 HHU393235:HHY393235 HRQ393235:HRU393235 IBM393235:IBQ393235 ILI393235:ILM393235 IVE393235:IVI393235 JFA393235:JFE393235 JOW393235:JPA393235 JYS393235:JYW393235 KIO393235:KIS393235 KSK393235:KSO393235 LCG393235:LCK393235 LMC393235:LMG393235 LVY393235:LWC393235 MFU393235:MFY393235 MPQ393235:MPU393235 MZM393235:MZQ393235 NJI393235:NJM393235 NTE393235:NTI393235 ODA393235:ODE393235 OMW393235:ONA393235 OWS393235:OWW393235 PGO393235:PGS393235 PQK393235:PQO393235 QAG393235:QAK393235 QKC393235:QKG393235 QTY393235:QUC393235 RDU393235:RDY393235 RNQ393235:RNU393235 RXM393235:RXQ393235 SHI393235:SHM393235 SRE393235:SRI393235 TBA393235:TBE393235 TKW393235:TLA393235 TUS393235:TUW393235 UEO393235:UES393235 UOK393235:UOO393235 UYG393235:UYK393235 VIC393235:VIG393235 VRY393235:VSC393235 WBU393235:WBY393235 WLQ393235:WLU393235 WVM393235:WVQ393235 E458771:I458771 JA458771:JE458771 SW458771:TA458771 ACS458771:ACW458771 AMO458771:AMS458771 AWK458771:AWO458771 BGG458771:BGK458771 BQC458771:BQG458771 BZY458771:CAC458771 CJU458771:CJY458771 CTQ458771:CTU458771 DDM458771:DDQ458771 DNI458771:DNM458771 DXE458771:DXI458771 EHA458771:EHE458771 EQW458771:ERA458771 FAS458771:FAW458771 FKO458771:FKS458771 FUK458771:FUO458771 GEG458771:GEK458771 GOC458771:GOG458771 GXY458771:GYC458771 HHU458771:HHY458771 HRQ458771:HRU458771 IBM458771:IBQ458771 ILI458771:ILM458771 IVE458771:IVI458771 JFA458771:JFE458771 JOW458771:JPA458771 JYS458771:JYW458771 KIO458771:KIS458771 KSK458771:KSO458771 LCG458771:LCK458771 LMC458771:LMG458771 LVY458771:LWC458771 MFU458771:MFY458771 MPQ458771:MPU458771 MZM458771:MZQ458771 NJI458771:NJM458771 NTE458771:NTI458771 ODA458771:ODE458771 OMW458771:ONA458771 OWS458771:OWW458771 PGO458771:PGS458771 PQK458771:PQO458771 QAG458771:QAK458771 QKC458771:QKG458771 QTY458771:QUC458771 RDU458771:RDY458771 RNQ458771:RNU458771 RXM458771:RXQ458771 SHI458771:SHM458771 SRE458771:SRI458771 TBA458771:TBE458771 TKW458771:TLA458771 TUS458771:TUW458771 UEO458771:UES458771 UOK458771:UOO458771 UYG458771:UYK458771 VIC458771:VIG458771 VRY458771:VSC458771 WBU458771:WBY458771 WLQ458771:WLU458771 WVM458771:WVQ458771 E524307:I524307 JA524307:JE524307 SW524307:TA524307 ACS524307:ACW524307 AMO524307:AMS524307 AWK524307:AWO524307 BGG524307:BGK524307 BQC524307:BQG524307 BZY524307:CAC524307 CJU524307:CJY524307 CTQ524307:CTU524307 DDM524307:DDQ524307 DNI524307:DNM524307 DXE524307:DXI524307 EHA524307:EHE524307 EQW524307:ERA524307 FAS524307:FAW524307 FKO524307:FKS524307 FUK524307:FUO524307 GEG524307:GEK524307 GOC524307:GOG524307 GXY524307:GYC524307 HHU524307:HHY524307 HRQ524307:HRU524307 IBM524307:IBQ524307 ILI524307:ILM524307 IVE524307:IVI524307 JFA524307:JFE524307 JOW524307:JPA524307 JYS524307:JYW524307 KIO524307:KIS524307 KSK524307:KSO524307 LCG524307:LCK524307 LMC524307:LMG524307 LVY524307:LWC524307 MFU524307:MFY524307 MPQ524307:MPU524307 MZM524307:MZQ524307 NJI524307:NJM524307 NTE524307:NTI524307 ODA524307:ODE524307 OMW524307:ONA524307 OWS524307:OWW524307 PGO524307:PGS524307 PQK524307:PQO524307 QAG524307:QAK524307 QKC524307:QKG524307 QTY524307:QUC524307 RDU524307:RDY524307 RNQ524307:RNU524307 RXM524307:RXQ524307 SHI524307:SHM524307 SRE524307:SRI524307 TBA524307:TBE524307 TKW524307:TLA524307 TUS524307:TUW524307 UEO524307:UES524307 UOK524307:UOO524307 UYG524307:UYK524307 VIC524307:VIG524307 VRY524307:VSC524307 WBU524307:WBY524307 WLQ524307:WLU524307 WVM524307:WVQ524307 E589843:I589843 JA589843:JE589843 SW589843:TA589843 ACS589843:ACW589843 AMO589843:AMS589843 AWK589843:AWO589843 BGG589843:BGK589843 BQC589843:BQG589843 BZY589843:CAC589843 CJU589843:CJY589843 CTQ589843:CTU589843 DDM589843:DDQ589843 DNI589843:DNM589843 DXE589843:DXI589843 EHA589843:EHE589843 EQW589843:ERA589843 FAS589843:FAW589843 FKO589843:FKS589843 FUK589843:FUO589843 GEG589843:GEK589843 GOC589843:GOG589843 GXY589843:GYC589843 HHU589843:HHY589843 HRQ589843:HRU589843 IBM589843:IBQ589843 ILI589843:ILM589843 IVE589843:IVI589843 JFA589843:JFE589843 JOW589843:JPA589843 JYS589843:JYW589843 KIO589843:KIS589843 KSK589843:KSO589843 LCG589843:LCK589843 LMC589843:LMG589843 LVY589843:LWC589843 MFU589843:MFY589843 MPQ589843:MPU589843 MZM589843:MZQ589843 NJI589843:NJM589843 NTE589843:NTI589843 ODA589843:ODE589843 OMW589843:ONA589843 OWS589843:OWW589843 PGO589843:PGS589843 PQK589843:PQO589843 QAG589843:QAK589843 QKC589843:QKG589843 QTY589843:QUC589843 RDU589843:RDY589843 RNQ589843:RNU589843 RXM589843:RXQ589843 SHI589843:SHM589843 SRE589843:SRI589843 TBA589843:TBE589843 TKW589843:TLA589843 TUS589843:TUW589843 UEO589843:UES589843 UOK589843:UOO589843 UYG589843:UYK589843 VIC589843:VIG589843 VRY589843:VSC589843 WBU589843:WBY589843 WLQ589843:WLU589843 WVM589843:WVQ589843 E655379:I655379 JA655379:JE655379 SW655379:TA655379 ACS655379:ACW655379 AMO655379:AMS655379 AWK655379:AWO655379 BGG655379:BGK655379 BQC655379:BQG655379 BZY655379:CAC655379 CJU655379:CJY655379 CTQ655379:CTU655379 DDM655379:DDQ655379 DNI655379:DNM655379 DXE655379:DXI655379 EHA655379:EHE655379 EQW655379:ERA655379 FAS655379:FAW655379 FKO655379:FKS655379 FUK655379:FUO655379 GEG655379:GEK655379 GOC655379:GOG655379 GXY655379:GYC655379 HHU655379:HHY655379 HRQ655379:HRU655379 IBM655379:IBQ655379 ILI655379:ILM655379 IVE655379:IVI655379 JFA655379:JFE655379 JOW655379:JPA655379 JYS655379:JYW655379 KIO655379:KIS655379 KSK655379:KSO655379 LCG655379:LCK655379 LMC655379:LMG655379 LVY655379:LWC655379 MFU655379:MFY655379 MPQ655379:MPU655379 MZM655379:MZQ655379 NJI655379:NJM655379 NTE655379:NTI655379 ODA655379:ODE655379 OMW655379:ONA655379 OWS655379:OWW655379 PGO655379:PGS655379 PQK655379:PQO655379 QAG655379:QAK655379 QKC655379:QKG655379 QTY655379:QUC655379 RDU655379:RDY655379 RNQ655379:RNU655379 RXM655379:RXQ655379 SHI655379:SHM655379 SRE655379:SRI655379 TBA655379:TBE655379 TKW655379:TLA655379 TUS655379:TUW655379 UEO655379:UES655379 UOK655379:UOO655379 UYG655379:UYK655379 VIC655379:VIG655379 VRY655379:VSC655379 WBU655379:WBY655379 WLQ655379:WLU655379 WVM655379:WVQ655379 E720915:I720915 JA720915:JE720915 SW720915:TA720915 ACS720915:ACW720915 AMO720915:AMS720915 AWK720915:AWO720915 BGG720915:BGK720915 BQC720915:BQG720915 BZY720915:CAC720915 CJU720915:CJY720915 CTQ720915:CTU720915 DDM720915:DDQ720915 DNI720915:DNM720915 DXE720915:DXI720915 EHA720915:EHE720915 EQW720915:ERA720915 FAS720915:FAW720915 FKO720915:FKS720915 FUK720915:FUO720915 GEG720915:GEK720915 GOC720915:GOG720915 GXY720915:GYC720915 HHU720915:HHY720915 HRQ720915:HRU720915 IBM720915:IBQ720915 ILI720915:ILM720915 IVE720915:IVI720915 JFA720915:JFE720915 JOW720915:JPA720915 JYS720915:JYW720915 KIO720915:KIS720915 KSK720915:KSO720915 LCG720915:LCK720915 LMC720915:LMG720915 LVY720915:LWC720915 MFU720915:MFY720915 MPQ720915:MPU720915 MZM720915:MZQ720915 NJI720915:NJM720915 NTE720915:NTI720915 ODA720915:ODE720915 OMW720915:ONA720915 OWS720915:OWW720915 PGO720915:PGS720915 PQK720915:PQO720915 QAG720915:QAK720915 QKC720915:QKG720915 QTY720915:QUC720915 RDU720915:RDY720915 RNQ720915:RNU720915 RXM720915:RXQ720915 SHI720915:SHM720915 SRE720915:SRI720915 TBA720915:TBE720915 TKW720915:TLA720915 TUS720915:TUW720915 UEO720915:UES720915 UOK720915:UOO720915 UYG720915:UYK720915 VIC720915:VIG720915 VRY720915:VSC720915 WBU720915:WBY720915 WLQ720915:WLU720915 WVM720915:WVQ720915 E786451:I786451 JA786451:JE786451 SW786451:TA786451 ACS786451:ACW786451 AMO786451:AMS786451 AWK786451:AWO786451 BGG786451:BGK786451 BQC786451:BQG786451 BZY786451:CAC786451 CJU786451:CJY786451 CTQ786451:CTU786451 DDM786451:DDQ786451 DNI786451:DNM786451 DXE786451:DXI786451 EHA786451:EHE786451 EQW786451:ERA786451 FAS786451:FAW786451 FKO786451:FKS786451 FUK786451:FUO786451 GEG786451:GEK786451 GOC786451:GOG786451 GXY786451:GYC786451 HHU786451:HHY786451 HRQ786451:HRU786451 IBM786451:IBQ786451 ILI786451:ILM786451 IVE786451:IVI786451 JFA786451:JFE786451 JOW786451:JPA786451 JYS786451:JYW786451 KIO786451:KIS786451 KSK786451:KSO786451 LCG786451:LCK786451 LMC786451:LMG786451 LVY786451:LWC786451 MFU786451:MFY786451 MPQ786451:MPU786451 MZM786451:MZQ786451 NJI786451:NJM786451 NTE786451:NTI786451 ODA786451:ODE786451 OMW786451:ONA786451 OWS786451:OWW786451 PGO786451:PGS786451 PQK786451:PQO786451 QAG786451:QAK786451 QKC786451:QKG786451 QTY786451:QUC786451 RDU786451:RDY786451 RNQ786451:RNU786451 RXM786451:RXQ786451 SHI786451:SHM786451 SRE786451:SRI786451 TBA786451:TBE786451 TKW786451:TLA786451 TUS786451:TUW786451 UEO786451:UES786451 UOK786451:UOO786451 UYG786451:UYK786451 VIC786451:VIG786451 VRY786451:VSC786451 WBU786451:WBY786451 WLQ786451:WLU786451 WVM786451:WVQ786451 E851987:I851987 JA851987:JE851987 SW851987:TA851987 ACS851987:ACW851987 AMO851987:AMS851987 AWK851987:AWO851987 BGG851987:BGK851987 BQC851987:BQG851987 BZY851987:CAC851987 CJU851987:CJY851987 CTQ851987:CTU851987 DDM851987:DDQ851987 DNI851987:DNM851987 DXE851987:DXI851987 EHA851987:EHE851987 EQW851987:ERA851987 FAS851987:FAW851987 FKO851987:FKS851987 FUK851987:FUO851987 GEG851987:GEK851987 GOC851987:GOG851987 GXY851987:GYC851987 HHU851987:HHY851987 HRQ851987:HRU851987 IBM851987:IBQ851987 ILI851987:ILM851987 IVE851987:IVI851987 JFA851987:JFE851987 JOW851987:JPA851987 JYS851987:JYW851987 KIO851987:KIS851987 KSK851987:KSO851987 LCG851987:LCK851987 LMC851987:LMG851987 LVY851987:LWC851987 MFU851987:MFY851987 MPQ851987:MPU851987 MZM851987:MZQ851987 NJI851987:NJM851987 NTE851987:NTI851987 ODA851987:ODE851987 OMW851987:ONA851987 OWS851987:OWW851987 PGO851987:PGS851987 PQK851987:PQO851987 QAG851987:QAK851987 QKC851987:QKG851987 QTY851987:QUC851987 RDU851987:RDY851987 RNQ851987:RNU851987 RXM851987:RXQ851987 SHI851987:SHM851987 SRE851987:SRI851987 TBA851987:TBE851987 TKW851987:TLA851987 TUS851987:TUW851987 UEO851987:UES851987 UOK851987:UOO851987 UYG851987:UYK851987 VIC851987:VIG851987 VRY851987:VSC851987 WBU851987:WBY851987 WLQ851987:WLU851987 WVM851987:WVQ851987 E917523:I917523 JA917523:JE917523 SW917523:TA917523 ACS917523:ACW917523 AMO917523:AMS917523 AWK917523:AWO917523 BGG917523:BGK917523 BQC917523:BQG917523 BZY917523:CAC917523 CJU917523:CJY917523 CTQ917523:CTU917523 DDM917523:DDQ917523 DNI917523:DNM917523 DXE917523:DXI917523 EHA917523:EHE917523 EQW917523:ERA917523 FAS917523:FAW917523 FKO917523:FKS917523 FUK917523:FUO917523 GEG917523:GEK917523 GOC917523:GOG917523 GXY917523:GYC917523 HHU917523:HHY917523 HRQ917523:HRU917523 IBM917523:IBQ917523 ILI917523:ILM917523 IVE917523:IVI917523 JFA917523:JFE917523 JOW917523:JPA917523 JYS917523:JYW917523 KIO917523:KIS917523 KSK917523:KSO917523 LCG917523:LCK917523 LMC917523:LMG917523 LVY917523:LWC917523 MFU917523:MFY917523 MPQ917523:MPU917523 MZM917523:MZQ917523 NJI917523:NJM917523 NTE917523:NTI917523 ODA917523:ODE917523 OMW917523:ONA917523 OWS917523:OWW917523 PGO917523:PGS917523 PQK917523:PQO917523 QAG917523:QAK917523 QKC917523:QKG917523 QTY917523:QUC917523 RDU917523:RDY917523 RNQ917523:RNU917523 RXM917523:RXQ917523 SHI917523:SHM917523 SRE917523:SRI917523 TBA917523:TBE917523 TKW917523:TLA917523 TUS917523:TUW917523 UEO917523:UES917523 UOK917523:UOO917523 UYG917523:UYK917523 VIC917523:VIG917523 VRY917523:VSC917523 WBU917523:WBY917523 WLQ917523:WLU917523 WVM917523:WVQ917523 E983059:I983059 JA983059:JE983059 SW983059:TA983059 ACS983059:ACW983059 AMO983059:AMS983059 AWK983059:AWO983059 BGG983059:BGK983059 BQC983059:BQG983059 BZY983059:CAC983059 CJU983059:CJY983059 CTQ983059:CTU983059 DDM983059:DDQ983059 DNI983059:DNM983059 DXE983059:DXI983059 EHA983059:EHE983059 EQW983059:ERA983059 FAS983059:FAW983059 FKO983059:FKS983059 FUK983059:FUO983059 GEG983059:GEK983059 GOC983059:GOG983059 GXY983059:GYC983059 HHU983059:HHY983059 HRQ983059:HRU983059 IBM983059:IBQ983059 ILI983059:ILM983059 IVE983059:IVI983059 JFA983059:JFE983059 JOW983059:JPA983059 JYS983059:JYW983059 KIO983059:KIS983059 KSK983059:KSO983059 LCG983059:LCK983059 LMC983059:LMG983059 LVY983059:LWC983059 MFU983059:MFY983059 MPQ983059:MPU983059 MZM983059:MZQ983059 NJI983059:NJM983059 NTE983059:NTI983059 ODA983059:ODE983059 OMW983059:ONA983059 OWS983059:OWW983059 PGO983059:PGS983059 PQK983059:PQO983059 QAG983059:QAK983059 QKC983059:QKG983059 QTY983059:QUC983059 RDU983059:RDY983059 RNQ983059:RNU983059 RXM983059:RXQ983059 SHI983059:SHM983059 SRE983059:SRI983059 TBA983059:TBE983059 TKW983059:TLA983059 TUS983059:TUW983059 UEO983059:UES983059 UOK983059:UOO983059 UYG983059:UYK983059 VIC983059:VIG983059 VRY983059:VSC983059 WBU983059:WBY983059 WLQ983059:WLU983059 WVM983059:WVQ983059">
      <formula1>$X$26:$X$28</formula1>
    </dataValidation>
    <dataValidation type="list" allowBlank="1" sqref="E18:H18 JA18:JD18 SW18:SZ18 ACS18:ACV18 AMO18:AMR18 AWK18:AWN18 BGG18:BGJ18 BQC18:BQF18 BZY18:CAB18 CJU18:CJX18 CTQ18:CTT18 DDM18:DDP18 DNI18:DNL18 DXE18:DXH18 EHA18:EHD18 EQW18:EQZ18 FAS18:FAV18 FKO18:FKR18 FUK18:FUN18 GEG18:GEJ18 GOC18:GOF18 GXY18:GYB18 HHU18:HHX18 HRQ18:HRT18 IBM18:IBP18 ILI18:ILL18 IVE18:IVH18 JFA18:JFD18 JOW18:JOZ18 JYS18:JYV18 KIO18:KIR18 KSK18:KSN18 LCG18:LCJ18 LMC18:LMF18 LVY18:LWB18 MFU18:MFX18 MPQ18:MPT18 MZM18:MZP18 NJI18:NJL18 NTE18:NTH18 ODA18:ODD18 OMW18:OMZ18 OWS18:OWV18 PGO18:PGR18 PQK18:PQN18 QAG18:QAJ18 QKC18:QKF18 QTY18:QUB18 RDU18:RDX18 RNQ18:RNT18 RXM18:RXP18 SHI18:SHL18 SRE18:SRH18 TBA18:TBD18 TKW18:TKZ18 TUS18:TUV18 UEO18:UER18 UOK18:UON18 UYG18:UYJ18 VIC18:VIF18 VRY18:VSB18 WBU18:WBX18 WLQ18:WLT18 WVM18:WVP18 E65554:H65554 JA65554:JD65554 SW65554:SZ65554 ACS65554:ACV65554 AMO65554:AMR65554 AWK65554:AWN65554 BGG65554:BGJ65554 BQC65554:BQF65554 BZY65554:CAB65554 CJU65554:CJX65554 CTQ65554:CTT65554 DDM65554:DDP65554 DNI65554:DNL65554 DXE65554:DXH65554 EHA65554:EHD65554 EQW65554:EQZ65554 FAS65554:FAV65554 FKO65554:FKR65554 FUK65554:FUN65554 GEG65554:GEJ65554 GOC65554:GOF65554 GXY65554:GYB65554 HHU65554:HHX65554 HRQ65554:HRT65554 IBM65554:IBP65554 ILI65554:ILL65554 IVE65554:IVH65554 JFA65554:JFD65554 JOW65554:JOZ65554 JYS65554:JYV65554 KIO65554:KIR65554 KSK65554:KSN65554 LCG65554:LCJ65554 LMC65554:LMF65554 LVY65554:LWB65554 MFU65554:MFX65554 MPQ65554:MPT65554 MZM65554:MZP65554 NJI65554:NJL65554 NTE65554:NTH65554 ODA65554:ODD65554 OMW65554:OMZ65554 OWS65554:OWV65554 PGO65554:PGR65554 PQK65554:PQN65554 QAG65554:QAJ65554 QKC65554:QKF65554 QTY65554:QUB65554 RDU65554:RDX65554 RNQ65554:RNT65554 RXM65554:RXP65554 SHI65554:SHL65554 SRE65554:SRH65554 TBA65554:TBD65554 TKW65554:TKZ65554 TUS65554:TUV65554 UEO65554:UER65554 UOK65554:UON65554 UYG65554:UYJ65554 VIC65554:VIF65554 VRY65554:VSB65554 WBU65554:WBX65554 WLQ65554:WLT65554 WVM65554:WVP65554 E131090:H131090 JA131090:JD131090 SW131090:SZ131090 ACS131090:ACV131090 AMO131090:AMR131090 AWK131090:AWN131090 BGG131090:BGJ131090 BQC131090:BQF131090 BZY131090:CAB131090 CJU131090:CJX131090 CTQ131090:CTT131090 DDM131090:DDP131090 DNI131090:DNL131090 DXE131090:DXH131090 EHA131090:EHD131090 EQW131090:EQZ131090 FAS131090:FAV131090 FKO131090:FKR131090 FUK131090:FUN131090 GEG131090:GEJ131090 GOC131090:GOF131090 GXY131090:GYB131090 HHU131090:HHX131090 HRQ131090:HRT131090 IBM131090:IBP131090 ILI131090:ILL131090 IVE131090:IVH131090 JFA131090:JFD131090 JOW131090:JOZ131090 JYS131090:JYV131090 KIO131090:KIR131090 KSK131090:KSN131090 LCG131090:LCJ131090 LMC131090:LMF131090 LVY131090:LWB131090 MFU131090:MFX131090 MPQ131090:MPT131090 MZM131090:MZP131090 NJI131090:NJL131090 NTE131090:NTH131090 ODA131090:ODD131090 OMW131090:OMZ131090 OWS131090:OWV131090 PGO131090:PGR131090 PQK131090:PQN131090 QAG131090:QAJ131090 QKC131090:QKF131090 QTY131090:QUB131090 RDU131090:RDX131090 RNQ131090:RNT131090 RXM131090:RXP131090 SHI131090:SHL131090 SRE131090:SRH131090 TBA131090:TBD131090 TKW131090:TKZ131090 TUS131090:TUV131090 UEO131090:UER131090 UOK131090:UON131090 UYG131090:UYJ131090 VIC131090:VIF131090 VRY131090:VSB131090 WBU131090:WBX131090 WLQ131090:WLT131090 WVM131090:WVP131090 E196626:H196626 JA196626:JD196626 SW196626:SZ196626 ACS196626:ACV196626 AMO196626:AMR196626 AWK196626:AWN196626 BGG196626:BGJ196626 BQC196626:BQF196626 BZY196626:CAB196626 CJU196626:CJX196626 CTQ196626:CTT196626 DDM196626:DDP196626 DNI196626:DNL196626 DXE196626:DXH196626 EHA196626:EHD196626 EQW196626:EQZ196626 FAS196626:FAV196626 FKO196626:FKR196626 FUK196626:FUN196626 GEG196626:GEJ196626 GOC196626:GOF196626 GXY196626:GYB196626 HHU196626:HHX196626 HRQ196626:HRT196626 IBM196626:IBP196626 ILI196626:ILL196626 IVE196626:IVH196626 JFA196626:JFD196626 JOW196626:JOZ196626 JYS196626:JYV196626 KIO196626:KIR196626 KSK196626:KSN196626 LCG196626:LCJ196626 LMC196626:LMF196626 LVY196626:LWB196626 MFU196626:MFX196626 MPQ196626:MPT196626 MZM196626:MZP196626 NJI196626:NJL196626 NTE196626:NTH196626 ODA196626:ODD196626 OMW196626:OMZ196626 OWS196626:OWV196626 PGO196626:PGR196626 PQK196626:PQN196626 QAG196626:QAJ196626 QKC196626:QKF196626 QTY196626:QUB196626 RDU196626:RDX196626 RNQ196626:RNT196626 RXM196626:RXP196626 SHI196626:SHL196626 SRE196626:SRH196626 TBA196626:TBD196626 TKW196626:TKZ196626 TUS196626:TUV196626 UEO196626:UER196626 UOK196626:UON196626 UYG196626:UYJ196626 VIC196626:VIF196626 VRY196626:VSB196626 WBU196626:WBX196626 WLQ196626:WLT196626 WVM196626:WVP196626 E262162:H262162 JA262162:JD262162 SW262162:SZ262162 ACS262162:ACV262162 AMO262162:AMR262162 AWK262162:AWN262162 BGG262162:BGJ262162 BQC262162:BQF262162 BZY262162:CAB262162 CJU262162:CJX262162 CTQ262162:CTT262162 DDM262162:DDP262162 DNI262162:DNL262162 DXE262162:DXH262162 EHA262162:EHD262162 EQW262162:EQZ262162 FAS262162:FAV262162 FKO262162:FKR262162 FUK262162:FUN262162 GEG262162:GEJ262162 GOC262162:GOF262162 GXY262162:GYB262162 HHU262162:HHX262162 HRQ262162:HRT262162 IBM262162:IBP262162 ILI262162:ILL262162 IVE262162:IVH262162 JFA262162:JFD262162 JOW262162:JOZ262162 JYS262162:JYV262162 KIO262162:KIR262162 KSK262162:KSN262162 LCG262162:LCJ262162 LMC262162:LMF262162 LVY262162:LWB262162 MFU262162:MFX262162 MPQ262162:MPT262162 MZM262162:MZP262162 NJI262162:NJL262162 NTE262162:NTH262162 ODA262162:ODD262162 OMW262162:OMZ262162 OWS262162:OWV262162 PGO262162:PGR262162 PQK262162:PQN262162 QAG262162:QAJ262162 QKC262162:QKF262162 QTY262162:QUB262162 RDU262162:RDX262162 RNQ262162:RNT262162 RXM262162:RXP262162 SHI262162:SHL262162 SRE262162:SRH262162 TBA262162:TBD262162 TKW262162:TKZ262162 TUS262162:TUV262162 UEO262162:UER262162 UOK262162:UON262162 UYG262162:UYJ262162 VIC262162:VIF262162 VRY262162:VSB262162 WBU262162:WBX262162 WLQ262162:WLT262162 WVM262162:WVP262162 E327698:H327698 JA327698:JD327698 SW327698:SZ327698 ACS327698:ACV327698 AMO327698:AMR327698 AWK327698:AWN327698 BGG327698:BGJ327698 BQC327698:BQF327698 BZY327698:CAB327698 CJU327698:CJX327698 CTQ327698:CTT327698 DDM327698:DDP327698 DNI327698:DNL327698 DXE327698:DXH327698 EHA327698:EHD327698 EQW327698:EQZ327698 FAS327698:FAV327698 FKO327698:FKR327698 FUK327698:FUN327698 GEG327698:GEJ327698 GOC327698:GOF327698 GXY327698:GYB327698 HHU327698:HHX327698 HRQ327698:HRT327698 IBM327698:IBP327698 ILI327698:ILL327698 IVE327698:IVH327698 JFA327698:JFD327698 JOW327698:JOZ327698 JYS327698:JYV327698 KIO327698:KIR327698 KSK327698:KSN327698 LCG327698:LCJ327698 LMC327698:LMF327698 LVY327698:LWB327698 MFU327698:MFX327698 MPQ327698:MPT327698 MZM327698:MZP327698 NJI327698:NJL327698 NTE327698:NTH327698 ODA327698:ODD327698 OMW327698:OMZ327698 OWS327698:OWV327698 PGO327698:PGR327698 PQK327698:PQN327698 QAG327698:QAJ327698 QKC327698:QKF327698 QTY327698:QUB327698 RDU327698:RDX327698 RNQ327698:RNT327698 RXM327698:RXP327698 SHI327698:SHL327698 SRE327698:SRH327698 TBA327698:TBD327698 TKW327698:TKZ327698 TUS327698:TUV327698 UEO327698:UER327698 UOK327698:UON327698 UYG327698:UYJ327698 VIC327698:VIF327698 VRY327698:VSB327698 WBU327698:WBX327698 WLQ327698:WLT327698 WVM327698:WVP327698 E393234:H393234 JA393234:JD393234 SW393234:SZ393234 ACS393234:ACV393234 AMO393234:AMR393234 AWK393234:AWN393234 BGG393234:BGJ393234 BQC393234:BQF393234 BZY393234:CAB393234 CJU393234:CJX393234 CTQ393234:CTT393234 DDM393234:DDP393234 DNI393234:DNL393234 DXE393234:DXH393234 EHA393234:EHD393234 EQW393234:EQZ393234 FAS393234:FAV393234 FKO393234:FKR393234 FUK393234:FUN393234 GEG393234:GEJ393234 GOC393234:GOF393234 GXY393234:GYB393234 HHU393234:HHX393234 HRQ393234:HRT393234 IBM393234:IBP393234 ILI393234:ILL393234 IVE393234:IVH393234 JFA393234:JFD393234 JOW393234:JOZ393234 JYS393234:JYV393234 KIO393234:KIR393234 KSK393234:KSN393234 LCG393234:LCJ393234 LMC393234:LMF393234 LVY393234:LWB393234 MFU393234:MFX393234 MPQ393234:MPT393234 MZM393234:MZP393234 NJI393234:NJL393234 NTE393234:NTH393234 ODA393234:ODD393234 OMW393234:OMZ393234 OWS393234:OWV393234 PGO393234:PGR393234 PQK393234:PQN393234 QAG393234:QAJ393234 QKC393234:QKF393234 QTY393234:QUB393234 RDU393234:RDX393234 RNQ393234:RNT393234 RXM393234:RXP393234 SHI393234:SHL393234 SRE393234:SRH393234 TBA393234:TBD393234 TKW393234:TKZ393234 TUS393234:TUV393234 UEO393234:UER393234 UOK393234:UON393234 UYG393234:UYJ393234 VIC393234:VIF393234 VRY393234:VSB393234 WBU393234:WBX393234 WLQ393234:WLT393234 WVM393234:WVP393234 E458770:H458770 JA458770:JD458770 SW458770:SZ458770 ACS458770:ACV458770 AMO458770:AMR458770 AWK458770:AWN458770 BGG458770:BGJ458770 BQC458770:BQF458770 BZY458770:CAB458770 CJU458770:CJX458770 CTQ458770:CTT458770 DDM458770:DDP458770 DNI458770:DNL458770 DXE458770:DXH458770 EHA458770:EHD458770 EQW458770:EQZ458770 FAS458770:FAV458770 FKO458770:FKR458770 FUK458770:FUN458770 GEG458770:GEJ458770 GOC458770:GOF458770 GXY458770:GYB458770 HHU458770:HHX458770 HRQ458770:HRT458770 IBM458770:IBP458770 ILI458770:ILL458770 IVE458770:IVH458770 JFA458770:JFD458770 JOW458770:JOZ458770 JYS458770:JYV458770 KIO458770:KIR458770 KSK458770:KSN458770 LCG458770:LCJ458770 LMC458770:LMF458770 LVY458770:LWB458770 MFU458770:MFX458770 MPQ458770:MPT458770 MZM458770:MZP458770 NJI458770:NJL458770 NTE458770:NTH458770 ODA458770:ODD458770 OMW458770:OMZ458770 OWS458770:OWV458770 PGO458770:PGR458770 PQK458770:PQN458770 QAG458770:QAJ458770 QKC458770:QKF458770 QTY458770:QUB458770 RDU458770:RDX458770 RNQ458770:RNT458770 RXM458770:RXP458770 SHI458770:SHL458770 SRE458770:SRH458770 TBA458770:TBD458770 TKW458770:TKZ458770 TUS458770:TUV458770 UEO458770:UER458770 UOK458770:UON458770 UYG458770:UYJ458770 VIC458770:VIF458770 VRY458770:VSB458770 WBU458770:WBX458770 WLQ458770:WLT458770 WVM458770:WVP458770 E524306:H524306 JA524306:JD524306 SW524306:SZ524306 ACS524306:ACV524306 AMO524306:AMR524306 AWK524306:AWN524306 BGG524306:BGJ524306 BQC524306:BQF524306 BZY524306:CAB524306 CJU524306:CJX524306 CTQ524306:CTT524306 DDM524306:DDP524306 DNI524306:DNL524306 DXE524306:DXH524306 EHA524306:EHD524306 EQW524306:EQZ524306 FAS524306:FAV524306 FKO524306:FKR524306 FUK524306:FUN524306 GEG524306:GEJ524306 GOC524306:GOF524306 GXY524306:GYB524306 HHU524306:HHX524306 HRQ524306:HRT524306 IBM524306:IBP524306 ILI524306:ILL524306 IVE524306:IVH524306 JFA524306:JFD524306 JOW524306:JOZ524306 JYS524306:JYV524306 KIO524306:KIR524306 KSK524306:KSN524306 LCG524306:LCJ524306 LMC524306:LMF524306 LVY524306:LWB524306 MFU524306:MFX524306 MPQ524306:MPT524306 MZM524306:MZP524306 NJI524306:NJL524306 NTE524306:NTH524306 ODA524306:ODD524306 OMW524306:OMZ524306 OWS524306:OWV524306 PGO524306:PGR524306 PQK524306:PQN524306 QAG524306:QAJ524306 QKC524306:QKF524306 QTY524306:QUB524306 RDU524306:RDX524306 RNQ524306:RNT524306 RXM524306:RXP524306 SHI524306:SHL524306 SRE524306:SRH524306 TBA524306:TBD524306 TKW524306:TKZ524306 TUS524306:TUV524306 UEO524306:UER524306 UOK524306:UON524306 UYG524306:UYJ524306 VIC524306:VIF524306 VRY524306:VSB524306 WBU524306:WBX524306 WLQ524306:WLT524306 WVM524306:WVP524306 E589842:H589842 JA589842:JD589842 SW589842:SZ589842 ACS589842:ACV589842 AMO589842:AMR589842 AWK589842:AWN589842 BGG589842:BGJ589842 BQC589842:BQF589842 BZY589842:CAB589842 CJU589842:CJX589842 CTQ589842:CTT589842 DDM589842:DDP589842 DNI589842:DNL589842 DXE589842:DXH589842 EHA589842:EHD589842 EQW589842:EQZ589842 FAS589842:FAV589842 FKO589842:FKR589842 FUK589842:FUN589842 GEG589842:GEJ589842 GOC589842:GOF589842 GXY589842:GYB589842 HHU589842:HHX589842 HRQ589842:HRT589842 IBM589842:IBP589842 ILI589842:ILL589842 IVE589842:IVH589842 JFA589842:JFD589842 JOW589842:JOZ589842 JYS589842:JYV589842 KIO589842:KIR589842 KSK589842:KSN589842 LCG589842:LCJ589842 LMC589842:LMF589842 LVY589842:LWB589842 MFU589842:MFX589842 MPQ589842:MPT589842 MZM589842:MZP589842 NJI589842:NJL589842 NTE589842:NTH589842 ODA589842:ODD589842 OMW589842:OMZ589842 OWS589842:OWV589842 PGO589842:PGR589842 PQK589842:PQN589842 QAG589842:QAJ589842 QKC589842:QKF589842 QTY589842:QUB589842 RDU589842:RDX589842 RNQ589842:RNT589842 RXM589842:RXP589842 SHI589842:SHL589842 SRE589842:SRH589842 TBA589842:TBD589842 TKW589842:TKZ589842 TUS589842:TUV589842 UEO589842:UER589842 UOK589842:UON589842 UYG589842:UYJ589842 VIC589842:VIF589842 VRY589842:VSB589842 WBU589842:WBX589842 WLQ589842:WLT589842 WVM589842:WVP589842 E655378:H655378 JA655378:JD655378 SW655378:SZ655378 ACS655378:ACV655378 AMO655378:AMR655378 AWK655378:AWN655378 BGG655378:BGJ655378 BQC655378:BQF655378 BZY655378:CAB655378 CJU655378:CJX655378 CTQ655378:CTT655378 DDM655378:DDP655378 DNI655378:DNL655378 DXE655378:DXH655378 EHA655378:EHD655378 EQW655378:EQZ655378 FAS655378:FAV655378 FKO655378:FKR655378 FUK655378:FUN655378 GEG655378:GEJ655378 GOC655378:GOF655378 GXY655378:GYB655378 HHU655378:HHX655378 HRQ655378:HRT655378 IBM655378:IBP655378 ILI655378:ILL655378 IVE655378:IVH655378 JFA655378:JFD655378 JOW655378:JOZ655378 JYS655378:JYV655378 KIO655378:KIR655378 KSK655378:KSN655378 LCG655378:LCJ655378 LMC655378:LMF655378 LVY655378:LWB655378 MFU655378:MFX655378 MPQ655378:MPT655378 MZM655378:MZP655378 NJI655378:NJL655378 NTE655378:NTH655378 ODA655378:ODD655378 OMW655378:OMZ655378 OWS655378:OWV655378 PGO655378:PGR655378 PQK655378:PQN655378 QAG655378:QAJ655378 QKC655378:QKF655378 QTY655378:QUB655378 RDU655378:RDX655378 RNQ655378:RNT655378 RXM655378:RXP655378 SHI655378:SHL655378 SRE655378:SRH655378 TBA655378:TBD655378 TKW655378:TKZ655378 TUS655378:TUV655378 UEO655378:UER655378 UOK655378:UON655378 UYG655378:UYJ655378 VIC655378:VIF655378 VRY655378:VSB655378 WBU655378:WBX655378 WLQ655378:WLT655378 WVM655378:WVP655378 E720914:H720914 JA720914:JD720914 SW720914:SZ720914 ACS720914:ACV720914 AMO720914:AMR720914 AWK720914:AWN720914 BGG720914:BGJ720914 BQC720914:BQF720914 BZY720914:CAB720914 CJU720914:CJX720914 CTQ720914:CTT720914 DDM720914:DDP720914 DNI720914:DNL720914 DXE720914:DXH720914 EHA720914:EHD720914 EQW720914:EQZ720914 FAS720914:FAV720914 FKO720914:FKR720914 FUK720914:FUN720914 GEG720914:GEJ720914 GOC720914:GOF720914 GXY720914:GYB720914 HHU720914:HHX720914 HRQ720914:HRT720914 IBM720914:IBP720914 ILI720914:ILL720914 IVE720914:IVH720914 JFA720914:JFD720914 JOW720914:JOZ720914 JYS720914:JYV720914 KIO720914:KIR720914 KSK720914:KSN720914 LCG720914:LCJ720914 LMC720914:LMF720914 LVY720914:LWB720914 MFU720914:MFX720914 MPQ720914:MPT720914 MZM720914:MZP720914 NJI720914:NJL720914 NTE720914:NTH720914 ODA720914:ODD720914 OMW720914:OMZ720914 OWS720914:OWV720914 PGO720914:PGR720914 PQK720914:PQN720914 QAG720914:QAJ720914 QKC720914:QKF720914 QTY720914:QUB720914 RDU720914:RDX720914 RNQ720914:RNT720914 RXM720914:RXP720914 SHI720914:SHL720914 SRE720914:SRH720914 TBA720914:TBD720914 TKW720914:TKZ720914 TUS720914:TUV720914 UEO720914:UER720914 UOK720914:UON720914 UYG720914:UYJ720914 VIC720914:VIF720914 VRY720914:VSB720914 WBU720914:WBX720914 WLQ720914:WLT720914 WVM720914:WVP720914 E786450:H786450 JA786450:JD786450 SW786450:SZ786450 ACS786450:ACV786450 AMO786450:AMR786450 AWK786450:AWN786450 BGG786450:BGJ786450 BQC786450:BQF786450 BZY786450:CAB786450 CJU786450:CJX786450 CTQ786450:CTT786450 DDM786450:DDP786450 DNI786450:DNL786450 DXE786450:DXH786450 EHA786450:EHD786450 EQW786450:EQZ786450 FAS786450:FAV786450 FKO786450:FKR786450 FUK786450:FUN786450 GEG786450:GEJ786450 GOC786450:GOF786450 GXY786450:GYB786450 HHU786450:HHX786450 HRQ786450:HRT786450 IBM786450:IBP786450 ILI786450:ILL786450 IVE786450:IVH786450 JFA786450:JFD786450 JOW786450:JOZ786450 JYS786450:JYV786450 KIO786450:KIR786450 KSK786450:KSN786450 LCG786450:LCJ786450 LMC786450:LMF786450 LVY786450:LWB786450 MFU786450:MFX786450 MPQ786450:MPT786450 MZM786450:MZP786450 NJI786450:NJL786450 NTE786450:NTH786450 ODA786450:ODD786450 OMW786450:OMZ786450 OWS786450:OWV786450 PGO786450:PGR786450 PQK786450:PQN786450 QAG786450:QAJ786450 QKC786450:QKF786450 QTY786450:QUB786450 RDU786450:RDX786450 RNQ786450:RNT786450 RXM786450:RXP786450 SHI786450:SHL786450 SRE786450:SRH786450 TBA786450:TBD786450 TKW786450:TKZ786450 TUS786450:TUV786450 UEO786450:UER786450 UOK786450:UON786450 UYG786450:UYJ786450 VIC786450:VIF786450 VRY786450:VSB786450 WBU786450:WBX786450 WLQ786450:WLT786450 WVM786450:WVP786450 E851986:H851986 JA851986:JD851986 SW851986:SZ851986 ACS851986:ACV851986 AMO851986:AMR851986 AWK851986:AWN851986 BGG851986:BGJ851986 BQC851986:BQF851986 BZY851986:CAB851986 CJU851986:CJX851986 CTQ851986:CTT851986 DDM851986:DDP851986 DNI851986:DNL851986 DXE851986:DXH851986 EHA851986:EHD851986 EQW851986:EQZ851986 FAS851986:FAV851986 FKO851986:FKR851986 FUK851986:FUN851986 GEG851986:GEJ851986 GOC851986:GOF851986 GXY851986:GYB851986 HHU851986:HHX851986 HRQ851986:HRT851986 IBM851986:IBP851986 ILI851986:ILL851986 IVE851986:IVH851986 JFA851986:JFD851986 JOW851986:JOZ851986 JYS851986:JYV851986 KIO851986:KIR851986 KSK851986:KSN851986 LCG851986:LCJ851986 LMC851986:LMF851986 LVY851986:LWB851986 MFU851986:MFX851986 MPQ851986:MPT851986 MZM851986:MZP851986 NJI851986:NJL851986 NTE851986:NTH851986 ODA851986:ODD851986 OMW851986:OMZ851986 OWS851986:OWV851986 PGO851986:PGR851986 PQK851986:PQN851986 QAG851986:QAJ851986 QKC851986:QKF851986 QTY851986:QUB851986 RDU851986:RDX851986 RNQ851986:RNT851986 RXM851986:RXP851986 SHI851986:SHL851986 SRE851986:SRH851986 TBA851986:TBD851986 TKW851986:TKZ851986 TUS851986:TUV851986 UEO851986:UER851986 UOK851986:UON851986 UYG851986:UYJ851986 VIC851986:VIF851986 VRY851986:VSB851986 WBU851986:WBX851986 WLQ851986:WLT851986 WVM851986:WVP851986 E917522:H917522 JA917522:JD917522 SW917522:SZ917522 ACS917522:ACV917522 AMO917522:AMR917522 AWK917522:AWN917522 BGG917522:BGJ917522 BQC917522:BQF917522 BZY917522:CAB917522 CJU917522:CJX917522 CTQ917522:CTT917522 DDM917522:DDP917522 DNI917522:DNL917522 DXE917522:DXH917522 EHA917522:EHD917522 EQW917522:EQZ917522 FAS917522:FAV917522 FKO917522:FKR917522 FUK917522:FUN917522 GEG917522:GEJ917522 GOC917522:GOF917522 GXY917522:GYB917522 HHU917522:HHX917522 HRQ917522:HRT917522 IBM917522:IBP917522 ILI917522:ILL917522 IVE917522:IVH917522 JFA917522:JFD917522 JOW917522:JOZ917522 JYS917522:JYV917522 KIO917522:KIR917522 KSK917522:KSN917522 LCG917522:LCJ917522 LMC917522:LMF917522 LVY917522:LWB917522 MFU917522:MFX917522 MPQ917522:MPT917522 MZM917522:MZP917522 NJI917522:NJL917522 NTE917522:NTH917522 ODA917522:ODD917522 OMW917522:OMZ917522 OWS917522:OWV917522 PGO917522:PGR917522 PQK917522:PQN917522 QAG917522:QAJ917522 QKC917522:QKF917522 QTY917522:QUB917522 RDU917522:RDX917522 RNQ917522:RNT917522 RXM917522:RXP917522 SHI917522:SHL917522 SRE917522:SRH917522 TBA917522:TBD917522 TKW917522:TKZ917522 TUS917522:TUV917522 UEO917522:UER917522 UOK917522:UON917522 UYG917522:UYJ917522 VIC917522:VIF917522 VRY917522:VSB917522 WBU917522:WBX917522 WLQ917522:WLT917522 WVM917522:WVP917522 E983058:H983058 JA983058:JD983058 SW983058:SZ983058 ACS983058:ACV983058 AMO983058:AMR983058 AWK983058:AWN983058 BGG983058:BGJ983058 BQC983058:BQF983058 BZY983058:CAB983058 CJU983058:CJX983058 CTQ983058:CTT983058 DDM983058:DDP983058 DNI983058:DNL983058 DXE983058:DXH983058 EHA983058:EHD983058 EQW983058:EQZ983058 FAS983058:FAV983058 FKO983058:FKR983058 FUK983058:FUN983058 GEG983058:GEJ983058 GOC983058:GOF983058 GXY983058:GYB983058 HHU983058:HHX983058 HRQ983058:HRT983058 IBM983058:IBP983058 ILI983058:ILL983058 IVE983058:IVH983058 JFA983058:JFD983058 JOW983058:JOZ983058 JYS983058:JYV983058 KIO983058:KIR983058 KSK983058:KSN983058 LCG983058:LCJ983058 LMC983058:LMF983058 LVY983058:LWB983058 MFU983058:MFX983058 MPQ983058:MPT983058 MZM983058:MZP983058 NJI983058:NJL983058 NTE983058:NTH983058 ODA983058:ODD983058 OMW983058:OMZ983058 OWS983058:OWV983058 PGO983058:PGR983058 PQK983058:PQN983058 QAG983058:QAJ983058 QKC983058:QKF983058 QTY983058:QUB983058 RDU983058:RDX983058 RNQ983058:RNT983058 RXM983058:RXP983058 SHI983058:SHL983058 SRE983058:SRH983058 TBA983058:TBD983058 TKW983058:TKZ983058 TUS983058:TUV983058 UEO983058:UER983058 UOK983058:UON983058 UYG983058:UYJ983058 VIC983058:VIF983058 VRY983058:VSB983058 WBU983058:WBX983058 WLQ983058:WLT983058 WVM983058:WVP983058">
      <formula1>$Z$18:$Z$21</formula1>
    </dataValidation>
    <dataValidation type="list" allowBlank="1" sqref="E17:H17 JA17:JD17 SW17:SZ17 ACS17:ACV17 AMO17:AMR17 AWK17:AWN17 BGG17:BGJ17 BQC17:BQF17 BZY17:CAB17 CJU17:CJX17 CTQ17:CTT17 DDM17:DDP17 DNI17:DNL17 DXE17:DXH17 EHA17:EHD17 EQW17:EQZ17 FAS17:FAV17 FKO17:FKR17 FUK17:FUN17 GEG17:GEJ17 GOC17:GOF17 GXY17:GYB17 HHU17:HHX17 HRQ17:HRT17 IBM17:IBP17 ILI17:ILL17 IVE17:IVH17 JFA17:JFD17 JOW17:JOZ17 JYS17:JYV17 KIO17:KIR17 KSK17:KSN17 LCG17:LCJ17 LMC17:LMF17 LVY17:LWB17 MFU17:MFX17 MPQ17:MPT17 MZM17:MZP17 NJI17:NJL17 NTE17:NTH17 ODA17:ODD17 OMW17:OMZ17 OWS17:OWV17 PGO17:PGR17 PQK17:PQN17 QAG17:QAJ17 QKC17:QKF17 QTY17:QUB17 RDU17:RDX17 RNQ17:RNT17 RXM17:RXP17 SHI17:SHL17 SRE17:SRH17 TBA17:TBD17 TKW17:TKZ17 TUS17:TUV17 UEO17:UER17 UOK17:UON17 UYG17:UYJ17 VIC17:VIF17 VRY17:VSB17 WBU17:WBX17 WLQ17:WLT17 WVM17:WVP17 E65553:H65553 JA65553:JD65553 SW65553:SZ65553 ACS65553:ACV65553 AMO65553:AMR65553 AWK65553:AWN65553 BGG65553:BGJ65553 BQC65553:BQF65553 BZY65553:CAB65553 CJU65553:CJX65553 CTQ65553:CTT65553 DDM65553:DDP65553 DNI65553:DNL65553 DXE65553:DXH65553 EHA65553:EHD65553 EQW65553:EQZ65553 FAS65553:FAV65553 FKO65553:FKR65553 FUK65553:FUN65553 GEG65553:GEJ65553 GOC65553:GOF65553 GXY65553:GYB65553 HHU65553:HHX65553 HRQ65553:HRT65553 IBM65553:IBP65553 ILI65553:ILL65553 IVE65553:IVH65553 JFA65553:JFD65553 JOW65553:JOZ65553 JYS65553:JYV65553 KIO65553:KIR65553 KSK65553:KSN65553 LCG65553:LCJ65553 LMC65553:LMF65553 LVY65553:LWB65553 MFU65553:MFX65553 MPQ65553:MPT65553 MZM65553:MZP65553 NJI65553:NJL65553 NTE65553:NTH65553 ODA65553:ODD65553 OMW65553:OMZ65553 OWS65553:OWV65553 PGO65553:PGR65553 PQK65553:PQN65553 QAG65553:QAJ65553 QKC65553:QKF65553 QTY65553:QUB65553 RDU65553:RDX65553 RNQ65553:RNT65553 RXM65553:RXP65553 SHI65553:SHL65553 SRE65553:SRH65553 TBA65553:TBD65553 TKW65553:TKZ65553 TUS65553:TUV65553 UEO65553:UER65553 UOK65553:UON65553 UYG65553:UYJ65553 VIC65553:VIF65553 VRY65553:VSB65553 WBU65553:WBX65553 WLQ65553:WLT65553 WVM65553:WVP65553 E131089:H131089 JA131089:JD131089 SW131089:SZ131089 ACS131089:ACV131089 AMO131089:AMR131089 AWK131089:AWN131089 BGG131089:BGJ131089 BQC131089:BQF131089 BZY131089:CAB131089 CJU131089:CJX131089 CTQ131089:CTT131089 DDM131089:DDP131089 DNI131089:DNL131089 DXE131089:DXH131089 EHA131089:EHD131089 EQW131089:EQZ131089 FAS131089:FAV131089 FKO131089:FKR131089 FUK131089:FUN131089 GEG131089:GEJ131089 GOC131089:GOF131089 GXY131089:GYB131089 HHU131089:HHX131089 HRQ131089:HRT131089 IBM131089:IBP131089 ILI131089:ILL131089 IVE131089:IVH131089 JFA131089:JFD131089 JOW131089:JOZ131089 JYS131089:JYV131089 KIO131089:KIR131089 KSK131089:KSN131089 LCG131089:LCJ131089 LMC131089:LMF131089 LVY131089:LWB131089 MFU131089:MFX131089 MPQ131089:MPT131089 MZM131089:MZP131089 NJI131089:NJL131089 NTE131089:NTH131089 ODA131089:ODD131089 OMW131089:OMZ131089 OWS131089:OWV131089 PGO131089:PGR131089 PQK131089:PQN131089 QAG131089:QAJ131089 QKC131089:QKF131089 QTY131089:QUB131089 RDU131089:RDX131089 RNQ131089:RNT131089 RXM131089:RXP131089 SHI131089:SHL131089 SRE131089:SRH131089 TBA131089:TBD131089 TKW131089:TKZ131089 TUS131089:TUV131089 UEO131089:UER131089 UOK131089:UON131089 UYG131089:UYJ131089 VIC131089:VIF131089 VRY131089:VSB131089 WBU131089:WBX131089 WLQ131089:WLT131089 WVM131089:WVP131089 E196625:H196625 JA196625:JD196625 SW196625:SZ196625 ACS196625:ACV196625 AMO196625:AMR196625 AWK196625:AWN196625 BGG196625:BGJ196625 BQC196625:BQF196625 BZY196625:CAB196625 CJU196625:CJX196625 CTQ196625:CTT196625 DDM196625:DDP196625 DNI196625:DNL196625 DXE196625:DXH196625 EHA196625:EHD196625 EQW196625:EQZ196625 FAS196625:FAV196625 FKO196625:FKR196625 FUK196625:FUN196625 GEG196625:GEJ196625 GOC196625:GOF196625 GXY196625:GYB196625 HHU196625:HHX196625 HRQ196625:HRT196625 IBM196625:IBP196625 ILI196625:ILL196625 IVE196625:IVH196625 JFA196625:JFD196625 JOW196625:JOZ196625 JYS196625:JYV196625 KIO196625:KIR196625 KSK196625:KSN196625 LCG196625:LCJ196625 LMC196625:LMF196625 LVY196625:LWB196625 MFU196625:MFX196625 MPQ196625:MPT196625 MZM196625:MZP196625 NJI196625:NJL196625 NTE196625:NTH196625 ODA196625:ODD196625 OMW196625:OMZ196625 OWS196625:OWV196625 PGO196625:PGR196625 PQK196625:PQN196625 QAG196625:QAJ196625 QKC196625:QKF196625 QTY196625:QUB196625 RDU196625:RDX196625 RNQ196625:RNT196625 RXM196625:RXP196625 SHI196625:SHL196625 SRE196625:SRH196625 TBA196625:TBD196625 TKW196625:TKZ196625 TUS196625:TUV196625 UEO196625:UER196625 UOK196625:UON196625 UYG196625:UYJ196625 VIC196625:VIF196625 VRY196625:VSB196625 WBU196625:WBX196625 WLQ196625:WLT196625 WVM196625:WVP196625 E262161:H262161 JA262161:JD262161 SW262161:SZ262161 ACS262161:ACV262161 AMO262161:AMR262161 AWK262161:AWN262161 BGG262161:BGJ262161 BQC262161:BQF262161 BZY262161:CAB262161 CJU262161:CJX262161 CTQ262161:CTT262161 DDM262161:DDP262161 DNI262161:DNL262161 DXE262161:DXH262161 EHA262161:EHD262161 EQW262161:EQZ262161 FAS262161:FAV262161 FKO262161:FKR262161 FUK262161:FUN262161 GEG262161:GEJ262161 GOC262161:GOF262161 GXY262161:GYB262161 HHU262161:HHX262161 HRQ262161:HRT262161 IBM262161:IBP262161 ILI262161:ILL262161 IVE262161:IVH262161 JFA262161:JFD262161 JOW262161:JOZ262161 JYS262161:JYV262161 KIO262161:KIR262161 KSK262161:KSN262161 LCG262161:LCJ262161 LMC262161:LMF262161 LVY262161:LWB262161 MFU262161:MFX262161 MPQ262161:MPT262161 MZM262161:MZP262161 NJI262161:NJL262161 NTE262161:NTH262161 ODA262161:ODD262161 OMW262161:OMZ262161 OWS262161:OWV262161 PGO262161:PGR262161 PQK262161:PQN262161 QAG262161:QAJ262161 QKC262161:QKF262161 QTY262161:QUB262161 RDU262161:RDX262161 RNQ262161:RNT262161 RXM262161:RXP262161 SHI262161:SHL262161 SRE262161:SRH262161 TBA262161:TBD262161 TKW262161:TKZ262161 TUS262161:TUV262161 UEO262161:UER262161 UOK262161:UON262161 UYG262161:UYJ262161 VIC262161:VIF262161 VRY262161:VSB262161 WBU262161:WBX262161 WLQ262161:WLT262161 WVM262161:WVP262161 E327697:H327697 JA327697:JD327697 SW327697:SZ327697 ACS327697:ACV327697 AMO327697:AMR327697 AWK327697:AWN327697 BGG327697:BGJ327697 BQC327697:BQF327697 BZY327697:CAB327697 CJU327697:CJX327697 CTQ327697:CTT327697 DDM327697:DDP327697 DNI327697:DNL327697 DXE327697:DXH327697 EHA327697:EHD327697 EQW327697:EQZ327697 FAS327697:FAV327697 FKO327697:FKR327697 FUK327697:FUN327697 GEG327697:GEJ327697 GOC327697:GOF327697 GXY327697:GYB327697 HHU327697:HHX327697 HRQ327697:HRT327697 IBM327697:IBP327697 ILI327697:ILL327697 IVE327697:IVH327697 JFA327697:JFD327697 JOW327697:JOZ327697 JYS327697:JYV327697 KIO327697:KIR327697 KSK327697:KSN327697 LCG327697:LCJ327697 LMC327697:LMF327697 LVY327697:LWB327697 MFU327697:MFX327697 MPQ327697:MPT327697 MZM327697:MZP327697 NJI327697:NJL327697 NTE327697:NTH327697 ODA327697:ODD327697 OMW327697:OMZ327697 OWS327697:OWV327697 PGO327697:PGR327697 PQK327697:PQN327697 QAG327697:QAJ327697 QKC327697:QKF327697 QTY327697:QUB327697 RDU327697:RDX327697 RNQ327697:RNT327697 RXM327697:RXP327697 SHI327697:SHL327697 SRE327697:SRH327697 TBA327697:TBD327697 TKW327697:TKZ327697 TUS327697:TUV327697 UEO327697:UER327697 UOK327697:UON327697 UYG327697:UYJ327697 VIC327697:VIF327697 VRY327697:VSB327697 WBU327697:WBX327697 WLQ327697:WLT327697 WVM327697:WVP327697 E393233:H393233 JA393233:JD393233 SW393233:SZ393233 ACS393233:ACV393233 AMO393233:AMR393233 AWK393233:AWN393233 BGG393233:BGJ393233 BQC393233:BQF393233 BZY393233:CAB393233 CJU393233:CJX393233 CTQ393233:CTT393233 DDM393233:DDP393233 DNI393233:DNL393233 DXE393233:DXH393233 EHA393233:EHD393233 EQW393233:EQZ393233 FAS393233:FAV393233 FKO393233:FKR393233 FUK393233:FUN393233 GEG393233:GEJ393233 GOC393233:GOF393233 GXY393233:GYB393233 HHU393233:HHX393233 HRQ393233:HRT393233 IBM393233:IBP393233 ILI393233:ILL393233 IVE393233:IVH393233 JFA393233:JFD393233 JOW393233:JOZ393233 JYS393233:JYV393233 KIO393233:KIR393233 KSK393233:KSN393233 LCG393233:LCJ393233 LMC393233:LMF393233 LVY393233:LWB393233 MFU393233:MFX393233 MPQ393233:MPT393233 MZM393233:MZP393233 NJI393233:NJL393233 NTE393233:NTH393233 ODA393233:ODD393233 OMW393233:OMZ393233 OWS393233:OWV393233 PGO393233:PGR393233 PQK393233:PQN393233 QAG393233:QAJ393233 QKC393233:QKF393233 QTY393233:QUB393233 RDU393233:RDX393233 RNQ393233:RNT393233 RXM393233:RXP393233 SHI393233:SHL393233 SRE393233:SRH393233 TBA393233:TBD393233 TKW393233:TKZ393233 TUS393233:TUV393233 UEO393233:UER393233 UOK393233:UON393233 UYG393233:UYJ393233 VIC393233:VIF393233 VRY393233:VSB393233 WBU393233:WBX393233 WLQ393233:WLT393233 WVM393233:WVP393233 E458769:H458769 JA458769:JD458769 SW458769:SZ458769 ACS458769:ACV458769 AMO458769:AMR458769 AWK458769:AWN458769 BGG458769:BGJ458769 BQC458769:BQF458769 BZY458769:CAB458769 CJU458769:CJX458769 CTQ458769:CTT458769 DDM458769:DDP458769 DNI458769:DNL458769 DXE458769:DXH458769 EHA458769:EHD458769 EQW458769:EQZ458769 FAS458769:FAV458769 FKO458769:FKR458769 FUK458769:FUN458769 GEG458769:GEJ458769 GOC458769:GOF458769 GXY458769:GYB458769 HHU458769:HHX458769 HRQ458769:HRT458769 IBM458769:IBP458769 ILI458769:ILL458769 IVE458769:IVH458769 JFA458769:JFD458769 JOW458769:JOZ458769 JYS458769:JYV458769 KIO458769:KIR458769 KSK458769:KSN458769 LCG458769:LCJ458769 LMC458769:LMF458769 LVY458769:LWB458769 MFU458769:MFX458769 MPQ458769:MPT458769 MZM458769:MZP458769 NJI458769:NJL458769 NTE458769:NTH458769 ODA458769:ODD458769 OMW458769:OMZ458769 OWS458769:OWV458769 PGO458769:PGR458769 PQK458769:PQN458769 QAG458769:QAJ458769 QKC458769:QKF458769 QTY458769:QUB458769 RDU458769:RDX458769 RNQ458769:RNT458769 RXM458769:RXP458769 SHI458769:SHL458769 SRE458769:SRH458769 TBA458769:TBD458769 TKW458769:TKZ458769 TUS458769:TUV458769 UEO458769:UER458769 UOK458769:UON458769 UYG458769:UYJ458769 VIC458769:VIF458769 VRY458769:VSB458769 WBU458769:WBX458769 WLQ458769:WLT458769 WVM458769:WVP458769 E524305:H524305 JA524305:JD524305 SW524305:SZ524305 ACS524305:ACV524305 AMO524305:AMR524305 AWK524305:AWN524305 BGG524305:BGJ524305 BQC524305:BQF524305 BZY524305:CAB524305 CJU524305:CJX524305 CTQ524305:CTT524305 DDM524305:DDP524305 DNI524305:DNL524305 DXE524305:DXH524305 EHA524305:EHD524305 EQW524305:EQZ524305 FAS524305:FAV524305 FKO524305:FKR524305 FUK524305:FUN524305 GEG524305:GEJ524305 GOC524305:GOF524305 GXY524305:GYB524305 HHU524305:HHX524305 HRQ524305:HRT524305 IBM524305:IBP524305 ILI524305:ILL524305 IVE524305:IVH524305 JFA524305:JFD524305 JOW524305:JOZ524305 JYS524305:JYV524305 KIO524305:KIR524305 KSK524305:KSN524305 LCG524305:LCJ524305 LMC524305:LMF524305 LVY524305:LWB524305 MFU524305:MFX524305 MPQ524305:MPT524305 MZM524305:MZP524305 NJI524305:NJL524305 NTE524305:NTH524305 ODA524305:ODD524305 OMW524305:OMZ524305 OWS524305:OWV524305 PGO524305:PGR524305 PQK524305:PQN524305 QAG524305:QAJ524305 QKC524305:QKF524305 QTY524305:QUB524305 RDU524305:RDX524305 RNQ524305:RNT524305 RXM524305:RXP524305 SHI524305:SHL524305 SRE524305:SRH524305 TBA524305:TBD524305 TKW524305:TKZ524305 TUS524305:TUV524305 UEO524305:UER524305 UOK524305:UON524305 UYG524305:UYJ524305 VIC524305:VIF524305 VRY524305:VSB524305 WBU524305:WBX524305 WLQ524305:WLT524305 WVM524305:WVP524305 E589841:H589841 JA589841:JD589841 SW589841:SZ589841 ACS589841:ACV589841 AMO589841:AMR589841 AWK589841:AWN589841 BGG589841:BGJ589841 BQC589841:BQF589841 BZY589841:CAB589841 CJU589841:CJX589841 CTQ589841:CTT589841 DDM589841:DDP589841 DNI589841:DNL589841 DXE589841:DXH589841 EHA589841:EHD589841 EQW589841:EQZ589841 FAS589841:FAV589841 FKO589841:FKR589841 FUK589841:FUN589841 GEG589841:GEJ589841 GOC589841:GOF589841 GXY589841:GYB589841 HHU589841:HHX589841 HRQ589841:HRT589841 IBM589841:IBP589841 ILI589841:ILL589841 IVE589841:IVH589841 JFA589841:JFD589841 JOW589841:JOZ589841 JYS589841:JYV589841 KIO589841:KIR589841 KSK589841:KSN589841 LCG589841:LCJ589841 LMC589841:LMF589841 LVY589841:LWB589841 MFU589841:MFX589841 MPQ589841:MPT589841 MZM589841:MZP589841 NJI589841:NJL589841 NTE589841:NTH589841 ODA589841:ODD589841 OMW589841:OMZ589841 OWS589841:OWV589841 PGO589841:PGR589841 PQK589841:PQN589841 QAG589841:QAJ589841 QKC589841:QKF589841 QTY589841:QUB589841 RDU589841:RDX589841 RNQ589841:RNT589841 RXM589841:RXP589841 SHI589841:SHL589841 SRE589841:SRH589841 TBA589841:TBD589841 TKW589841:TKZ589841 TUS589841:TUV589841 UEO589841:UER589841 UOK589841:UON589841 UYG589841:UYJ589841 VIC589841:VIF589841 VRY589841:VSB589841 WBU589841:WBX589841 WLQ589841:WLT589841 WVM589841:WVP589841 E655377:H655377 JA655377:JD655377 SW655377:SZ655377 ACS655377:ACV655377 AMO655377:AMR655377 AWK655377:AWN655377 BGG655377:BGJ655377 BQC655377:BQF655377 BZY655377:CAB655377 CJU655377:CJX655377 CTQ655377:CTT655377 DDM655377:DDP655377 DNI655377:DNL655377 DXE655377:DXH655377 EHA655377:EHD655377 EQW655377:EQZ655377 FAS655377:FAV655377 FKO655377:FKR655377 FUK655377:FUN655377 GEG655377:GEJ655377 GOC655377:GOF655377 GXY655377:GYB655377 HHU655377:HHX655377 HRQ655377:HRT655377 IBM655377:IBP655377 ILI655377:ILL655377 IVE655377:IVH655377 JFA655377:JFD655377 JOW655377:JOZ655377 JYS655377:JYV655377 KIO655377:KIR655377 KSK655377:KSN655377 LCG655377:LCJ655377 LMC655377:LMF655377 LVY655377:LWB655377 MFU655377:MFX655377 MPQ655377:MPT655377 MZM655377:MZP655377 NJI655377:NJL655377 NTE655377:NTH655377 ODA655377:ODD655377 OMW655377:OMZ655377 OWS655377:OWV655377 PGO655377:PGR655377 PQK655377:PQN655377 QAG655377:QAJ655377 QKC655377:QKF655377 QTY655377:QUB655377 RDU655377:RDX655377 RNQ655377:RNT655377 RXM655377:RXP655377 SHI655377:SHL655377 SRE655377:SRH655377 TBA655377:TBD655377 TKW655377:TKZ655377 TUS655377:TUV655377 UEO655377:UER655377 UOK655377:UON655377 UYG655377:UYJ655377 VIC655377:VIF655377 VRY655377:VSB655377 WBU655377:WBX655377 WLQ655377:WLT655377 WVM655377:WVP655377 E720913:H720913 JA720913:JD720913 SW720913:SZ720913 ACS720913:ACV720913 AMO720913:AMR720913 AWK720913:AWN720913 BGG720913:BGJ720913 BQC720913:BQF720913 BZY720913:CAB720913 CJU720913:CJX720913 CTQ720913:CTT720913 DDM720913:DDP720913 DNI720913:DNL720913 DXE720913:DXH720913 EHA720913:EHD720913 EQW720913:EQZ720913 FAS720913:FAV720913 FKO720913:FKR720913 FUK720913:FUN720913 GEG720913:GEJ720913 GOC720913:GOF720913 GXY720913:GYB720913 HHU720913:HHX720913 HRQ720913:HRT720913 IBM720913:IBP720913 ILI720913:ILL720913 IVE720913:IVH720913 JFA720913:JFD720913 JOW720913:JOZ720913 JYS720913:JYV720913 KIO720913:KIR720913 KSK720913:KSN720913 LCG720913:LCJ720913 LMC720913:LMF720913 LVY720913:LWB720913 MFU720913:MFX720913 MPQ720913:MPT720913 MZM720913:MZP720913 NJI720913:NJL720913 NTE720913:NTH720913 ODA720913:ODD720913 OMW720913:OMZ720913 OWS720913:OWV720913 PGO720913:PGR720913 PQK720913:PQN720913 QAG720913:QAJ720913 QKC720913:QKF720913 QTY720913:QUB720913 RDU720913:RDX720913 RNQ720913:RNT720913 RXM720913:RXP720913 SHI720913:SHL720913 SRE720913:SRH720913 TBA720913:TBD720913 TKW720913:TKZ720913 TUS720913:TUV720913 UEO720913:UER720913 UOK720913:UON720913 UYG720913:UYJ720913 VIC720913:VIF720913 VRY720913:VSB720913 WBU720913:WBX720913 WLQ720913:WLT720913 WVM720913:WVP720913 E786449:H786449 JA786449:JD786449 SW786449:SZ786449 ACS786449:ACV786449 AMO786449:AMR786449 AWK786449:AWN786449 BGG786449:BGJ786449 BQC786449:BQF786449 BZY786449:CAB786449 CJU786449:CJX786449 CTQ786449:CTT786449 DDM786449:DDP786449 DNI786449:DNL786449 DXE786449:DXH786449 EHA786449:EHD786449 EQW786449:EQZ786449 FAS786449:FAV786449 FKO786449:FKR786449 FUK786449:FUN786449 GEG786449:GEJ786449 GOC786449:GOF786449 GXY786449:GYB786449 HHU786449:HHX786449 HRQ786449:HRT786449 IBM786449:IBP786449 ILI786449:ILL786449 IVE786449:IVH786449 JFA786449:JFD786449 JOW786449:JOZ786449 JYS786449:JYV786449 KIO786449:KIR786449 KSK786449:KSN786449 LCG786449:LCJ786449 LMC786449:LMF786449 LVY786449:LWB786449 MFU786449:MFX786449 MPQ786449:MPT786449 MZM786449:MZP786449 NJI786449:NJL786449 NTE786449:NTH786449 ODA786449:ODD786449 OMW786449:OMZ786449 OWS786449:OWV786449 PGO786449:PGR786449 PQK786449:PQN786449 QAG786449:QAJ786449 QKC786449:QKF786449 QTY786449:QUB786449 RDU786449:RDX786449 RNQ786449:RNT786449 RXM786449:RXP786449 SHI786449:SHL786449 SRE786449:SRH786449 TBA786449:TBD786449 TKW786449:TKZ786449 TUS786449:TUV786449 UEO786449:UER786449 UOK786449:UON786449 UYG786449:UYJ786449 VIC786449:VIF786449 VRY786449:VSB786449 WBU786449:WBX786449 WLQ786449:WLT786449 WVM786449:WVP786449 E851985:H851985 JA851985:JD851985 SW851985:SZ851985 ACS851985:ACV851985 AMO851985:AMR851985 AWK851985:AWN851985 BGG851985:BGJ851985 BQC851985:BQF851985 BZY851985:CAB851985 CJU851985:CJX851985 CTQ851985:CTT851985 DDM851985:DDP851985 DNI851985:DNL851985 DXE851985:DXH851985 EHA851985:EHD851985 EQW851985:EQZ851985 FAS851985:FAV851985 FKO851985:FKR851985 FUK851985:FUN851985 GEG851985:GEJ851985 GOC851985:GOF851985 GXY851985:GYB851985 HHU851985:HHX851985 HRQ851985:HRT851985 IBM851985:IBP851985 ILI851985:ILL851985 IVE851985:IVH851985 JFA851985:JFD851985 JOW851985:JOZ851985 JYS851985:JYV851985 KIO851985:KIR851985 KSK851985:KSN851985 LCG851985:LCJ851985 LMC851985:LMF851985 LVY851985:LWB851985 MFU851985:MFX851985 MPQ851985:MPT851985 MZM851985:MZP851985 NJI851985:NJL851985 NTE851985:NTH851985 ODA851985:ODD851985 OMW851985:OMZ851985 OWS851985:OWV851985 PGO851985:PGR851985 PQK851985:PQN851985 QAG851985:QAJ851985 QKC851985:QKF851985 QTY851985:QUB851985 RDU851985:RDX851985 RNQ851985:RNT851985 RXM851985:RXP851985 SHI851985:SHL851985 SRE851985:SRH851985 TBA851985:TBD851985 TKW851985:TKZ851985 TUS851985:TUV851985 UEO851985:UER851985 UOK851985:UON851985 UYG851985:UYJ851985 VIC851985:VIF851985 VRY851985:VSB851985 WBU851985:WBX851985 WLQ851985:WLT851985 WVM851985:WVP851985 E917521:H917521 JA917521:JD917521 SW917521:SZ917521 ACS917521:ACV917521 AMO917521:AMR917521 AWK917521:AWN917521 BGG917521:BGJ917521 BQC917521:BQF917521 BZY917521:CAB917521 CJU917521:CJX917521 CTQ917521:CTT917521 DDM917521:DDP917521 DNI917521:DNL917521 DXE917521:DXH917521 EHA917521:EHD917521 EQW917521:EQZ917521 FAS917521:FAV917521 FKO917521:FKR917521 FUK917521:FUN917521 GEG917521:GEJ917521 GOC917521:GOF917521 GXY917521:GYB917521 HHU917521:HHX917521 HRQ917521:HRT917521 IBM917521:IBP917521 ILI917521:ILL917521 IVE917521:IVH917521 JFA917521:JFD917521 JOW917521:JOZ917521 JYS917521:JYV917521 KIO917521:KIR917521 KSK917521:KSN917521 LCG917521:LCJ917521 LMC917521:LMF917521 LVY917521:LWB917521 MFU917521:MFX917521 MPQ917521:MPT917521 MZM917521:MZP917521 NJI917521:NJL917521 NTE917521:NTH917521 ODA917521:ODD917521 OMW917521:OMZ917521 OWS917521:OWV917521 PGO917521:PGR917521 PQK917521:PQN917521 QAG917521:QAJ917521 QKC917521:QKF917521 QTY917521:QUB917521 RDU917521:RDX917521 RNQ917521:RNT917521 RXM917521:RXP917521 SHI917521:SHL917521 SRE917521:SRH917521 TBA917521:TBD917521 TKW917521:TKZ917521 TUS917521:TUV917521 UEO917521:UER917521 UOK917521:UON917521 UYG917521:UYJ917521 VIC917521:VIF917521 VRY917521:VSB917521 WBU917521:WBX917521 WLQ917521:WLT917521 WVM917521:WVP917521 E983057:H983057 JA983057:JD983057 SW983057:SZ983057 ACS983057:ACV983057 AMO983057:AMR983057 AWK983057:AWN983057 BGG983057:BGJ983057 BQC983057:BQF983057 BZY983057:CAB983057 CJU983057:CJX983057 CTQ983057:CTT983057 DDM983057:DDP983057 DNI983057:DNL983057 DXE983057:DXH983057 EHA983057:EHD983057 EQW983057:EQZ983057 FAS983057:FAV983057 FKO983057:FKR983057 FUK983057:FUN983057 GEG983057:GEJ983057 GOC983057:GOF983057 GXY983057:GYB983057 HHU983057:HHX983057 HRQ983057:HRT983057 IBM983057:IBP983057 ILI983057:ILL983057 IVE983057:IVH983057 JFA983057:JFD983057 JOW983057:JOZ983057 JYS983057:JYV983057 KIO983057:KIR983057 KSK983057:KSN983057 LCG983057:LCJ983057 LMC983057:LMF983057 LVY983057:LWB983057 MFU983057:MFX983057 MPQ983057:MPT983057 MZM983057:MZP983057 NJI983057:NJL983057 NTE983057:NTH983057 ODA983057:ODD983057 OMW983057:OMZ983057 OWS983057:OWV983057 PGO983057:PGR983057 PQK983057:PQN983057 QAG983057:QAJ983057 QKC983057:QKF983057 QTY983057:QUB983057 RDU983057:RDX983057 RNQ983057:RNT983057 RXM983057:RXP983057 SHI983057:SHL983057 SRE983057:SRH983057 TBA983057:TBD983057 TKW983057:TKZ983057 TUS983057:TUV983057 UEO983057:UER983057 UOK983057:UON983057 UYG983057:UYJ983057 VIC983057:VIF983057 VRY983057:VSB983057 WBU983057:WBX983057 WLQ983057:WLT983057 WVM983057:WVP983057">
      <formula1>$Z$13:$Z$15</formula1>
    </dataValidation>
    <dataValidation type="list" allowBlank="1" sqref="E16:H16 JA16:JD16 SW16:SZ16 ACS16:ACV16 AMO16:AMR16 AWK16:AWN16 BGG16:BGJ16 BQC16:BQF16 BZY16:CAB16 CJU16:CJX16 CTQ16:CTT16 DDM16:DDP16 DNI16:DNL16 DXE16:DXH16 EHA16:EHD16 EQW16:EQZ16 FAS16:FAV16 FKO16:FKR16 FUK16:FUN16 GEG16:GEJ16 GOC16:GOF16 GXY16:GYB16 HHU16:HHX16 HRQ16:HRT16 IBM16:IBP16 ILI16:ILL16 IVE16:IVH16 JFA16:JFD16 JOW16:JOZ16 JYS16:JYV16 KIO16:KIR16 KSK16:KSN16 LCG16:LCJ16 LMC16:LMF16 LVY16:LWB16 MFU16:MFX16 MPQ16:MPT16 MZM16:MZP16 NJI16:NJL16 NTE16:NTH16 ODA16:ODD16 OMW16:OMZ16 OWS16:OWV16 PGO16:PGR16 PQK16:PQN16 QAG16:QAJ16 QKC16:QKF16 QTY16:QUB16 RDU16:RDX16 RNQ16:RNT16 RXM16:RXP16 SHI16:SHL16 SRE16:SRH16 TBA16:TBD16 TKW16:TKZ16 TUS16:TUV16 UEO16:UER16 UOK16:UON16 UYG16:UYJ16 VIC16:VIF16 VRY16:VSB16 WBU16:WBX16 WLQ16:WLT16 WVM16:WVP16 E65552:H65552 JA65552:JD65552 SW65552:SZ65552 ACS65552:ACV65552 AMO65552:AMR65552 AWK65552:AWN65552 BGG65552:BGJ65552 BQC65552:BQF65552 BZY65552:CAB65552 CJU65552:CJX65552 CTQ65552:CTT65552 DDM65552:DDP65552 DNI65552:DNL65552 DXE65552:DXH65552 EHA65552:EHD65552 EQW65552:EQZ65552 FAS65552:FAV65552 FKO65552:FKR65552 FUK65552:FUN65552 GEG65552:GEJ65552 GOC65552:GOF65552 GXY65552:GYB65552 HHU65552:HHX65552 HRQ65552:HRT65552 IBM65552:IBP65552 ILI65552:ILL65552 IVE65552:IVH65552 JFA65552:JFD65552 JOW65552:JOZ65552 JYS65552:JYV65552 KIO65552:KIR65552 KSK65552:KSN65552 LCG65552:LCJ65552 LMC65552:LMF65552 LVY65552:LWB65552 MFU65552:MFX65552 MPQ65552:MPT65552 MZM65552:MZP65552 NJI65552:NJL65552 NTE65552:NTH65552 ODA65552:ODD65552 OMW65552:OMZ65552 OWS65552:OWV65552 PGO65552:PGR65552 PQK65552:PQN65552 QAG65552:QAJ65552 QKC65552:QKF65552 QTY65552:QUB65552 RDU65552:RDX65552 RNQ65552:RNT65552 RXM65552:RXP65552 SHI65552:SHL65552 SRE65552:SRH65552 TBA65552:TBD65552 TKW65552:TKZ65552 TUS65552:TUV65552 UEO65552:UER65552 UOK65552:UON65552 UYG65552:UYJ65552 VIC65552:VIF65552 VRY65552:VSB65552 WBU65552:WBX65552 WLQ65552:WLT65552 WVM65552:WVP65552 E131088:H131088 JA131088:JD131088 SW131088:SZ131088 ACS131088:ACV131088 AMO131088:AMR131088 AWK131088:AWN131088 BGG131088:BGJ131088 BQC131088:BQF131088 BZY131088:CAB131088 CJU131088:CJX131088 CTQ131088:CTT131088 DDM131088:DDP131088 DNI131088:DNL131088 DXE131088:DXH131088 EHA131088:EHD131088 EQW131088:EQZ131088 FAS131088:FAV131088 FKO131088:FKR131088 FUK131088:FUN131088 GEG131088:GEJ131088 GOC131088:GOF131088 GXY131088:GYB131088 HHU131088:HHX131088 HRQ131088:HRT131088 IBM131088:IBP131088 ILI131088:ILL131088 IVE131088:IVH131088 JFA131088:JFD131088 JOW131088:JOZ131088 JYS131088:JYV131088 KIO131088:KIR131088 KSK131088:KSN131088 LCG131088:LCJ131088 LMC131088:LMF131088 LVY131088:LWB131088 MFU131088:MFX131088 MPQ131088:MPT131088 MZM131088:MZP131088 NJI131088:NJL131088 NTE131088:NTH131088 ODA131088:ODD131088 OMW131088:OMZ131088 OWS131088:OWV131088 PGO131088:PGR131088 PQK131088:PQN131088 QAG131088:QAJ131088 QKC131088:QKF131088 QTY131088:QUB131088 RDU131088:RDX131088 RNQ131088:RNT131088 RXM131088:RXP131088 SHI131088:SHL131088 SRE131088:SRH131088 TBA131088:TBD131088 TKW131088:TKZ131088 TUS131088:TUV131088 UEO131088:UER131088 UOK131088:UON131088 UYG131088:UYJ131088 VIC131088:VIF131088 VRY131088:VSB131088 WBU131088:WBX131088 WLQ131088:WLT131088 WVM131088:WVP131088 E196624:H196624 JA196624:JD196624 SW196624:SZ196624 ACS196624:ACV196624 AMO196624:AMR196624 AWK196624:AWN196624 BGG196624:BGJ196624 BQC196624:BQF196624 BZY196624:CAB196624 CJU196624:CJX196624 CTQ196624:CTT196624 DDM196624:DDP196624 DNI196624:DNL196624 DXE196624:DXH196624 EHA196624:EHD196624 EQW196624:EQZ196624 FAS196624:FAV196624 FKO196624:FKR196624 FUK196624:FUN196624 GEG196624:GEJ196624 GOC196624:GOF196624 GXY196624:GYB196624 HHU196624:HHX196624 HRQ196624:HRT196624 IBM196624:IBP196624 ILI196624:ILL196624 IVE196624:IVH196624 JFA196624:JFD196624 JOW196624:JOZ196624 JYS196624:JYV196624 KIO196624:KIR196624 KSK196624:KSN196624 LCG196624:LCJ196624 LMC196624:LMF196624 LVY196624:LWB196624 MFU196624:MFX196624 MPQ196624:MPT196624 MZM196624:MZP196624 NJI196624:NJL196624 NTE196624:NTH196624 ODA196624:ODD196624 OMW196624:OMZ196624 OWS196624:OWV196624 PGO196624:PGR196624 PQK196624:PQN196624 QAG196624:QAJ196624 QKC196624:QKF196624 QTY196624:QUB196624 RDU196624:RDX196624 RNQ196624:RNT196624 RXM196624:RXP196624 SHI196624:SHL196624 SRE196624:SRH196624 TBA196624:TBD196624 TKW196624:TKZ196624 TUS196624:TUV196624 UEO196624:UER196624 UOK196624:UON196624 UYG196624:UYJ196624 VIC196624:VIF196624 VRY196624:VSB196624 WBU196624:WBX196624 WLQ196624:WLT196624 WVM196624:WVP196624 E262160:H262160 JA262160:JD262160 SW262160:SZ262160 ACS262160:ACV262160 AMO262160:AMR262160 AWK262160:AWN262160 BGG262160:BGJ262160 BQC262160:BQF262160 BZY262160:CAB262160 CJU262160:CJX262160 CTQ262160:CTT262160 DDM262160:DDP262160 DNI262160:DNL262160 DXE262160:DXH262160 EHA262160:EHD262160 EQW262160:EQZ262160 FAS262160:FAV262160 FKO262160:FKR262160 FUK262160:FUN262160 GEG262160:GEJ262160 GOC262160:GOF262160 GXY262160:GYB262160 HHU262160:HHX262160 HRQ262160:HRT262160 IBM262160:IBP262160 ILI262160:ILL262160 IVE262160:IVH262160 JFA262160:JFD262160 JOW262160:JOZ262160 JYS262160:JYV262160 KIO262160:KIR262160 KSK262160:KSN262160 LCG262160:LCJ262160 LMC262160:LMF262160 LVY262160:LWB262160 MFU262160:MFX262160 MPQ262160:MPT262160 MZM262160:MZP262160 NJI262160:NJL262160 NTE262160:NTH262160 ODA262160:ODD262160 OMW262160:OMZ262160 OWS262160:OWV262160 PGO262160:PGR262160 PQK262160:PQN262160 QAG262160:QAJ262160 QKC262160:QKF262160 QTY262160:QUB262160 RDU262160:RDX262160 RNQ262160:RNT262160 RXM262160:RXP262160 SHI262160:SHL262160 SRE262160:SRH262160 TBA262160:TBD262160 TKW262160:TKZ262160 TUS262160:TUV262160 UEO262160:UER262160 UOK262160:UON262160 UYG262160:UYJ262160 VIC262160:VIF262160 VRY262160:VSB262160 WBU262160:WBX262160 WLQ262160:WLT262160 WVM262160:WVP262160 E327696:H327696 JA327696:JD327696 SW327696:SZ327696 ACS327696:ACV327696 AMO327696:AMR327696 AWK327696:AWN327696 BGG327696:BGJ327696 BQC327696:BQF327696 BZY327696:CAB327696 CJU327696:CJX327696 CTQ327696:CTT327696 DDM327696:DDP327696 DNI327696:DNL327696 DXE327696:DXH327696 EHA327696:EHD327696 EQW327696:EQZ327696 FAS327696:FAV327696 FKO327696:FKR327696 FUK327696:FUN327696 GEG327696:GEJ327696 GOC327696:GOF327696 GXY327696:GYB327696 HHU327696:HHX327696 HRQ327696:HRT327696 IBM327696:IBP327696 ILI327696:ILL327696 IVE327696:IVH327696 JFA327696:JFD327696 JOW327696:JOZ327696 JYS327696:JYV327696 KIO327696:KIR327696 KSK327696:KSN327696 LCG327696:LCJ327696 LMC327696:LMF327696 LVY327696:LWB327696 MFU327696:MFX327696 MPQ327696:MPT327696 MZM327696:MZP327696 NJI327696:NJL327696 NTE327696:NTH327696 ODA327696:ODD327696 OMW327696:OMZ327696 OWS327696:OWV327696 PGO327696:PGR327696 PQK327696:PQN327696 QAG327696:QAJ327696 QKC327696:QKF327696 QTY327696:QUB327696 RDU327696:RDX327696 RNQ327696:RNT327696 RXM327696:RXP327696 SHI327696:SHL327696 SRE327696:SRH327696 TBA327696:TBD327696 TKW327696:TKZ327696 TUS327696:TUV327696 UEO327696:UER327696 UOK327696:UON327696 UYG327696:UYJ327696 VIC327696:VIF327696 VRY327696:VSB327696 WBU327696:WBX327696 WLQ327696:WLT327696 WVM327696:WVP327696 E393232:H393232 JA393232:JD393232 SW393232:SZ393232 ACS393232:ACV393232 AMO393232:AMR393232 AWK393232:AWN393232 BGG393232:BGJ393232 BQC393232:BQF393232 BZY393232:CAB393232 CJU393232:CJX393232 CTQ393232:CTT393232 DDM393232:DDP393232 DNI393232:DNL393232 DXE393232:DXH393232 EHA393232:EHD393232 EQW393232:EQZ393232 FAS393232:FAV393232 FKO393232:FKR393232 FUK393232:FUN393232 GEG393232:GEJ393232 GOC393232:GOF393232 GXY393232:GYB393232 HHU393232:HHX393232 HRQ393232:HRT393232 IBM393232:IBP393232 ILI393232:ILL393232 IVE393232:IVH393232 JFA393232:JFD393232 JOW393232:JOZ393232 JYS393232:JYV393232 KIO393232:KIR393232 KSK393232:KSN393232 LCG393232:LCJ393232 LMC393232:LMF393232 LVY393232:LWB393232 MFU393232:MFX393232 MPQ393232:MPT393232 MZM393232:MZP393232 NJI393232:NJL393232 NTE393232:NTH393232 ODA393232:ODD393232 OMW393232:OMZ393232 OWS393232:OWV393232 PGO393232:PGR393232 PQK393232:PQN393232 QAG393232:QAJ393232 QKC393232:QKF393232 QTY393232:QUB393232 RDU393232:RDX393232 RNQ393232:RNT393232 RXM393232:RXP393232 SHI393232:SHL393232 SRE393232:SRH393232 TBA393232:TBD393232 TKW393232:TKZ393232 TUS393232:TUV393232 UEO393232:UER393232 UOK393232:UON393232 UYG393232:UYJ393232 VIC393232:VIF393232 VRY393232:VSB393232 WBU393232:WBX393232 WLQ393232:WLT393232 WVM393232:WVP393232 E458768:H458768 JA458768:JD458768 SW458768:SZ458768 ACS458768:ACV458768 AMO458768:AMR458768 AWK458768:AWN458768 BGG458768:BGJ458768 BQC458768:BQF458768 BZY458768:CAB458768 CJU458768:CJX458768 CTQ458768:CTT458768 DDM458768:DDP458768 DNI458768:DNL458768 DXE458768:DXH458768 EHA458768:EHD458768 EQW458768:EQZ458768 FAS458768:FAV458768 FKO458768:FKR458768 FUK458768:FUN458768 GEG458768:GEJ458768 GOC458768:GOF458768 GXY458768:GYB458768 HHU458768:HHX458768 HRQ458768:HRT458768 IBM458768:IBP458768 ILI458768:ILL458768 IVE458768:IVH458768 JFA458768:JFD458768 JOW458768:JOZ458768 JYS458768:JYV458768 KIO458768:KIR458768 KSK458768:KSN458768 LCG458768:LCJ458768 LMC458768:LMF458768 LVY458768:LWB458768 MFU458768:MFX458768 MPQ458768:MPT458768 MZM458768:MZP458768 NJI458768:NJL458768 NTE458768:NTH458768 ODA458768:ODD458768 OMW458768:OMZ458768 OWS458768:OWV458768 PGO458768:PGR458768 PQK458768:PQN458768 QAG458768:QAJ458768 QKC458768:QKF458768 QTY458768:QUB458768 RDU458768:RDX458768 RNQ458768:RNT458768 RXM458768:RXP458768 SHI458768:SHL458768 SRE458768:SRH458768 TBA458768:TBD458768 TKW458768:TKZ458768 TUS458768:TUV458768 UEO458768:UER458768 UOK458768:UON458768 UYG458768:UYJ458768 VIC458768:VIF458768 VRY458768:VSB458768 WBU458768:WBX458768 WLQ458768:WLT458768 WVM458768:WVP458768 E524304:H524304 JA524304:JD524304 SW524304:SZ524304 ACS524304:ACV524304 AMO524304:AMR524304 AWK524304:AWN524304 BGG524304:BGJ524304 BQC524304:BQF524304 BZY524304:CAB524304 CJU524304:CJX524304 CTQ524304:CTT524304 DDM524304:DDP524304 DNI524304:DNL524304 DXE524304:DXH524304 EHA524304:EHD524304 EQW524304:EQZ524304 FAS524304:FAV524304 FKO524304:FKR524304 FUK524304:FUN524304 GEG524304:GEJ524304 GOC524304:GOF524304 GXY524304:GYB524304 HHU524304:HHX524304 HRQ524304:HRT524304 IBM524304:IBP524304 ILI524304:ILL524304 IVE524304:IVH524304 JFA524304:JFD524304 JOW524304:JOZ524304 JYS524304:JYV524304 KIO524304:KIR524304 KSK524304:KSN524304 LCG524304:LCJ524304 LMC524304:LMF524304 LVY524304:LWB524304 MFU524304:MFX524304 MPQ524304:MPT524304 MZM524304:MZP524304 NJI524304:NJL524304 NTE524304:NTH524304 ODA524304:ODD524304 OMW524304:OMZ524304 OWS524304:OWV524304 PGO524304:PGR524304 PQK524304:PQN524304 QAG524304:QAJ524304 QKC524304:QKF524304 QTY524304:QUB524304 RDU524304:RDX524304 RNQ524304:RNT524304 RXM524304:RXP524304 SHI524304:SHL524304 SRE524304:SRH524304 TBA524304:TBD524304 TKW524304:TKZ524304 TUS524304:TUV524304 UEO524304:UER524304 UOK524304:UON524304 UYG524304:UYJ524304 VIC524304:VIF524304 VRY524304:VSB524304 WBU524304:WBX524304 WLQ524304:WLT524304 WVM524304:WVP524304 E589840:H589840 JA589840:JD589840 SW589840:SZ589840 ACS589840:ACV589840 AMO589840:AMR589840 AWK589840:AWN589840 BGG589840:BGJ589840 BQC589840:BQF589840 BZY589840:CAB589840 CJU589840:CJX589840 CTQ589840:CTT589840 DDM589840:DDP589840 DNI589840:DNL589840 DXE589840:DXH589840 EHA589840:EHD589840 EQW589840:EQZ589840 FAS589840:FAV589840 FKO589840:FKR589840 FUK589840:FUN589840 GEG589840:GEJ589840 GOC589840:GOF589840 GXY589840:GYB589840 HHU589840:HHX589840 HRQ589840:HRT589840 IBM589840:IBP589840 ILI589840:ILL589840 IVE589840:IVH589840 JFA589840:JFD589840 JOW589840:JOZ589840 JYS589840:JYV589840 KIO589840:KIR589840 KSK589840:KSN589840 LCG589840:LCJ589840 LMC589840:LMF589840 LVY589840:LWB589840 MFU589840:MFX589840 MPQ589840:MPT589840 MZM589840:MZP589840 NJI589840:NJL589840 NTE589840:NTH589840 ODA589840:ODD589840 OMW589840:OMZ589840 OWS589840:OWV589840 PGO589840:PGR589840 PQK589840:PQN589840 QAG589840:QAJ589840 QKC589840:QKF589840 QTY589840:QUB589840 RDU589840:RDX589840 RNQ589840:RNT589840 RXM589840:RXP589840 SHI589840:SHL589840 SRE589840:SRH589840 TBA589840:TBD589840 TKW589840:TKZ589840 TUS589840:TUV589840 UEO589840:UER589840 UOK589840:UON589840 UYG589840:UYJ589840 VIC589840:VIF589840 VRY589840:VSB589840 WBU589840:WBX589840 WLQ589840:WLT589840 WVM589840:WVP589840 E655376:H655376 JA655376:JD655376 SW655376:SZ655376 ACS655376:ACV655376 AMO655376:AMR655376 AWK655376:AWN655376 BGG655376:BGJ655376 BQC655376:BQF655376 BZY655376:CAB655376 CJU655376:CJX655376 CTQ655376:CTT655376 DDM655376:DDP655376 DNI655376:DNL655376 DXE655376:DXH655376 EHA655376:EHD655376 EQW655376:EQZ655376 FAS655376:FAV655376 FKO655376:FKR655376 FUK655376:FUN655376 GEG655376:GEJ655376 GOC655376:GOF655376 GXY655376:GYB655376 HHU655376:HHX655376 HRQ655376:HRT655376 IBM655376:IBP655376 ILI655376:ILL655376 IVE655376:IVH655376 JFA655376:JFD655376 JOW655376:JOZ655376 JYS655376:JYV655376 KIO655376:KIR655376 KSK655376:KSN655376 LCG655376:LCJ655376 LMC655376:LMF655376 LVY655376:LWB655376 MFU655376:MFX655376 MPQ655376:MPT655376 MZM655376:MZP655376 NJI655376:NJL655376 NTE655376:NTH655376 ODA655376:ODD655376 OMW655376:OMZ655376 OWS655376:OWV655376 PGO655376:PGR655376 PQK655376:PQN655376 QAG655376:QAJ655376 QKC655376:QKF655376 QTY655376:QUB655376 RDU655376:RDX655376 RNQ655376:RNT655376 RXM655376:RXP655376 SHI655376:SHL655376 SRE655376:SRH655376 TBA655376:TBD655376 TKW655376:TKZ655376 TUS655376:TUV655376 UEO655376:UER655376 UOK655376:UON655376 UYG655376:UYJ655376 VIC655376:VIF655376 VRY655376:VSB655376 WBU655376:WBX655376 WLQ655376:WLT655376 WVM655376:WVP655376 E720912:H720912 JA720912:JD720912 SW720912:SZ720912 ACS720912:ACV720912 AMO720912:AMR720912 AWK720912:AWN720912 BGG720912:BGJ720912 BQC720912:BQF720912 BZY720912:CAB720912 CJU720912:CJX720912 CTQ720912:CTT720912 DDM720912:DDP720912 DNI720912:DNL720912 DXE720912:DXH720912 EHA720912:EHD720912 EQW720912:EQZ720912 FAS720912:FAV720912 FKO720912:FKR720912 FUK720912:FUN720912 GEG720912:GEJ720912 GOC720912:GOF720912 GXY720912:GYB720912 HHU720912:HHX720912 HRQ720912:HRT720912 IBM720912:IBP720912 ILI720912:ILL720912 IVE720912:IVH720912 JFA720912:JFD720912 JOW720912:JOZ720912 JYS720912:JYV720912 KIO720912:KIR720912 KSK720912:KSN720912 LCG720912:LCJ720912 LMC720912:LMF720912 LVY720912:LWB720912 MFU720912:MFX720912 MPQ720912:MPT720912 MZM720912:MZP720912 NJI720912:NJL720912 NTE720912:NTH720912 ODA720912:ODD720912 OMW720912:OMZ720912 OWS720912:OWV720912 PGO720912:PGR720912 PQK720912:PQN720912 QAG720912:QAJ720912 QKC720912:QKF720912 QTY720912:QUB720912 RDU720912:RDX720912 RNQ720912:RNT720912 RXM720912:RXP720912 SHI720912:SHL720912 SRE720912:SRH720912 TBA720912:TBD720912 TKW720912:TKZ720912 TUS720912:TUV720912 UEO720912:UER720912 UOK720912:UON720912 UYG720912:UYJ720912 VIC720912:VIF720912 VRY720912:VSB720912 WBU720912:WBX720912 WLQ720912:WLT720912 WVM720912:WVP720912 E786448:H786448 JA786448:JD786448 SW786448:SZ786448 ACS786448:ACV786448 AMO786448:AMR786448 AWK786448:AWN786448 BGG786448:BGJ786448 BQC786448:BQF786448 BZY786448:CAB786448 CJU786448:CJX786448 CTQ786448:CTT786448 DDM786448:DDP786448 DNI786448:DNL786448 DXE786448:DXH786448 EHA786448:EHD786448 EQW786448:EQZ786448 FAS786448:FAV786448 FKO786448:FKR786448 FUK786448:FUN786448 GEG786448:GEJ786448 GOC786448:GOF786448 GXY786448:GYB786448 HHU786448:HHX786448 HRQ786448:HRT786448 IBM786448:IBP786448 ILI786448:ILL786448 IVE786448:IVH786448 JFA786448:JFD786448 JOW786448:JOZ786448 JYS786448:JYV786448 KIO786448:KIR786448 KSK786448:KSN786448 LCG786448:LCJ786448 LMC786448:LMF786448 LVY786448:LWB786448 MFU786448:MFX786448 MPQ786448:MPT786448 MZM786448:MZP786448 NJI786448:NJL786448 NTE786448:NTH786448 ODA786448:ODD786448 OMW786448:OMZ786448 OWS786448:OWV786448 PGO786448:PGR786448 PQK786448:PQN786448 QAG786448:QAJ786448 QKC786448:QKF786448 QTY786448:QUB786448 RDU786448:RDX786448 RNQ786448:RNT786448 RXM786448:RXP786448 SHI786448:SHL786448 SRE786448:SRH786448 TBA786448:TBD786448 TKW786448:TKZ786448 TUS786448:TUV786448 UEO786448:UER786448 UOK786448:UON786448 UYG786448:UYJ786448 VIC786448:VIF786448 VRY786448:VSB786448 WBU786448:WBX786448 WLQ786448:WLT786448 WVM786448:WVP786448 E851984:H851984 JA851984:JD851984 SW851984:SZ851984 ACS851984:ACV851984 AMO851984:AMR851984 AWK851984:AWN851984 BGG851984:BGJ851984 BQC851984:BQF851984 BZY851984:CAB851984 CJU851984:CJX851984 CTQ851984:CTT851984 DDM851984:DDP851984 DNI851984:DNL851984 DXE851984:DXH851984 EHA851984:EHD851984 EQW851984:EQZ851984 FAS851984:FAV851984 FKO851984:FKR851984 FUK851984:FUN851984 GEG851984:GEJ851984 GOC851984:GOF851984 GXY851984:GYB851984 HHU851984:HHX851984 HRQ851984:HRT851984 IBM851984:IBP851984 ILI851984:ILL851984 IVE851984:IVH851984 JFA851984:JFD851984 JOW851984:JOZ851984 JYS851984:JYV851984 KIO851984:KIR851984 KSK851984:KSN851984 LCG851984:LCJ851984 LMC851984:LMF851984 LVY851984:LWB851984 MFU851984:MFX851984 MPQ851984:MPT851984 MZM851984:MZP851984 NJI851984:NJL851984 NTE851984:NTH851984 ODA851984:ODD851984 OMW851984:OMZ851984 OWS851984:OWV851984 PGO851984:PGR851984 PQK851984:PQN851984 QAG851984:QAJ851984 QKC851984:QKF851984 QTY851984:QUB851984 RDU851984:RDX851984 RNQ851984:RNT851984 RXM851984:RXP851984 SHI851984:SHL851984 SRE851984:SRH851984 TBA851984:TBD851984 TKW851984:TKZ851984 TUS851984:TUV851984 UEO851984:UER851984 UOK851984:UON851984 UYG851984:UYJ851984 VIC851984:VIF851984 VRY851984:VSB851984 WBU851984:WBX851984 WLQ851984:WLT851984 WVM851984:WVP851984 E917520:H917520 JA917520:JD917520 SW917520:SZ917520 ACS917520:ACV917520 AMO917520:AMR917520 AWK917520:AWN917520 BGG917520:BGJ917520 BQC917520:BQF917520 BZY917520:CAB917520 CJU917520:CJX917520 CTQ917520:CTT917520 DDM917520:DDP917520 DNI917520:DNL917520 DXE917520:DXH917520 EHA917520:EHD917520 EQW917520:EQZ917520 FAS917520:FAV917520 FKO917520:FKR917520 FUK917520:FUN917520 GEG917520:GEJ917520 GOC917520:GOF917520 GXY917520:GYB917520 HHU917520:HHX917520 HRQ917520:HRT917520 IBM917520:IBP917520 ILI917520:ILL917520 IVE917520:IVH917520 JFA917520:JFD917520 JOW917520:JOZ917520 JYS917520:JYV917520 KIO917520:KIR917520 KSK917520:KSN917520 LCG917520:LCJ917520 LMC917520:LMF917520 LVY917520:LWB917520 MFU917520:MFX917520 MPQ917520:MPT917520 MZM917520:MZP917520 NJI917520:NJL917520 NTE917520:NTH917520 ODA917520:ODD917520 OMW917520:OMZ917520 OWS917520:OWV917520 PGO917520:PGR917520 PQK917520:PQN917520 QAG917520:QAJ917520 QKC917520:QKF917520 QTY917520:QUB917520 RDU917520:RDX917520 RNQ917520:RNT917520 RXM917520:RXP917520 SHI917520:SHL917520 SRE917520:SRH917520 TBA917520:TBD917520 TKW917520:TKZ917520 TUS917520:TUV917520 UEO917520:UER917520 UOK917520:UON917520 UYG917520:UYJ917520 VIC917520:VIF917520 VRY917520:VSB917520 WBU917520:WBX917520 WLQ917520:WLT917520 WVM917520:WVP917520 E983056:H983056 JA983056:JD983056 SW983056:SZ983056 ACS983056:ACV983056 AMO983056:AMR983056 AWK983056:AWN983056 BGG983056:BGJ983056 BQC983056:BQF983056 BZY983056:CAB983056 CJU983056:CJX983056 CTQ983056:CTT983056 DDM983056:DDP983056 DNI983056:DNL983056 DXE983056:DXH983056 EHA983056:EHD983056 EQW983056:EQZ983056 FAS983056:FAV983056 FKO983056:FKR983056 FUK983056:FUN983056 GEG983056:GEJ983056 GOC983056:GOF983056 GXY983056:GYB983056 HHU983056:HHX983056 HRQ983056:HRT983056 IBM983056:IBP983056 ILI983056:ILL983056 IVE983056:IVH983056 JFA983056:JFD983056 JOW983056:JOZ983056 JYS983056:JYV983056 KIO983056:KIR983056 KSK983056:KSN983056 LCG983056:LCJ983056 LMC983056:LMF983056 LVY983056:LWB983056 MFU983056:MFX983056 MPQ983056:MPT983056 MZM983056:MZP983056 NJI983056:NJL983056 NTE983056:NTH983056 ODA983056:ODD983056 OMW983056:OMZ983056 OWS983056:OWV983056 PGO983056:PGR983056 PQK983056:PQN983056 QAG983056:QAJ983056 QKC983056:QKF983056 QTY983056:QUB983056 RDU983056:RDX983056 RNQ983056:RNT983056 RXM983056:RXP983056 SHI983056:SHL983056 SRE983056:SRH983056 TBA983056:TBD983056 TKW983056:TKZ983056 TUS983056:TUV983056 UEO983056:UER983056 UOK983056:UON983056 UYG983056:UYJ983056 VIC983056:VIF983056 VRY983056:VSB983056 WBU983056:WBX983056 WLQ983056:WLT983056 WVM983056:WVP983056">
      <formula1>$Z$8:$Z$10</formula1>
    </dataValidation>
    <dataValidation type="list" allowBlank="1" sqref="E15:H15 JA15:JD15 SW15:SZ15 ACS15:ACV15 AMO15:AMR15 AWK15:AWN15 BGG15:BGJ15 BQC15:BQF15 BZY15:CAB15 CJU15:CJX15 CTQ15:CTT15 DDM15:DDP15 DNI15:DNL15 DXE15:DXH15 EHA15:EHD15 EQW15:EQZ15 FAS15:FAV15 FKO15:FKR15 FUK15:FUN15 GEG15:GEJ15 GOC15:GOF15 GXY15:GYB15 HHU15:HHX15 HRQ15:HRT15 IBM15:IBP15 ILI15:ILL15 IVE15:IVH15 JFA15:JFD15 JOW15:JOZ15 JYS15:JYV15 KIO15:KIR15 KSK15:KSN15 LCG15:LCJ15 LMC15:LMF15 LVY15:LWB15 MFU15:MFX15 MPQ15:MPT15 MZM15:MZP15 NJI15:NJL15 NTE15:NTH15 ODA15:ODD15 OMW15:OMZ15 OWS15:OWV15 PGO15:PGR15 PQK15:PQN15 QAG15:QAJ15 QKC15:QKF15 QTY15:QUB15 RDU15:RDX15 RNQ15:RNT15 RXM15:RXP15 SHI15:SHL15 SRE15:SRH15 TBA15:TBD15 TKW15:TKZ15 TUS15:TUV15 UEO15:UER15 UOK15:UON15 UYG15:UYJ15 VIC15:VIF15 VRY15:VSB15 WBU15:WBX15 WLQ15:WLT15 WVM15:WVP15 E65551:H65551 JA65551:JD65551 SW65551:SZ65551 ACS65551:ACV65551 AMO65551:AMR65551 AWK65551:AWN65551 BGG65551:BGJ65551 BQC65551:BQF65551 BZY65551:CAB65551 CJU65551:CJX65551 CTQ65551:CTT65551 DDM65551:DDP65551 DNI65551:DNL65551 DXE65551:DXH65551 EHA65551:EHD65551 EQW65551:EQZ65551 FAS65551:FAV65551 FKO65551:FKR65551 FUK65551:FUN65551 GEG65551:GEJ65551 GOC65551:GOF65551 GXY65551:GYB65551 HHU65551:HHX65551 HRQ65551:HRT65551 IBM65551:IBP65551 ILI65551:ILL65551 IVE65551:IVH65551 JFA65551:JFD65551 JOW65551:JOZ65551 JYS65551:JYV65551 KIO65551:KIR65551 KSK65551:KSN65551 LCG65551:LCJ65551 LMC65551:LMF65551 LVY65551:LWB65551 MFU65551:MFX65551 MPQ65551:MPT65551 MZM65551:MZP65551 NJI65551:NJL65551 NTE65551:NTH65551 ODA65551:ODD65551 OMW65551:OMZ65551 OWS65551:OWV65551 PGO65551:PGR65551 PQK65551:PQN65551 QAG65551:QAJ65551 QKC65551:QKF65551 QTY65551:QUB65551 RDU65551:RDX65551 RNQ65551:RNT65551 RXM65551:RXP65551 SHI65551:SHL65551 SRE65551:SRH65551 TBA65551:TBD65551 TKW65551:TKZ65551 TUS65551:TUV65551 UEO65551:UER65551 UOK65551:UON65551 UYG65551:UYJ65551 VIC65551:VIF65551 VRY65551:VSB65551 WBU65551:WBX65551 WLQ65551:WLT65551 WVM65551:WVP65551 E131087:H131087 JA131087:JD131087 SW131087:SZ131087 ACS131087:ACV131087 AMO131087:AMR131087 AWK131087:AWN131087 BGG131087:BGJ131087 BQC131087:BQF131087 BZY131087:CAB131087 CJU131087:CJX131087 CTQ131087:CTT131087 DDM131087:DDP131087 DNI131087:DNL131087 DXE131087:DXH131087 EHA131087:EHD131087 EQW131087:EQZ131087 FAS131087:FAV131087 FKO131087:FKR131087 FUK131087:FUN131087 GEG131087:GEJ131087 GOC131087:GOF131087 GXY131087:GYB131087 HHU131087:HHX131087 HRQ131087:HRT131087 IBM131087:IBP131087 ILI131087:ILL131087 IVE131087:IVH131087 JFA131087:JFD131087 JOW131087:JOZ131087 JYS131087:JYV131087 KIO131087:KIR131087 KSK131087:KSN131087 LCG131087:LCJ131087 LMC131087:LMF131087 LVY131087:LWB131087 MFU131087:MFX131087 MPQ131087:MPT131087 MZM131087:MZP131087 NJI131087:NJL131087 NTE131087:NTH131087 ODA131087:ODD131087 OMW131087:OMZ131087 OWS131087:OWV131087 PGO131087:PGR131087 PQK131087:PQN131087 QAG131087:QAJ131087 QKC131087:QKF131087 QTY131087:QUB131087 RDU131087:RDX131087 RNQ131087:RNT131087 RXM131087:RXP131087 SHI131087:SHL131087 SRE131087:SRH131087 TBA131087:TBD131087 TKW131087:TKZ131087 TUS131087:TUV131087 UEO131087:UER131087 UOK131087:UON131087 UYG131087:UYJ131087 VIC131087:VIF131087 VRY131087:VSB131087 WBU131087:WBX131087 WLQ131087:WLT131087 WVM131087:WVP131087 E196623:H196623 JA196623:JD196623 SW196623:SZ196623 ACS196623:ACV196623 AMO196623:AMR196623 AWK196623:AWN196623 BGG196623:BGJ196623 BQC196623:BQF196623 BZY196623:CAB196623 CJU196623:CJX196623 CTQ196623:CTT196623 DDM196623:DDP196623 DNI196623:DNL196623 DXE196623:DXH196623 EHA196623:EHD196623 EQW196623:EQZ196623 FAS196623:FAV196623 FKO196623:FKR196623 FUK196623:FUN196623 GEG196623:GEJ196623 GOC196623:GOF196623 GXY196623:GYB196623 HHU196623:HHX196623 HRQ196623:HRT196623 IBM196623:IBP196623 ILI196623:ILL196623 IVE196623:IVH196623 JFA196623:JFD196623 JOW196623:JOZ196623 JYS196623:JYV196623 KIO196623:KIR196623 KSK196623:KSN196623 LCG196623:LCJ196623 LMC196623:LMF196623 LVY196623:LWB196623 MFU196623:MFX196623 MPQ196623:MPT196623 MZM196623:MZP196623 NJI196623:NJL196623 NTE196623:NTH196623 ODA196623:ODD196623 OMW196623:OMZ196623 OWS196623:OWV196623 PGO196623:PGR196623 PQK196623:PQN196623 QAG196623:QAJ196623 QKC196623:QKF196623 QTY196623:QUB196623 RDU196623:RDX196623 RNQ196623:RNT196623 RXM196623:RXP196623 SHI196623:SHL196623 SRE196623:SRH196623 TBA196623:TBD196623 TKW196623:TKZ196623 TUS196623:TUV196623 UEO196623:UER196623 UOK196623:UON196623 UYG196623:UYJ196623 VIC196623:VIF196623 VRY196623:VSB196623 WBU196623:WBX196623 WLQ196623:WLT196623 WVM196623:WVP196623 E262159:H262159 JA262159:JD262159 SW262159:SZ262159 ACS262159:ACV262159 AMO262159:AMR262159 AWK262159:AWN262159 BGG262159:BGJ262159 BQC262159:BQF262159 BZY262159:CAB262159 CJU262159:CJX262159 CTQ262159:CTT262159 DDM262159:DDP262159 DNI262159:DNL262159 DXE262159:DXH262159 EHA262159:EHD262159 EQW262159:EQZ262159 FAS262159:FAV262159 FKO262159:FKR262159 FUK262159:FUN262159 GEG262159:GEJ262159 GOC262159:GOF262159 GXY262159:GYB262159 HHU262159:HHX262159 HRQ262159:HRT262159 IBM262159:IBP262159 ILI262159:ILL262159 IVE262159:IVH262159 JFA262159:JFD262159 JOW262159:JOZ262159 JYS262159:JYV262159 KIO262159:KIR262159 KSK262159:KSN262159 LCG262159:LCJ262159 LMC262159:LMF262159 LVY262159:LWB262159 MFU262159:MFX262159 MPQ262159:MPT262159 MZM262159:MZP262159 NJI262159:NJL262159 NTE262159:NTH262159 ODA262159:ODD262159 OMW262159:OMZ262159 OWS262159:OWV262159 PGO262159:PGR262159 PQK262159:PQN262159 QAG262159:QAJ262159 QKC262159:QKF262159 QTY262159:QUB262159 RDU262159:RDX262159 RNQ262159:RNT262159 RXM262159:RXP262159 SHI262159:SHL262159 SRE262159:SRH262159 TBA262159:TBD262159 TKW262159:TKZ262159 TUS262159:TUV262159 UEO262159:UER262159 UOK262159:UON262159 UYG262159:UYJ262159 VIC262159:VIF262159 VRY262159:VSB262159 WBU262159:WBX262159 WLQ262159:WLT262159 WVM262159:WVP262159 E327695:H327695 JA327695:JD327695 SW327695:SZ327695 ACS327695:ACV327695 AMO327695:AMR327695 AWK327695:AWN327695 BGG327695:BGJ327695 BQC327695:BQF327695 BZY327695:CAB327695 CJU327695:CJX327695 CTQ327695:CTT327695 DDM327695:DDP327695 DNI327695:DNL327695 DXE327695:DXH327695 EHA327695:EHD327695 EQW327695:EQZ327695 FAS327695:FAV327695 FKO327695:FKR327695 FUK327695:FUN327695 GEG327695:GEJ327695 GOC327695:GOF327695 GXY327695:GYB327695 HHU327695:HHX327695 HRQ327695:HRT327695 IBM327695:IBP327695 ILI327695:ILL327695 IVE327695:IVH327695 JFA327695:JFD327695 JOW327695:JOZ327695 JYS327695:JYV327695 KIO327695:KIR327695 KSK327695:KSN327695 LCG327695:LCJ327695 LMC327695:LMF327695 LVY327695:LWB327695 MFU327695:MFX327695 MPQ327695:MPT327695 MZM327695:MZP327695 NJI327695:NJL327695 NTE327695:NTH327695 ODA327695:ODD327695 OMW327695:OMZ327695 OWS327695:OWV327695 PGO327695:PGR327695 PQK327695:PQN327695 QAG327695:QAJ327695 QKC327695:QKF327695 QTY327695:QUB327695 RDU327695:RDX327695 RNQ327695:RNT327695 RXM327695:RXP327695 SHI327695:SHL327695 SRE327695:SRH327695 TBA327695:TBD327695 TKW327695:TKZ327695 TUS327695:TUV327695 UEO327695:UER327695 UOK327695:UON327695 UYG327695:UYJ327695 VIC327695:VIF327695 VRY327695:VSB327695 WBU327695:WBX327695 WLQ327695:WLT327695 WVM327695:WVP327695 E393231:H393231 JA393231:JD393231 SW393231:SZ393231 ACS393231:ACV393231 AMO393231:AMR393231 AWK393231:AWN393231 BGG393231:BGJ393231 BQC393231:BQF393231 BZY393231:CAB393231 CJU393231:CJX393231 CTQ393231:CTT393231 DDM393231:DDP393231 DNI393231:DNL393231 DXE393231:DXH393231 EHA393231:EHD393231 EQW393231:EQZ393231 FAS393231:FAV393231 FKO393231:FKR393231 FUK393231:FUN393231 GEG393231:GEJ393231 GOC393231:GOF393231 GXY393231:GYB393231 HHU393231:HHX393231 HRQ393231:HRT393231 IBM393231:IBP393231 ILI393231:ILL393231 IVE393231:IVH393231 JFA393231:JFD393231 JOW393231:JOZ393231 JYS393231:JYV393231 KIO393231:KIR393231 KSK393231:KSN393231 LCG393231:LCJ393231 LMC393231:LMF393231 LVY393231:LWB393231 MFU393231:MFX393231 MPQ393231:MPT393231 MZM393231:MZP393231 NJI393231:NJL393231 NTE393231:NTH393231 ODA393231:ODD393231 OMW393231:OMZ393231 OWS393231:OWV393231 PGO393231:PGR393231 PQK393231:PQN393231 QAG393231:QAJ393231 QKC393231:QKF393231 QTY393231:QUB393231 RDU393231:RDX393231 RNQ393231:RNT393231 RXM393231:RXP393231 SHI393231:SHL393231 SRE393231:SRH393231 TBA393231:TBD393231 TKW393231:TKZ393231 TUS393231:TUV393231 UEO393231:UER393231 UOK393231:UON393231 UYG393231:UYJ393231 VIC393231:VIF393231 VRY393231:VSB393231 WBU393231:WBX393231 WLQ393231:WLT393231 WVM393231:WVP393231 E458767:H458767 JA458767:JD458767 SW458767:SZ458767 ACS458767:ACV458767 AMO458767:AMR458767 AWK458767:AWN458767 BGG458767:BGJ458767 BQC458767:BQF458767 BZY458767:CAB458767 CJU458767:CJX458767 CTQ458767:CTT458767 DDM458767:DDP458767 DNI458767:DNL458767 DXE458767:DXH458767 EHA458767:EHD458767 EQW458767:EQZ458767 FAS458767:FAV458767 FKO458767:FKR458767 FUK458767:FUN458767 GEG458767:GEJ458767 GOC458767:GOF458767 GXY458767:GYB458767 HHU458767:HHX458767 HRQ458767:HRT458767 IBM458767:IBP458767 ILI458767:ILL458767 IVE458767:IVH458767 JFA458767:JFD458767 JOW458767:JOZ458767 JYS458767:JYV458767 KIO458767:KIR458767 KSK458767:KSN458767 LCG458767:LCJ458767 LMC458767:LMF458767 LVY458767:LWB458767 MFU458767:MFX458767 MPQ458767:MPT458767 MZM458767:MZP458767 NJI458767:NJL458767 NTE458767:NTH458767 ODA458767:ODD458767 OMW458767:OMZ458767 OWS458767:OWV458767 PGO458767:PGR458767 PQK458767:PQN458767 QAG458767:QAJ458767 QKC458767:QKF458767 QTY458767:QUB458767 RDU458767:RDX458767 RNQ458767:RNT458767 RXM458767:RXP458767 SHI458767:SHL458767 SRE458767:SRH458767 TBA458767:TBD458767 TKW458767:TKZ458767 TUS458767:TUV458767 UEO458767:UER458767 UOK458767:UON458767 UYG458767:UYJ458767 VIC458767:VIF458767 VRY458767:VSB458767 WBU458767:WBX458767 WLQ458767:WLT458767 WVM458767:WVP458767 E524303:H524303 JA524303:JD524303 SW524303:SZ524303 ACS524303:ACV524303 AMO524303:AMR524303 AWK524303:AWN524303 BGG524303:BGJ524303 BQC524303:BQF524303 BZY524303:CAB524303 CJU524303:CJX524303 CTQ524303:CTT524303 DDM524303:DDP524303 DNI524303:DNL524303 DXE524303:DXH524303 EHA524303:EHD524303 EQW524303:EQZ524303 FAS524303:FAV524303 FKO524303:FKR524303 FUK524303:FUN524303 GEG524303:GEJ524303 GOC524303:GOF524303 GXY524303:GYB524303 HHU524303:HHX524303 HRQ524303:HRT524303 IBM524303:IBP524303 ILI524303:ILL524303 IVE524303:IVH524303 JFA524303:JFD524303 JOW524303:JOZ524303 JYS524303:JYV524303 KIO524303:KIR524303 KSK524303:KSN524303 LCG524303:LCJ524303 LMC524303:LMF524303 LVY524303:LWB524303 MFU524303:MFX524303 MPQ524303:MPT524303 MZM524303:MZP524303 NJI524303:NJL524303 NTE524303:NTH524303 ODA524303:ODD524303 OMW524303:OMZ524303 OWS524303:OWV524303 PGO524303:PGR524303 PQK524303:PQN524303 QAG524303:QAJ524303 QKC524303:QKF524303 QTY524303:QUB524303 RDU524303:RDX524303 RNQ524303:RNT524303 RXM524303:RXP524303 SHI524303:SHL524303 SRE524303:SRH524303 TBA524303:TBD524303 TKW524303:TKZ524303 TUS524303:TUV524303 UEO524303:UER524303 UOK524303:UON524303 UYG524303:UYJ524303 VIC524303:VIF524303 VRY524303:VSB524303 WBU524303:WBX524303 WLQ524303:WLT524303 WVM524303:WVP524303 E589839:H589839 JA589839:JD589839 SW589839:SZ589839 ACS589839:ACV589839 AMO589839:AMR589839 AWK589839:AWN589839 BGG589839:BGJ589839 BQC589839:BQF589839 BZY589839:CAB589839 CJU589839:CJX589839 CTQ589839:CTT589839 DDM589839:DDP589839 DNI589839:DNL589839 DXE589839:DXH589839 EHA589839:EHD589839 EQW589839:EQZ589839 FAS589839:FAV589839 FKO589839:FKR589839 FUK589839:FUN589839 GEG589839:GEJ589839 GOC589839:GOF589839 GXY589839:GYB589839 HHU589839:HHX589839 HRQ589839:HRT589839 IBM589839:IBP589839 ILI589839:ILL589839 IVE589839:IVH589839 JFA589839:JFD589839 JOW589839:JOZ589839 JYS589839:JYV589839 KIO589839:KIR589839 KSK589839:KSN589839 LCG589839:LCJ589839 LMC589839:LMF589839 LVY589839:LWB589839 MFU589839:MFX589839 MPQ589839:MPT589839 MZM589839:MZP589839 NJI589839:NJL589839 NTE589839:NTH589839 ODA589839:ODD589839 OMW589839:OMZ589839 OWS589839:OWV589839 PGO589839:PGR589839 PQK589839:PQN589839 QAG589839:QAJ589839 QKC589839:QKF589839 QTY589839:QUB589839 RDU589839:RDX589839 RNQ589839:RNT589839 RXM589839:RXP589839 SHI589839:SHL589839 SRE589839:SRH589839 TBA589839:TBD589839 TKW589839:TKZ589839 TUS589839:TUV589839 UEO589839:UER589839 UOK589839:UON589839 UYG589839:UYJ589839 VIC589839:VIF589839 VRY589839:VSB589839 WBU589839:WBX589839 WLQ589839:WLT589839 WVM589839:WVP589839 E655375:H655375 JA655375:JD655375 SW655375:SZ655375 ACS655375:ACV655375 AMO655375:AMR655375 AWK655375:AWN655375 BGG655375:BGJ655375 BQC655375:BQF655375 BZY655375:CAB655375 CJU655375:CJX655375 CTQ655375:CTT655375 DDM655375:DDP655375 DNI655375:DNL655375 DXE655375:DXH655375 EHA655375:EHD655375 EQW655375:EQZ655375 FAS655375:FAV655375 FKO655375:FKR655375 FUK655375:FUN655375 GEG655375:GEJ655375 GOC655375:GOF655375 GXY655375:GYB655375 HHU655375:HHX655375 HRQ655375:HRT655375 IBM655375:IBP655375 ILI655375:ILL655375 IVE655375:IVH655375 JFA655375:JFD655375 JOW655375:JOZ655375 JYS655375:JYV655375 KIO655375:KIR655375 KSK655375:KSN655375 LCG655375:LCJ655375 LMC655375:LMF655375 LVY655375:LWB655375 MFU655375:MFX655375 MPQ655375:MPT655375 MZM655375:MZP655375 NJI655375:NJL655375 NTE655375:NTH655375 ODA655375:ODD655375 OMW655375:OMZ655375 OWS655375:OWV655375 PGO655375:PGR655375 PQK655375:PQN655375 QAG655375:QAJ655375 QKC655375:QKF655375 QTY655375:QUB655375 RDU655375:RDX655375 RNQ655375:RNT655375 RXM655375:RXP655375 SHI655375:SHL655375 SRE655375:SRH655375 TBA655375:TBD655375 TKW655375:TKZ655375 TUS655375:TUV655375 UEO655375:UER655375 UOK655375:UON655375 UYG655375:UYJ655375 VIC655375:VIF655375 VRY655375:VSB655375 WBU655375:WBX655375 WLQ655375:WLT655375 WVM655375:WVP655375 E720911:H720911 JA720911:JD720911 SW720911:SZ720911 ACS720911:ACV720911 AMO720911:AMR720911 AWK720911:AWN720911 BGG720911:BGJ720911 BQC720911:BQF720911 BZY720911:CAB720911 CJU720911:CJX720911 CTQ720911:CTT720911 DDM720911:DDP720911 DNI720911:DNL720911 DXE720911:DXH720911 EHA720911:EHD720911 EQW720911:EQZ720911 FAS720911:FAV720911 FKO720911:FKR720911 FUK720911:FUN720911 GEG720911:GEJ720911 GOC720911:GOF720911 GXY720911:GYB720911 HHU720911:HHX720911 HRQ720911:HRT720911 IBM720911:IBP720911 ILI720911:ILL720911 IVE720911:IVH720911 JFA720911:JFD720911 JOW720911:JOZ720911 JYS720911:JYV720911 KIO720911:KIR720911 KSK720911:KSN720911 LCG720911:LCJ720911 LMC720911:LMF720911 LVY720911:LWB720911 MFU720911:MFX720911 MPQ720911:MPT720911 MZM720911:MZP720911 NJI720911:NJL720911 NTE720911:NTH720911 ODA720911:ODD720911 OMW720911:OMZ720911 OWS720911:OWV720911 PGO720911:PGR720911 PQK720911:PQN720911 QAG720911:QAJ720911 QKC720911:QKF720911 QTY720911:QUB720911 RDU720911:RDX720911 RNQ720911:RNT720911 RXM720911:RXP720911 SHI720911:SHL720911 SRE720911:SRH720911 TBA720911:TBD720911 TKW720911:TKZ720911 TUS720911:TUV720911 UEO720911:UER720911 UOK720911:UON720911 UYG720911:UYJ720911 VIC720911:VIF720911 VRY720911:VSB720911 WBU720911:WBX720911 WLQ720911:WLT720911 WVM720911:WVP720911 E786447:H786447 JA786447:JD786447 SW786447:SZ786447 ACS786447:ACV786447 AMO786447:AMR786447 AWK786447:AWN786447 BGG786447:BGJ786447 BQC786447:BQF786447 BZY786447:CAB786447 CJU786447:CJX786447 CTQ786447:CTT786447 DDM786447:DDP786447 DNI786447:DNL786447 DXE786447:DXH786447 EHA786447:EHD786447 EQW786447:EQZ786447 FAS786447:FAV786447 FKO786447:FKR786447 FUK786447:FUN786447 GEG786447:GEJ786447 GOC786447:GOF786447 GXY786447:GYB786447 HHU786447:HHX786447 HRQ786447:HRT786447 IBM786447:IBP786447 ILI786447:ILL786447 IVE786447:IVH786447 JFA786447:JFD786447 JOW786447:JOZ786447 JYS786447:JYV786447 KIO786447:KIR786447 KSK786447:KSN786447 LCG786447:LCJ786447 LMC786447:LMF786447 LVY786447:LWB786447 MFU786447:MFX786447 MPQ786447:MPT786447 MZM786447:MZP786447 NJI786447:NJL786447 NTE786447:NTH786447 ODA786447:ODD786447 OMW786447:OMZ786447 OWS786447:OWV786447 PGO786447:PGR786447 PQK786447:PQN786447 QAG786447:QAJ786447 QKC786447:QKF786447 QTY786447:QUB786447 RDU786447:RDX786447 RNQ786447:RNT786447 RXM786447:RXP786447 SHI786447:SHL786447 SRE786447:SRH786447 TBA786447:TBD786447 TKW786447:TKZ786447 TUS786447:TUV786447 UEO786447:UER786447 UOK786447:UON786447 UYG786447:UYJ786447 VIC786447:VIF786447 VRY786447:VSB786447 WBU786447:WBX786447 WLQ786447:WLT786447 WVM786447:WVP786447 E851983:H851983 JA851983:JD851983 SW851983:SZ851983 ACS851983:ACV851983 AMO851983:AMR851983 AWK851983:AWN851983 BGG851983:BGJ851983 BQC851983:BQF851983 BZY851983:CAB851983 CJU851983:CJX851983 CTQ851983:CTT851983 DDM851983:DDP851983 DNI851983:DNL851983 DXE851983:DXH851983 EHA851983:EHD851983 EQW851983:EQZ851983 FAS851983:FAV851983 FKO851983:FKR851983 FUK851983:FUN851983 GEG851983:GEJ851983 GOC851983:GOF851983 GXY851983:GYB851983 HHU851983:HHX851983 HRQ851983:HRT851983 IBM851983:IBP851983 ILI851983:ILL851983 IVE851983:IVH851983 JFA851983:JFD851983 JOW851983:JOZ851983 JYS851983:JYV851983 KIO851983:KIR851983 KSK851983:KSN851983 LCG851983:LCJ851983 LMC851983:LMF851983 LVY851983:LWB851983 MFU851983:MFX851983 MPQ851983:MPT851983 MZM851983:MZP851983 NJI851983:NJL851983 NTE851983:NTH851983 ODA851983:ODD851983 OMW851983:OMZ851983 OWS851983:OWV851983 PGO851983:PGR851983 PQK851983:PQN851983 QAG851983:QAJ851983 QKC851983:QKF851983 QTY851983:QUB851983 RDU851983:RDX851983 RNQ851983:RNT851983 RXM851983:RXP851983 SHI851983:SHL851983 SRE851983:SRH851983 TBA851983:TBD851983 TKW851983:TKZ851983 TUS851983:TUV851983 UEO851983:UER851983 UOK851983:UON851983 UYG851983:UYJ851983 VIC851983:VIF851983 VRY851983:VSB851983 WBU851983:WBX851983 WLQ851983:WLT851983 WVM851983:WVP851983 E917519:H917519 JA917519:JD917519 SW917519:SZ917519 ACS917519:ACV917519 AMO917519:AMR917519 AWK917519:AWN917519 BGG917519:BGJ917519 BQC917519:BQF917519 BZY917519:CAB917519 CJU917519:CJX917519 CTQ917519:CTT917519 DDM917519:DDP917519 DNI917519:DNL917519 DXE917519:DXH917519 EHA917519:EHD917519 EQW917519:EQZ917519 FAS917519:FAV917519 FKO917519:FKR917519 FUK917519:FUN917519 GEG917519:GEJ917519 GOC917519:GOF917519 GXY917519:GYB917519 HHU917519:HHX917519 HRQ917519:HRT917519 IBM917519:IBP917519 ILI917519:ILL917519 IVE917519:IVH917519 JFA917519:JFD917519 JOW917519:JOZ917519 JYS917519:JYV917519 KIO917519:KIR917519 KSK917519:KSN917519 LCG917519:LCJ917519 LMC917519:LMF917519 LVY917519:LWB917519 MFU917519:MFX917519 MPQ917519:MPT917519 MZM917519:MZP917519 NJI917519:NJL917519 NTE917519:NTH917519 ODA917519:ODD917519 OMW917519:OMZ917519 OWS917519:OWV917519 PGO917519:PGR917519 PQK917519:PQN917519 QAG917519:QAJ917519 QKC917519:QKF917519 QTY917519:QUB917519 RDU917519:RDX917519 RNQ917519:RNT917519 RXM917519:RXP917519 SHI917519:SHL917519 SRE917519:SRH917519 TBA917519:TBD917519 TKW917519:TKZ917519 TUS917519:TUV917519 UEO917519:UER917519 UOK917519:UON917519 UYG917519:UYJ917519 VIC917519:VIF917519 VRY917519:VSB917519 WBU917519:WBX917519 WLQ917519:WLT917519 WVM917519:WVP917519 E983055:H983055 JA983055:JD983055 SW983055:SZ983055 ACS983055:ACV983055 AMO983055:AMR983055 AWK983055:AWN983055 BGG983055:BGJ983055 BQC983055:BQF983055 BZY983055:CAB983055 CJU983055:CJX983055 CTQ983055:CTT983055 DDM983055:DDP983055 DNI983055:DNL983055 DXE983055:DXH983055 EHA983055:EHD983055 EQW983055:EQZ983055 FAS983055:FAV983055 FKO983055:FKR983055 FUK983055:FUN983055 GEG983055:GEJ983055 GOC983055:GOF983055 GXY983055:GYB983055 HHU983055:HHX983055 HRQ983055:HRT983055 IBM983055:IBP983055 ILI983055:ILL983055 IVE983055:IVH983055 JFA983055:JFD983055 JOW983055:JOZ983055 JYS983055:JYV983055 KIO983055:KIR983055 KSK983055:KSN983055 LCG983055:LCJ983055 LMC983055:LMF983055 LVY983055:LWB983055 MFU983055:MFX983055 MPQ983055:MPT983055 MZM983055:MZP983055 NJI983055:NJL983055 NTE983055:NTH983055 ODA983055:ODD983055 OMW983055:OMZ983055 OWS983055:OWV983055 PGO983055:PGR983055 PQK983055:PQN983055 QAG983055:QAJ983055 QKC983055:QKF983055 QTY983055:QUB983055 RDU983055:RDX983055 RNQ983055:RNT983055 RXM983055:RXP983055 SHI983055:SHL983055 SRE983055:SRH983055 TBA983055:TBD983055 TKW983055:TKZ983055 TUS983055:TUV983055 UEO983055:UER983055 UOK983055:UON983055 UYG983055:UYJ983055 VIC983055:VIF983055 VRY983055:VSB983055 WBU983055:WBX983055 WLQ983055:WLT983055 WVM983055:WVP983055">
      <formula1>$Z$3:$Z$5</formula1>
    </dataValidation>
    <dataValidation errorStyle="warning" allowBlank="1" errorTitle="Service Type" promptTitle="Service Type" prompt="Select service from drop down list" sqref="G10 JC10 SY10 ACU10 AMQ10 AWM10 BGI10 BQE10 CAA10 CJW10 CTS10 DDO10 DNK10 DXG10 EHC10 EQY10 FAU10 FKQ10 FUM10 GEI10 GOE10 GYA10 HHW10 HRS10 IBO10 ILK10 IVG10 JFC10 JOY10 JYU10 KIQ10 KSM10 LCI10 LME10 LWA10 MFW10 MPS10 MZO10 NJK10 NTG10 ODC10 OMY10 OWU10 PGQ10 PQM10 QAI10 QKE10 QUA10 RDW10 RNS10 RXO10 SHK10 SRG10 TBC10 TKY10 TUU10 UEQ10 UOM10 UYI10 VIE10 VSA10 WBW10 WLS10 WVO10 G65546 JC65546 SY65546 ACU65546 AMQ65546 AWM65546 BGI65546 BQE65546 CAA65546 CJW65546 CTS65546 DDO65546 DNK65546 DXG65546 EHC65546 EQY65546 FAU65546 FKQ65546 FUM65546 GEI65546 GOE65546 GYA65546 HHW65546 HRS65546 IBO65546 ILK65546 IVG65546 JFC65546 JOY65546 JYU65546 KIQ65546 KSM65546 LCI65546 LME65546 LWA65546 MFW65546 MPS65546 MZO65546 NJK65546 NTG65546 ODC65546 OMY65546 OWU65546 PGQ65546 PQM65546 QAI65546 QKE65546 QUA65546 RDW65546 RNS65546 RXO65546 SHK65546 SRG65546 TBC65546 TKY65546 TUU65546 UEQ65546 UOM65546 UYI65546 VIE65546 VSA65546 WBW65546 WLS65546 WVO65546 G131082 JC131082 SY131082 ACU131082 AMQ131082 AWM131082 BGI131082 BQE131082 CAA131082 CJW131082 CTS131082 DDO131082 DNK131082 DXG131082 EHC131082 EQY131082 FAU131082 FKQ131082 FUM131082 GEI131082 GOE131082 GYA131082 HHW131082 HRS131082 IBO131082 ILK131082 IVG131082 JFC131082 JOY131082 JYU131082 KIQ131082 KSM131082 LCI131082 LME131082 LWA131082 MFW131082 MPS131082 MZO131082 NJK131082 NTG131082 ODC131082 OMY131082 OWU131082 PGQ131082 PQM131082 QAI131082 QKE131082 QUA131082 RDW131082 RNS131082 RXO131082 SHK131082 SRG131082 TBC131082 TKY131082 TUU131082 UEQ131082 UOM131082 UYI131082 VIE131082 VSA131082 WBW131082 WLS131082 WVO131082 G196618 JC196618 SY196618 ACU196618 AMQ196618 AWM196618 BGI196618 BQE196618 CAA196618 CJW196618 CTS196618 DDO196618 DNK196618 DXG196618 EHC196618 EQY196618 FAU196618 FKQ196618 FUM196618 GEI196618 GOE196618 GYA196618 HHW196618 HRS196618 IBO196618 ILK196618 IVG196618 JFC196618 JOY196618 JYU196618 KIQ196618 KSM196618 LCI196618 LME196618 LWA196618 MFW196618 MPS196618 MZO196618 NJK196618 NTG196618 ODC196618 OMY196618 OWU196618 PGQ196618 PQM196618 QAI196618 QKE196618 QUA196618 RDW196618 RNS196618 RXO196618 SHK196618 SRG196618 TBC196618 TKY196618 TUU196618 UEQ196618 UOM196618 UYI196618 VIE196618 VSA196618 WBW196618 WLS196618 WVO196618 G262154 JC262154 SY262154 ACU262154 AMQ262154 AWM262154 BGI262154 BQE262154 CAA262154 CJW262154 CTS262154 DDO262154 DNK262154 DXG262154 EHC262154 EQY262154 FAU262154 FKQ262154 FUM262154 GEI262154 GOE262154 GYA262154 HHW262154 HRS262154 IBO262154 ILK262154 IVG262154 JFC262154 JOY262154 JYU262154 KIQ262154 KSM262154 LCI262154 LME262154 LWA262154 MFW262154 MPS262154 MZO262154 NJK262154 NTG262154 ODC262154 OMY262154 OWU262154 PGQ262154 PQM262154 QAI262154 QKE262154 QUA262154 RDW262154 RNS262154 RXO262154 SHK262154 SRG262154 TBC262154 TKY262154 TUU262154 UEQ262154 UOM262154 UYI262154 VIE262154 VSA262154 WBW262154 WLS262154 WVO262154 G327690 JC327690 SY327690 ACU327690 AMQ327690 AWM327690 BGI327690 BQE327690 CAA327690 CJW327690 CTS327690 DDO327690 DNK327690 DXG327690 EHC327690 EQY327690 FAU327690 FKQ327690 FUM327690 GEI327690 GOE327690 GYA327690 HHW327690 HRS327690 IBO327690 ILK327690 IVG327690 JFC327690 JOY327690 JYU327690 KIQ327690 KSM327690 LCI327690 LME327690 LWA327690 MFW327690 MPS327690 MZO327690 NJK327690 NTG327690 ODC327690 OMY327690 OWU327690 PGQ327690 PQM327690 QAI327690 QKE327690 QUA327690 RDW327690 RNS327690 RXO327690 SHK327690 SRG327690 TBC327690 TKY327690 TUU327690 UEQ327690 UOM327690 UYI327690 VIE327690 VSA327690 WBW327690 WLS327690 WVO327690 G393226 JC393226 SY393226 ACU393226 AMQ393226 AWM393226 BGI393226 BQE393226 CAA393226 CJW393226 CTS393226 DDO393226 DNK393226 DXG393226 EHC393226 EQY393226 FAU393226 FKQ393226 FUM393226 GEI393226 GOE393226 GYA393226 HHW393226 HRS393226 IBO393226 ILK393226 IVG393226 JFC393226 JOY393226 JYU393226 KIQ393226 KSM393226 LCI393226 LME393226 LWA393226 MFW393226 MPS393226 MZO393226 NJK393226 NTG393226 ODC393226 OMY393226 OWU393226 PGQ393226 PQM393226 QAI393226 QKE393226 QUA393226 RDW393226 RNS393226 RXO393226 SHK393226 SRG393226 TBC393226 TKY393226 TUU393226 UEQ393226 UOM393226 UYI393226 VIE393226 VSA393226 WBW393226 WLS393226 WVO393226 G458762 JC458762 SY458762 ACU458762 AMQ458762 AWM458762 BGI458762 BQE458762 CAA458762 CJW458762 CTS458762 DDO458762 DNK458762 DXG458762 EHC458762 EQY458762 FAU458762 FKQ458762 FUM458762 GEI458762 GOE458762 GYA458762 HHW458762 HRS458762 IBO458762 ILK458762 IVG458762 JFC458762 JOY458762 JYU458762 KIQ458762 KSM458762 LCI458762 LME458762 LWA458762 MFW458762 MPS458762 MZO458762 NJK458762 NTG458762 ODC458762 OMY458762 OWU458762 PGQ458762 PQM458762 QAI458762 QKE458762 QUA458762 RDW458762 RNS458762 RXO458762 SHK458762 SRG458762 TBC458762 TKY458762 TUU458762 UEQ458762 UOM458762 UYI458762 VIE458762 VSA458762 WBW458762 WLS458762 WVO458762 G524298 JC524298 SY524298 ACU524298 AMQ524298 AWM524298 BGI524298 BQE524298 CAA524298 CJW524298 CTS524298 DDO524298 DNK524298 DXG524298 EHC524298 EQY524298 FAU524298 FKQ524298 FUM524298 GEI524298 GOE524298 GYA524298 HHW524298 HRS524298 IBO524298 ILK524298 IVG524298 JFC524298 JOY524298 JYU524298 KIQ524298 KSM524298 LCI524298 LME524298 LWA524298 MFW524298 MPS524298 MZO524298 NJK524298 NTG524298 ODC524298 OMY524298 OWU524298 PGQ524298 PQM524298 QAI524298 QKE524298 QUA524298 RDW524298 RNS524298 RXO524298 SHK524298 SRG524298 TBC524298 TKY524298 TUU524298 UEQ524298 UOM524298 UYI524298 VIE524298 VSA524298 WBW524298 WLS524298 WVO524298 G589834 JC589834 SY589834 ACU589834 AMQ589834 AWM589834 BGI589834 BQE589834 CAA589834 CJW589834 CTS589834 DDO589834 DNK589834 DXG589834 EHC589834 EQY589834 FAU589834 FKQ589834 FUM589834 GEI589834 GOE589834 GYA589834 HHW589834 HRS589834 IBO589834 ILK589834 IVG589834 JFC589834 JOY589834 JYU589834 KIQ589834 KSM589834 LCI589834 LME589834 LWA589834 MFW589834 MPS589834 MZO589834 NJK589834 NTG589834 ODC589834 OMY589834 OWU589834 PGQ589834 PQM589834 QAI589834 QKE589834 QUA589834 RDW589834 RNS589834 RXO589834 SHK589834 SRG589834 TBC589834 TKY589834 TUU589834 UEQ589834 UOM589834 UYI589834 VIE589834 VSA589834 WBW589834 WLS589834 WVO589834 G655370 JC655370 SY655370 ACU655370 AMQ655370 AWM655370 BGI655370 BQE655370 CAA655370 CJW655370 CTS655370 DDO655370 DNK655370 DXG655370 EHC655370 EQY655370 FAU655370 FKQ655370 FUM655370 GEI655370 GOE655370 GYA655370 HHW655370 HRS655370 IBO655370 ILK655370 IVG655370 JFC655370 JOY655370 JYU655370 KIQ655370 KSM655370 LCI655370 LME655370 LWA655370 MFW655370 MPS655370 MZO655370 NJK655370 NTG655370 ODC655370 OMY655370 OWU655370 PGQ655370 PQM655370 QAI655370 QKE655370 QUA655370 RDW655370 RNS655370 RXO655370 SHK655370 SRG655370 TBC655370 TKY655370 TUU655370 UEQ655370 UOM655370 UYI655370 VIE655370 VSA655370 WBW655370 WLS655370 WVO655370 G720906 JC720906 SY720906 ACU720906 AMQ720906 AWM720906 BGI720906 BQE720906 CAA720906 CJW720906 CTS720906 DDO720906 DNK720906 DXG720906 EHC720906 EQY720906 FAU720906 FKQ720906 FUM720906 GEI720906 GOE720906 GYA720906 HHW720906 HRS720906 IBO720906 ILK720906 IVG720906 JFC720906 JOY720906 JYU720906 KIQ720906 KSM720906 LCI720906 LME720906 LWA720906 MFW720906 MPS720906 MZO720906 NJK720906 NTG720906 ODC720906 OMY720906 OWU720906 PGQ720906 PQM720906 QAI720906 QKE720906 QUA720906 RDW720906 RNS720906 RXO720906 SHK720906 SRG720906 TBC720906 TKY720906 TUU720906 UEQ720906 UOM720906 UYI720906 VIE720906 VSA720906 WBW720906 WLS720906 WVO720906 G786442 JC786442 SY786442 ACU786442 AMQ786442 AWM786442 BGI786442 BQE786442 CAA786442 CJW786442 CTS786442 DDO786442 DNK786442 DXG786442 EHC786442 EQY786442 FAU786442 FKQ786442 FUM786442 GEI786442 GOE786442 GYA786442 HHW786442 HRS786442 IBO786442 ILK786442 IVG786442 JFC786442 JOY786442 JYU786442 KIQ786442 KSM786442 LCI786442 LME786442 LWA786442 MFW786442 MPS786442 MZO786442 NJK786442 NTG786442 ODC786442 OMY786442 OWU786442 PGQ786442 PQM786442 QAI786442 QKE786442 QUA786442 RDW786442 RNS786442 RXO786442 SHK786442 SRG786442 TBC786442 TKY786442 TUU786442 UEQ786442 UOM786442 UYI786442 VIE786442 VSA786442 WBW786442 WLS786442 WVO786442 G851978 JC851978 SY851978 ACU851978 AMQ851978 AWM851978 BGI851978 BQE851978 CAA851978 CJW851978 CTS851978 DDO851978 DNK851978 DXG851978 EHC851978 EQY851978 FAU851978 FKQ851978 FUM851978 GEI851978 GOE851978 GYA851978 HHW851978 HRS851978 IBO851978 ILK851978 IVG851978 JFC851978 JOY851978 JYU851978 KIQ851978 KSM851978 LCI851978 LME851978 LWA851978 MFW851978 MPS851978 MZO851978 NJK851978 NTG851978 ODC851978 OMY851978 OWU851978 PGQ851978 PQM851978 QAI851978 QKE851978 QUA851978 RDW851978 RNS851978 RXO851978 SHK851978 SRG851978 TBC851978 TKY851978 TUU851978 UEQ851978 UOM851978 UYI851978 VIE851978 VSA851978 WBW851978 WLS851978 WVO851978 G917514 JC917514 SY917514 ACU917514 AMQ917514 AWM917514 BGI917514 BQE917514 CAA917514 CJW917514 CTS917514 DDO917514 DNK917514 DXG917514 EHC917514 EQY917514 FAU917514 FKQ917514 FUM917514 GEI917514 GOE917514 GYA917514 HHW917514 HRS917514 IBO917514 ILK917514 IVG917514 JFC917514 JOY917514 JYU917514 KIQ917514 KSM917514 LCI917514 LME917514 LWA917514 MFW917514 MPS917514 MZO917514 NJK917514 NTG917514 ODC917514 OMY917514 OWU917514 PGQ917514 PQM917514 QAI917514 QKE917514 QUA917514 RDW917514 RNS917514 RXO917514 SHK917514 SRG917514 TBC917514 TKY917514 TUU917514 UEQ917514 UOM917514 UYI917514 VIE917514 VSA917514 WBW917514 WLS917514 WVO917514 G983050 JC983050 SY983050 ACU983050 AMQ983050 AWM983050 BGI983050 BQE983050 CAA983050 CJW983050 CTS983050 DDO983050 DNK983050 DXG983050 EHC983050 EQY983050 FAU983050 FKQ983050 FUM983050 GEI983050 GOE983050 GYA983050 HHW983050 HRS983050 IBO983050 ILK983050 IVG983050 JFC983050 JOY983050 JYU983050 KIQ983050 KSM983050 LCI983050 LME983050 LWA983050 MFW983050 MPS983050 MZO983050 NJK983050 NTG983050 ODC983050 OMY983050 OWU983050 PGQ983050 PQM983050 QAI983050 QKE983050 QUA983050 RDW983050 RNS983050 RXO983050 SHK983050 SRG983050 TBC983050 TKY983050 TUU983050 UEQ983050 UOM983050 UYI983050 VIE983050 VSA983050 WBW983050 WLS983050 WVO983050"/>
    <dataValidation type="list" allowBlank="1" showErrorMessage="1" errorTitle="Issue status" error="Select only choices from drop down list" promptTitle="Issue Status" prompt="Select from drop down list" sqref="L2:S2 JH2:JO2 TD2:TK2 ACZ2:ADG2 AMV2:ANC2 AWR2:AWY2 BGN2:BGU2 BQJ2:BQQ2 CAF2:CAM2 CKB2:CKI2 CTX2:CUE2 DDT2:DEA2 DNP2:DNW2 DXL2:DXS2 EHH2:EHO2 ERD2:ERK2 FAZ2:FBG2 FKV2:FLC2 FUR2:FUY2 GEN2:GEU2 GOJ2:GOQ2 GYF2:GYM2 HIB2:HII2 HRX2:HSE2 IBT2:ICA2 ILP2:ILW2 IVL2:IVS2 JFH2:JFO2 JPD2:JPK2 JYZ2:JZG2 KIV2:KJC2 KSR2:KSY2 LCN2:LCU2 LMJ2:LMQ2 LWF2:LWM2 MGB2:MGI2 MPX2:MQE2 MZT2:NAA2 NJP2:NJW2 NTL2:NTS2 ODH2:ODO2 OND2:ONK2 OWZ2:OXG2 PGV2:PHC2 PQR2:PQY2 QAN2:QAU2 QKJ2:QKQ2 QUF2:QUM2 REB2:REI2 RNX2:ROE2 RXT2:RYA2 SHP2:SHW2 SRL2:SRS2 TBH2:TBO2 TLD2:TLK2 TUZ2:TVG2 UEV2:UFC2 UOR2:UOY2 UYN2:UYU2 VIJ2:VIQ2 VSF2:VSM2 WCB2:WCI2 WLX2:WME2 WVT2:WWA2 L65538:S65538 JH65538:JO65538 TD65538:TK65538 ACZ65538:ADG65538 AMV65538:ANC65538 AWR65538:AWY65538 BGN65538:BGU65538 BQJ65538:BQQ65538 CAF65538:CAM65538 CKB65538:CKI65538 CTX65538:CUE65538 DDT65538:DEA65538 DNP65538:DNW65538 DXL65538:DXS65538 EHH65538:EHO65538 ERD65538:ERK65538 FAZ65538:FBG65538 FKV65538:FLC65538 FUR65538:FUY65538 GEN65538:GEU65538 GOJ65538:GOQ65538 GYF65538:GYM65538 HIB65538:HII65538 HRX65538:HSE65538 IBT65538:ICA65538 ILP65538:ILW65538 IVL65538:IVS65538 JFH65538:JFO65538 JPD65538:JPK65538 JYZ65538:JZG65538 KIV65538:KJC65538 KSR65538:KSY65538 LCN65538:LCU65538 LMJ65538:LMQ65538 LWF65538:LWM65538 MGB65538:MGI65538 MPX65538:MQE65538 MZT65538:NAA65538 NJP65538:NJW65538 NTL65538:NTS65538 ODH65538:ODO65538 OND65538:ONK65538 OWZ65538:OXG65538 PGV65538:PHC65538 PQR65538:PQY65538 QAN65538:QAU65538 QKJ65538:QKQ65538 QUF65538:QUM65538 REB65538:REI65538 RNX65538:ROE65538 RXT65538:RYA65538 SHP65538:SHW65538 SRL65538:SRS65538 TBH65538:TBO65538 TLD65538:TLK65538 TUZ65538:TVG65538 UEV65538:UFC65538 UOR65538:UOY65538 UYN65538:UYU65538 VIJ65538:VIQ65538 VSF65538:VSM65538 WCB65538:WCI65538 WLX65538:WME65538 WVT65538:WWA65538 L131074:S131074 JH131074:JO131074 TD131074:TK131074 ACZ131074:ADG131074 AMV131074:ANC131074 AWR131074:AWY131074 BGN131074:BGU131074 BQJ131074:BQQ131074 CAF131074:CAM131074 CKB131074:CKI131074 CTX131074:CUE131074 DDT131074:DEA131074 DNP131074:DNW131074 DXL131074:DXS131074 EHH131074:EHO131074 ERD131074:ERK131074 FAZ131074:FBG131074 FKV131074:FLC131074 FUR131074:FUY131074 GEN131074:GEU131074 GOJ131074:GOQ131074 GYF131074:GYM131074 HIB131074:HII131074 HRX131074:HSE131074 IBT131074:ICA131074 ILP131074:ILW131074 IVL131074:IVS131074 JFH131074:JFO131074 JPD131074:JPK131074 JYZ131074:JZG131074 KIV131074:KJC131074 KSR131074:KSY131074 LCN131074:LCU131074 LMJ131074:LMQ131074 LWF131074:LWM131074 MGB131074:MGI131074 MPX131074:MQE131074 MZT131074:NAA131074 NJP131074:NJW131074 NTL131074:NTS131074 ODH131074:ODO131074 OND131074:ONK131074 OWZ131074:OXG131074 PGV131074:PHC131074 PQR131074:PQY131074 QAN131074:QAU131074 QKJ131074:QKQ131074 QUF131074:QUM131074 REB131074:REI131074 RNX131074:ROE131074 RXT131074:RYA131074 SHP131074:SHW131074 SRL131074:SRS131074 TBH131074:TBO131074 TLD131074:TLK131074 TUZ131074:TVG131074 UEV131074:UFC131074 UOR131074:UOY131074 UYN131074:UYU131074 VIJ131074:VIQ131074 VSF131074:VSM131074 WCB131074:WCI131074 WLX131074:WME131074 WVT131074:WWA131074 L196610:S196610 JH196610:JO196610 TD196610:TK196610 ACZ196610:ADG196610 AMV196610:ANC196610 AWR196610:AWY196610 BGN196610:BGU196610 BQJ196610:BQQ196610 CAF196610:CAM196610 CKB196610:CKI196610 CTX196610:CUE196610 DDT196610:DEA196610 DNP196610:DNW196610 DXL196610:DXS196610 EHH196610:EHO196610 ERD196610:ERK196610 FAZ196610:FBG196610 FKV196610:FLC196610 FUR196610:FUY196610 GEN196610:GEU196610 GOJ196610:GOQ196610 GYF196610:GYM196610 HIB196610:HII196610 HRX196610:HSE196610 IBT196610:ICA196610 ILP196610:ILW196610 IVL196610:IVS196610 JFH196610:JFO196610 JPD196610:JPK196610 JYZ196610:JZG196610 KIV196610:KJC196610 KSR196610:KSY196610 LCN196610:LCU196610 LMJ196610:LMQ196610 LWF196610:LWM196610 MGB196610:MGI196610 MPX196610:MQE196610 MZT196610:NAA196610 NJP196610:NJW196610 NTL196610:NTS196610 ODH196610:ODO196610 OND196610:ONK196610 OWZ196610:OXG196610 PGV196610:PHC196610 PQR196610:PQY196610 QAN196610:QAU196610 QKJ196610:QKQ196610 QUF196610:QUM196610 REB196610:REI196610 RNX196610:ROE196610 RXT196610:RYA196610 SHP196610:SHW196610 SRL196610:SRS196610 TBH196610:TBO196610 TLD196610:TLK196610 TUZ196610:TVG196610 UEV196610:UFC196610 UOR196610:UOY196610 UYN196610:UYU196610 VIJ196610:VIQ196610 VSF196610:VSM196610 WCB196610:WCI196610 WLX196610:WME196610 WVT196610:WWA196610 L262146:S262146 JH262146:JO262146 TD262146:TK262146 ACZ262146:ADG262146 AMV262146:ANC262146 AWR262146:AWY262146 BGN262146:BGU262146 BQJ262146:BQQ262146 CAF262146:CAM262146 CKB262146:CKI262146 CTX262146:CUE262146 DDT262146:DEA262146 DNP262146:DNW262146 DXL262146:DXS262146 EHH262146:EHO262146 ERD262146:ERK262146 FAZ262146:FBG262146 FKV262146:FLC262146 FUR262146:FUY262146 GEN262146:GEU262146 GOJ262146:GOQ262146 GYF262146:GYM262146 HIB262146:HII262146 HRX262146:HSE262146 IBT262146:ICA262146 ILP262146:ILW262146 IVL262146:IVS262146 JFH262146:JFO262146 JPD262146:JPK262146 JYZ262146:JZG262146 KIV262146:KJC262146 KSR262146:KSY262146 LCN262146:LCU262146 LMJ262146:LMQ262146 LWF262146:LWM262146 MGB262146:MGI262146 MPX262146:MQE262146 MZT262146:NAA262146 NJP262146:NJW262146 NTL262146:NTS262146 ODH262146:ODO262146 OND262146:ONK262146 OWZ262146:OXG262146 PGV262146:PHC262146 PQR262146:PQY262146 QAN262146:QAU262146 QKJ262146:QKQ262146 QUF262146:QUM262146 REB262146:REI262146 RNX262146:ROE262146 RXT262146:RYA262146 SHP262146:SHW262146 SRL262146:SRS262146 TBH262146:TBO262146 TLD262146:TLK262146 TUZ262146:TVG262146 UEV262146:UFC262146 UOR262146:UOY262146 UYN262146:UYU262146 VIJ262146:VIQ262146 VSF262146:VSM262146 WCB262146:WCI262146 WLX262146:WME262146 WVT262146:WWA262146 L327682:S327682 JH327682:JO327682 TD327682:TK327682 ACZ327682:ADG327682 AMV327682:ANC327682 AWR327682:AWY327682 BGN327682:BGU327682 BQJ327682:BQQ327682 CAF327682:CAM327682 CKB327682:CKI327682 CTX327682:CUE327682 DDT327682:DEA327682 DNP327682:DNW327682 DXL327682:DXS327682 EHH327682:EHO327682 ERD327682:ERK327682 FAZ327682:FBG327682 FKV327682:FLC327682 FUR327682:FUY327682 GEN327682:GEU327682 GOJ327682:GOQ327682 GYF327682:GYM327682 HIB327682:HII327682 HRX327682:HSE327682 IBT327682:ICA327682 ILP327682:ILW327682 IVL327682:IVS327682 JFH327682:JFO327682 JPD327682:JPK327682 JYZ327682:JZG327682 KIV327682:KJC327682 KSR327682:KSY327682 LCN327682:LCU327682 LMJ327682:LMQ327682 LWF327682:LWM327682 MGB327682:MGI327682 MPX327682:MQE327682 MZT327682:NAA327682 NJP327682:NJW327682 NTL327682:NTS327682 ODH327682:ODO327682 OND327682:ONK327682 OWZ327682:OXG327682 PGV327682:PHC327682 PQR327682:PQY327682 QAN327682:QAU327682 QKJ327682:QKQ327682 QUF327682:QUM327682 REB327682:REI327682 RNX327682:ROE327682 RXT327682:RYA327682 SHP327682:SHW327682 SRL327682:SRS327682 TBH327682:TBO327682 TLD327682:TLK327682 TUZ327682:TVG327682 UEV327682:UFC327682 UOR327682:UOY327682 UYN327682:UYU327682 VIJ327682:VIQ327682 VSF327682:VSM327682 WCB327682:WCI327682 WLX327682:WME327682 WVT327682:WWA327682 L393218:S393218 JH393218:JO393218 TD393218:TK393218 ACZ393218:ADG393218 AMV393218:ANC393218 AWR393218:AWY393218 BGN393218:BGU393218 BQJ393218:BQQ393218 CAF393218:CAM393218 CKB393218:CKI393218 CTX393218:CUE393218 DDT393218:DEA393218 DNP393218:DNW393218 DXL393218:DXS393218 EHH393218:EHO393218 ERD393218:ERK393218 FAZ393218:FBG393218 FKV393218:FLC393218 FUR393218:FUY393218 GEN393218:GEU393218 GOJ393218:GOQ393218 GYF393218:GYM393218 HIB393218:HII393218 HRX393218:HSE393218 IBT393218:ICA393218 ILP393218:ILW393218 IVL393218:IVS393218 JFH393218:JFO393218 JPD393218:JPK393218 JYZ393218:JZG393218 KIV393218:KJC393218 KSR393218:KSY393218 LCN393218:LCU393218 LMJ393218:LMQ393218 LWF393218:LWM393218 MGB393218:MGI393218 MPX393218:MQE393218 MZT393218:NAA393218 NJP393218:NJW393218 NTL393218:NTS393218 ODH393218:ODO393218 OND393218:ONK393218 OWZ393218:OXG393218 PGV393218:PHC393218 PQR393218:PQY393218 QAN393218:QAU393218 QKJ393218:QKQ393218 QUF393218:QUM393218 REB393218:REI393218 RNX393218:ROE393218 RXT393218:RYA393218 SHP393218:SHW393218 SRL393218:SRS393218 TBH393218:TBO393218 TLD393218:TLK393218 TUZ393218:TVG393218 UEV393218:UFC393218 UOR393218:UOY393218 UYN393218:UYU393218 VIJ393218:VIQ393218 VSF393218:VSM393218 WCB393218:WCI393218 WLX393218:WME393218 WVT393218:WWA393218 L458754:S458754 JH458754:JO458754 TD458754:TK458754 ACZ458754:ADG458754 AMV458754:ANC458754 AWR458754:AWY458754 BGN458754:BGU458754 BQJ458754:BQQ458754 CAF458754:CAM458754 CKB458754:CKI458754 CTX458754:CUE458754 DDT458754:DEA458754 DNP458754:DNW458754 DXL458754:DXS458754 EHH458754:EHO458754 ERD458754:ERK458754 FAZ458754:FBG458754 FKV458754:FLC458754 FUR458754:FUY458754 GEN458754:GEU458754 GOJ458754:GOQ458754 GYF458754:GYM458754 HIB458754:HII458754 HRX458754:HSE458754 IBT458754:ICA458754 ILP458754:ILW458754 IVL458754:IVS458754 JFH458754:JFO458754 JPD458754:JPK458754 JYZ458754:JZG458754 KIV458754:KJC458754 KSR458754:KSY458754 LCN458754:LCU458754 LMJ458754:LMQ458754 LWF458754:LWM458754 MGB458754:MGI458754 MPX458754:MQE458754 MZT458754:NAA458754 NJP458754:NJW458754 NTL458754:NTS458754 ODH458754:ODO458754 OND458754:ONK458754 OWZ458754:OXG458754 PGV458754:PHC458754 PQR458754:PQY458754 QAN458754:QAU458754 QKJ458754:QKQ458754 QUF458754:QUM458754 REB458754:REI458754 RNX458754:ROE458754 RXT458754:RYA458754 SHP458754:SHW458754 SRL458754:SRS458754 TBH458754:TBO458754 TLD458754:TLK458754 TUZ458754:TVG458754 UEV458754:UFC458754 UOR458754:UOY458754 UYN458754:UYU458754 VIJ458754:VIQ458754 VSF458754:VSM458754 WCB458754:WCI458754 WLX458754:WME458754 WVT458754:WWA458754 L524290:S524290 JH524290:JO524290 TD524290:TK524290 ACZ524290:ADG524290 AMV524290:ANC524290 AWR524290:AWY524290 BGN524290:BGU524290 BQJ524290:BQQ524290 CAF524290:CAM524290 CKB524290:CKI524290 CTX524290:CUE524290 DDT524290:DEA524290 DNP524290:DNW524290 DXL524290:DXS524290 EHH524290:EHO524290 ERD524290:ERK524290 FAZ524290:FBG524290 FKV524290:FLC524290 FUR524290:FUY524290 GEN524290:GEU524290 GOJ524290:GOQ524290 GYF524290:GYM524290 HIB524290:HII524290 HRX524290:HSE524290 IBT524290:ICA524290 ILP524290:ILW524290 IVL524290:IVS524290 JFH524290:JFO524290 JPD524290:JPK524290 JYZ524290:JZG524290 KIV524290:KJC524290 KSR524290:KSY524290 LCN524290:LCU524290 LMJ524290:LMQ524290 LWF524290:LWM524290 MGB524290:MGI524290 MPX524290:MQE524290 MZT524290:NAA524290 NJP524290:NJW524290 NTL524290:NTS524290 ODH524290:ODO524290 OND524290:ONK524290 OWZ524290:OXG524290 PGV524290:PHC524290 PQR524290:PQY524290 QAN524290:QAU524290 QKJ524290:QKQ524290 QUF524290:QUM524290 REB524290:REI524290 RNX524290:ROE524290 RXT524290:RYA524290 SHP524290:SHW524290 SRL524290:SRS524290 TBH524290:TBO524290 TLD524290:TLK524290 TUZ524290:TVG524290 UEV524290:UFC524290 UOR524290:UOY524290 UYN524290:UYU524290 VIJ524290:VIQ524290 VSF524290:VSM524290 WCB524290:WCI524290 WLX524290:WME524290 WVT524290:WWA524290 L589826:S589826 JH589826:JO589826 TD589826:TK589826 ACZ589826:ADG589826 AMV589826:ANC589826 AWR589826:AWY589826 BGN589826:BGU589826 BQJ589826:BQQ589826 CAF589826:CAM589826 CKB589826:CKI589826 CTX589826:CUE589826 DDT589826:DEA589826 DNP589826:DNW589826 DXL589826:DXS589826 EHH589826:EHO589826 ERD589826:ERK589826 FAZ589826:FBG589826 FKV589826:FLC589826 FUR589826:FUY589826 GEN589826:GEU589826 GOJ589826:GOQ589826 GYF589826:GYM589826 HIB589826:HII589826 HRX589826:HSE589826 IBT589826:ICA589826 ILP589826:ILW589826 IVL589826:IVS589826 JFH589826:JFO589826 JPD589826:JPK589826 JYZ589826:JZG589826 KIV589826:KJC589826 KSR589826:KSY589826 LCN589826:LCU589826 LMJ589826:LMQ589826 LWF589826:LWM589826 MGB589826:MGI589826 MPX589826:MQE589826 MZT589826:NAA589826 NJP589826:NJW589826 NTL589826:NTS589826 ODH589826:ODO589826 OND589826:ONK589826 OWZ589826:OXG589826 PGV589826:PHC589826 PQR589826:PQY589826 QAN589826:QAU589826 QKJ589826:QKQ589826 QUF589826:QUM589826 REB589826:REI589826 RNX589826:ROE589826 RXT589826:RYA589826 SHP589826:SHW589826 SRL589826:SRS589826 TBH589826:TBO589826 TLD589826:TLK589826 TUZ589826:TVG589826 UEV589826:UFC589826 UOR589826:UOY589826 UYN589826:UYU589826 VIJ589826:VIQ589826 VSF589826:VSM589826 WCB589826:WCI589826 WLX589826:WME589826 WVT589826:WWA589826 L655362:S655362 JH655362:JO655362 TD655362:TK655362 ACZ655362:ADG655362 AMV655362:ANC655362 AWR655362:AWY655362 BGN655362:BGU655362 BQJ655362:BQQ655362 CAF655362:CAM655362 CKB655362:CKI655362 CTX655362:CUE655362 DDT655362:DEA655362 DNP655362:DNW655362 DXL655362:DXS655362 EHH655362:EHO655362 ERD655362:ERK655362 FAZ655362:FBG655362 FKV655362:FLC655362 FUR655362:FUY655362 GEN655362:GEU655362 GOJ655362:GOQ655362 GYF655362:GYM655362 HIB655362:HII655362 HRX655362:HSE655362 IBT655362:ICA655362 ILP655362:ILW655362 IVL655362:IVS655362 JFH655362:JFO655362 JPD655362:JPK655362 JYZ655362:JZG655362 KIV655362:KJC655362 KSR655362:KSY655362 LCN655362:LCU655362 LMJ655362:LMQ655362 LWF655362:LWM655362 MGB655362:MGI655362 MPX655362:MQE655362 MZT655362:NAA655362 NJP655362:NJW655362 NTL655362:NTS655362 ODH655362:ODO655362 OND655362:ONK655362 OWZ655362:OXG655362 PGV655362:PHC655362 PQR655362:PQY655362 QAN655362:QAU655362 QKJ655362:QKQ655362 QUF655362:QUM655362 REB655362:REI655362 RNX655362:ROE655362 RXT655362:RYA655362 SHP655362:SHW655362 SRL655362:SRS655362 TBH655362:TBO655362 TLD655362:TLK655362 TUZ655362:TVG655362 UEV655362:UFC655362 UOR655362:UOY655362 UYN655362:UYU655362 VIJ655362:VIQ655362 VSF655362:VSM655362 WCB655362:WCI655362 WLX655362:WME655362 WVT655362:WWA655362 L720898:S720898 JH720898:JO720898 TD720898:TK720898 ACZ720898:ADG720898 AMV720898:ANC720898 AWR720898:AWY720898 BGN720898:BGU720898 BQJ720898:BQQ720898 CAF720898:CAM720898 CKB720898:CKI720898 CTX720898:CUE720898 DDT720898:DEA720898 DNP720898:DNW720898 DXL720898:DXS720898 EHH720898:EHO720898 ERD720898:ERK720898 FAZ720898:FBG720898 FKV720898:FLC720898 FUR720898:FUY720898 GEN720898:GEU720898 GOJ720898:GOQ720898 GYF720898:GYM720898 HIB720898:HII720898 HRX720898:HSE720898 IBT720898:ICA720898 ILP720898:ILW720898 IVL720898:IVS720898 JFH720898:JFO720898 JPD720898:JPK720898 JYZ720898:JZG720898 KIV720898:KJC720898 KSR720898:KSY720898 LCN720898:LCU720898 LMJ720898:LMQ720898 LWF720898:LWM720898 MGB720898:MGI720898 MPX720898:MQE720898 MZT720898:NAA720898 NJP720898:NJW720898 NTL720898:NTS720898 ODH720898:ODO720898 OND720898:ONK720898 OWZ720898:OXG720898 PGV720898:PHC720898 PQR720898:PQY720898 QAN720898:QAU720898 QKJ720898:QKQ720898 QUF720898:QUM720898 REB720898:REI720898 RNX720898:ROE720898 RXT720898:RYA720898 SHP720898:SHW720898 SRL720898:SRS720898 TBH720898:TBO720898 TLD720898:TLK720898 TUZ720898:TVG720898 UEV720898:UFC720898 UOR720898:UOY720898 UYN720898:UYU720898 VIJ720898:VIQ720898 VSF720898:VSM720898 WCB720898:WCI720898 WLX720898:WME720898 WVT720898:WWA720898 L786434:S786434 JH786434:JO786434 TD786434:TK786434 ACZ786434:ADG786434 AMV786434:ANC786434 AWR786434:AWY786434 BGN786434:BGU786434 BQJ786434:BQQ786434 CAF786434:CAM786434 CKB786434:CKI786434 CTX786434:CUE786434 DDT786434:DEA786434 DNP786434:DNW786434 DXL786434:DXS786434 EHH786434:EHO786434 ERD786434:ERK786434 FAZ786434:FBG786434 FKV786434:FLC786434 FUR786434:FUY786434 GEN786434:GEU786434 GOJ786434:GOQ786434 GYF786434:GYM786434 HIB786434:HII786434 HRX786434:HSE786434 IBT786434:ICA786434 ILP786434:ILW786434 IVL786434:IVS786434 JFH786434:JFO786434 JPD786434:JPK786434 JYZ786434:JZG786434 KIV786434:KJC786434 KSR786434:KSY786434 LCN786434:LCU786434 LMJ786434:LMQ786434 LWF786434:LWM786434 MGB786434:MGI786434 MPX786434:MQE786434 MZT786434:NAA786434 NJP786434:NJW786434 NTL786434:NTS786434 ODH786434:ODO786434 OND786434:ONK786434 OWZ786434:OXG786434 PGV786434:PHC786434 PQR786434:PQY786434 QAN786434:QAU786434 QKJ786434:QKQ786434 QUF786434:QUM786434 REB786434:REI786434 RNX786434:ROE786434 RXT786434:RYA786434 SHP786434:SHW786434 SRL786434:SRS786434 TBH786434:TBO786434 TLD786434:TLK786434 TUZ786434:TVG786434 UEV786434:UFC786434 UOR786434:UOY786434 UYN786434:UYU786434 VIJ786434:VIQ786434 VSF786434:VSM786434 WCB786434:WCI786434 WLX786434:WME786434 WVT786434:WWA786434 L851970:S851970 JH851970:JO851970 TD851970:TK851970 ACZ851970:ADG851970 AMV851970:ANC851970 AWR851970:AWY851970 BGN851970:BGU851970 BQJ851970:BQQ851970 CAF851970:CAM851970 CKB851970:CKI851970 CTX851970:CUE851970 DDT851970:DEA851970 DNP851970:DNW851970 DXL851970:DXS851970 EHH851970:EHO851970 ERD851970:ERK851970 FAZ851970:FBG851970 FKV851970:FLC851970 FUR851970:FUY851970 GEN851970:GEU851970 GOJ851970:GOQ851970 GYF851970:GYM851970 HIB851970:HII851970 HRX851970:HSE851970 IBT851970:ICA851970 ILP851970:ILW851970 IVL851970:IVS851970 JFH851970:JFO851970 JPD851970:JPK851970 JYZ851970:JZG851970 KIV851970:KJC851970 KSR851970:KSY851970 LCN851970:LCU851970 LMJ851970:LMQ851970 LWF851970:LWM851970 MGB851970:MGI851970 MPX851970:MQE851970 MZT851970:NAA851970 NJP851970:NJW851970 NTL851970:NTS851970 ODH851970:ODO851970 OND851970:ONK851970 OWZ851970:OXG851970 PGV851970:PHC851970 PQR851970:PQY851970 QAN851970:QAU851970 QKJ851970:QKQ851970 QUF851970:QUM851970 REB851970:REI851970 RNX851970:ROE851970 RXT851970:RYA851970 SHP851970:SHW851970 SRL851970:SRS851970 TBH851970:TBO851970 TLD851970:TLK851970 TUZ851970:TVG851970 UEV851970:UFC851970 UOR851970:UOY851970 UYN851970:UYU851970 VIJ851970:VIQ851970 VSF851970:VSM851970 WCB851970:WCI851970 WLX851970:WME851970 WVT851970:WWA851970 L917506:S917506 JH917506:JO917506 TD917506:TK917506 ACZ917506:ADG917506 AMV917506:ANC917506 AWR917506:AWY917506 BGN917506:BGU917506 BQJ917506:BQQ917506 CAF917506:CAM917506 CKB917506:CKI917506 CTX917506:CUE917506 DDT917506:DEA917506 DNP917506:DNW917506 DXL917506:DXS917506 EHH917506:EHO917506 ERD917506:ERK917506 FAZ917506:FBG917506 FKV917506:FLC917506 FUR917506:FUY917506 GEN917506:GEU917506 GOJ917506:GOQ917506 GYF917506:GYM917506 HIB917506:HII917506 HRX917506:HSE917506 IBT917506:ICA917506 ILP917506:ILW917506 IVL917506:IVS917506 JFH917506:JFO917506 JPD917506:JPK917506 JYZ917506:JZG917506 KIV917506:KJC917506 KSR917506:KSY917506 LCN917506:LCU917506 LMJ917506:LMQ917506 LWF917506:LWM917506 MGB917506:MGI917506 MPX917506:MQE917506 MZT917506:NAA917506 NJP917506:NJW917506 NTL917506:NTS917506 ODH917506:ODO917506 OND917506:ONK917506 OWZ917506:OXG917506 PGV917506:PHC917506 PQR917506:PQY917506 QAN917506:QAU917506 QKJ917506:QKQ917506 QUF917506:QUM917506 REB917506:REI917506 RNX917506:ROE917506 RXT917506:RYA917506 SHP917506:SHW917506 SRL917506:SRS917506 TBH917506:TBO917506 TLD917506:TLK917506 TUZ917506:TVG917506 UEV917506:UFC917506 UOR917506:UOY917506 UYN917506:UYU917506 VIJ917506:VIQ917506 VSF917506:VSM917506 WCB917506:WCI917506 WLX917506:WME917506 WVT917506:WWA917506 L983042:S983042 JH983042:JO983042 TD983042:TK983042 ACZ983042:ADG983042 AMV983042:ANC983042 AWR983042:AWY983042 BGN983042:BGU983042 BQJ983042:BQQ983042 CAF983042:CAM983042 CKB983042:CKI983042 CTX983042:CUE983042 DDT983042:DEA983042 DNP983042:DNW983042 DXL983042:DXS983042 EHH983042:EHO983042 ERD983042:ERK983042 FAZ983042:FBG983042 FKV983042:FLC983042 FUR983042:FUY983042 GEN983042:GEU983042 GOJ983042:GOQ983042 GYF983042:GYM983042 HIB983042:HII983042 HRX983042:HSE983042 IBT983042:ICA983042 ILP983042:ILW983042 IVL983042:IVS983042 JFH983042:JFO983042 JPD983042:JPK983042 JYZ983042:JZG983042 KIV983042:KJC983042 KSR983042:KSY983042 LCN983042:LCU983042 LMJ983042:LMQ983042 LWF983042:LWM983042 MGB983042:MGI983042 MPX983042:MQE983042 MZT983042:NAA983042 NJP983042:NJW983042 NTL983042:NTS983042 ODH983042:ODO983042 OND983042:ONK983042 OWZ983042:OXG983042 PGV983042:PHC983042 PQR983042:PQY983042 QAN983042:QAU983042 QKJ983042:QKQ983042 QUF983042:QUM983042 REB983042:REI983042 RNX983042:ROE983042 RXT983042:RYA983042 SHP983042:SHW983042 SRL983042:SRS983042 TBH983042:TBO983042 TLD983042:TLK983042 TUZ983042:TVG983042 UEV983042:UFC983042 UOR983042:UOY983042 UYN983042:UYU983042 VIJ983042:VIQ983042 VSF983042:VSM983042 WCB983042:WCI983042 WLX983042:WME983042 WVT983042:WWA983042">
      <formula1>$X$2:$X$6</formula1>
    </dataValidation>
  </dataValidations>
  <printOptions horizontalCentered="1" verticalCentered="1"/>
  <pageMargins left="0.25" right="0.15748031496063" top="0.31496062992126" bottom="0.196850393700787" header="3.9370078740157501E-2" footer="3.9370078740157501E-2"/>
  <pageSetup paperSize="9" scale="67" orientation="portrait" r:id="rId1"/>
  <headerFooter alignWithMargins="0"/>
  <rowBreaks count="1" manualBreakCount="1">
    <brk id="135" max="6553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518"/>
  <sheetViews>
    <sheetView view="pageBreakPreview" zoomScale="85" zoomScaleNormal="75" zoomScaleSheetLayoutView="85" workbookViewId="0">
      <selection activeCell="C52" sqref="C52:S52"/>
    </sheetView>
  </sheetViews>
  <sheetFormatPr defaultRowHeight="12.75" x14ac:dyDescent="0.2"/>
  <cols>
    <col min="1" max="1" width="2.875" style="339" customWidth="1"/>
    <col min="2" max="2" width="0.625" style="29" customWidth="1"/>
    <col min="3" max="3" width="29.5" style="29" customWidth="1"/>
    <col min="4" max="4" width="1.5" style="29" customWidth="1"/>
    <col min="5" max="5" width="10" style="29" customWidth="1"/>
    <col min="6" max="6" width="6.5" style="29" customWidth="1"/>
    <col min="7" max="7" width="2.125" style="29" customWidth="1"/>
    <col min="8" max="8" width="10" style="29" customWidth="1"/>
    <col min="9" max="9" width="11.625" style="29" customWidth="1"/>
    <col min="10" max="10" width="0.875" style="29" customWidth="1"/>
    <col min="11" max="11" width="2.625" style="29" customWidth="1"/>
    <col min="12" max="12" width="8.875" style="29" customWidth="1"/>
    <col min="13" max="13" width="8.5" style="29" customWidth="1"/>
    <col min="14" max="14" width="3.5" style="29" customWidth="1"/>
    <col min="15" max="15" width="12.125" style="29" customWidth="1"/>
    <col min="16" max="16" width="3.625" style="29" customWidth="1"/>
    <col min="17" max="17" width="11.375" style="29" customWidth="1"/>
    <col min="18" max="18" width="1.625" style="29" customWidth="1"/>
    <col min="19" max="19" width="9.5" style="29" customWidth="1"/>
    <col min="20" max="20" width="8.375" style="29" customWidth="1"/>
    <col min="21" max="21" width="3" style="339" customWidth="1"/>
    <col min="22" max="22" width="0.875" style="29" customWidth="1"/>
    <col min="23" max="23" width="17" style="29" customWidth="1"/>
    <col min="24" max="24" width="34.625" style="29" customWidth="1"/>
    <col min="25" max="25" width="2.5" style="29" customWidth="1"/>
    <col min="26" max="26" width="30.625" style="29" customWidth="1"/>
    <col min="27" max="27" width="3.125" style="29" customWidth="1"/>
    <col min="28" max="28" width="22" style="29" customWidth="1"/>
    <col min="29" max="29" width="2.625" style="29" customWidth="1"/>
    <col min="30" max="30" width="7.625" style="29" customWidth="1"/>
    <col min="31" max="31" width="10.625" style="29" customWidth="1"/>
    <col min="32" max="32" width="0.875" style="29" customWidth="1"/>
    <col min="33" max="33" width="6.625" style="29" customWidth="1"/>
    <col min="34" max="34" width="0.875" style="29" customWidth="1"/>
    <col min="35" max="35" width="6.625" style="29" customWidth="1"/>
    <col min="36" max="36" width="3.625" style="29" customWidth="1"/>
    <col min="37" max="37" width="6.625" style="29" customWidth="1"/>
    <col min="38" max="38" width="2.375" style="29" customWidth="1"/>
    <col min="39" max="256" width="9.125" style="29"/>
    <col min="257" max="257" width="2.875" style="29" customWidth="1"/>
    <col min="258" max="258" width="0.625" style="29" customWidth="1"/>
    <col min="259" max="259" width="29.5" style="29" customWidth="1"/>
    <col min="260" max="260" width="1.5" style="29" customWidth="1"/>
    <col min="261" max="261" width="10" style="29" customWidth="1"/>
    <col min="262" max="262" width="6.5" style="29" customWidth="1"/>
    <col min="263" max="263" width="2.125" style="29" customWidth="1"/>
    <col min="264" max="264" width="10" style="29" customWidth="1"/>
    <col min="265" max="265" width="11.625" style="29" customWidth="1"/>
    <col min="266" max="266" width="0.875" style="29" customWidth="1"/>
    <col min="267" max="267" width="2.625" style="29" customWidth="1"/>
    <col min="268" max="268" width="8.875" style="29" customWidth="1"/>
    <col min="269" max="269" width="8.5" style="29" customWidth="1"/>
    <col min="270" max="270" width="1.875" style="29" customWidth="1"/>
    <col min="271" max="271" width="12.125" style="29" customWidth="1"/>
    <col min="272" max="272" width="3.625" style="29" customWidth="1"/>
    <col min="273" max="273" width="11.375" style="29" customWidth="1"/>
    <col min="274" max="274" width="1.625" style="29" customWidth="1"/>
    <col min="275" max="275" width="9.5" style="29" customWidth="1"/>
    <col min="276" max="276" width="8.375" style="29" customWidth="1"/>
    <col min="277" max="277" width="3" style="29" customWidth="1"/>
    <col min="278" max="278" width="0.875" style="29" customWidth="1"/>
    <col min="279" max="279" width="17" style="29" customWidth="1"/>
    <col min="280" max="280" width="34.625" style="29" customWidth="1"/>
    <col min="281" max="281" width="2.5" style="29" customWidth="1"/>
    <col min="282" max="282" width="30.625" style="29" customWidth="1"/>
    <col min="283" max="283" width="3.125" style="29" customWidth="1"/>
    <col min="284" max="284" width="22" style="29" customWidth="1"/>
    <col min="285" max="285" width="2.625" style="29" customWidth="1"/>
    <col min="286" max="286" width="7.625" style="29" customWidth="1"/>
    <col min="287" max="287" width="10.625" style="29" customWidth="1"/>
    <col min="288" max="288" width="0.875" style="29" customWidth="1"/>
    <col min="289" max="289" width="6.625" style="29" customWidth="1"/>
    <col min="290" max="290" width="0.875" style="29" customWidth="1"/>
    <col min="291" max="291" width="6.625" style="29" customWidth="1"/>
    <col min="292" max="292" width="3.625" style="29" customWidth="1"/>
    <col min="293" max="293" width="6.625" style="29" customWidth="1"/>
    <col min="294" max="294" width="2.375" style="29" customWidth="1"/>
    <col min="295" max="512" width="9.125" style="29"/>
    <col min="513" max="513" width="2.875" style="29" customWidth="1"/>
    <col min="514" max="514" width="0.625" style="29" customWidth="1"/>
    <col min="515" max="515" width="29.5" style="29" customWidth="1"/>
    <col min="516" max="516" width="1.5" style="29" customWidth="1"/>
    <col min="517" max="517" width="10" style="29" customWidth="1"/>
    <col min="518" max="518" width="6.5" style="29" customWidth="1"/>
    <col min="519" max="519" width="2.125" style="29" customWidth="1"/>
    <col min="520" max="520" width="10" style="29" customWidth="1"/>
    <col min="521" max="521" width="11.625" style="29" customWidth="1"/>
    <col min="522" max="522" width="0.875" style="29" customWidth="1"/>
    <col min="523" max="523" width="2.625" style="29" customWidth="1"/>
    <col min="524" max="524" width="8.875" style="29" customWidth="1"/>
    <col min="525" max="525" width="8.5" style="29" customWidth="1"/>
    <col min="526" max="526" width="1.875" style="29" customWidth="1"/>
    <col min="527" max="527" width="12.125" style="29" customWidth="1"/>
    <col min="528" max="528" width="3.625" style="29" customWidth="1"/>
    <col min="529" max="529" width="11.375" style="29" customWidth="1"/>
    <col min="530" max="530" width="1.625" style="29" customWidth="1"/>
    <col min="531" max="531" width="9.5" style="29" customWidth="1"/>
    <col min="532" max="532" width="8.375" style="29" customWidth="1"/>
    <col min="533" max="533" width="3" style="29" customWidth="1"/>
    <col min="534" max="534" width="0.875" style="29" customWidth="1"/>
    <col min="535" max="535" width="17" style="29" customWidth="1"/>
    <col min="536" max="536" width="34.625" style="29" customWidth="1"/>
    <col min="537" max="537" width="2.5" style="29" customWidth="1"/>
    <col min="538" max="538" width="30.625" style="29" customWidth="1"/>
    <col min="539" max="539" width="3.125" style="29" customWidth="1"/>
    <col min="540" max="540" width="22" style="29" customWidth="1"/>
    <col min="541" max="541" width="2.625" style="29" customWidth="1"/>
    <col min="542" max="542" width="7.625" style="29" customWidth="1"/>
    <col min="543" max="543" width="10.625" style="29" customWidth="1"/>
    <col min="544" max="544" width="0.875" style="29" customWidth="1"/>
    <col min="545" max="545" width="6.625" style="29" customWidth="1"/>
    <col min="546" max="546" width="0.875" style="29" customWidth="1"/>
    <col min="547" max="547" width="6.625" style="29" customWidth="1"/>
    <col min="548" max="548" width="3.625" style="29" customWidth="1"/>
    <col min="549" max="549" width="6.625" style="29" customWidth="1"/>
    <col min="550" max="550" width="2.375" style="29" customWidth="1"/>
    <col min="551" max="768" width="9.125" style="29"/>
    <col min="769" max="769" width="2.875" style="29" customWidth="1"/>
    <col min="770" max="770" width="0.625" style="29" customWidth="1"/>
    <col min="771" max="771" width="29.5" style="29" customWidth="1"/>
    <col min="772" max="772" width="1.5" style="29" customWidth="1"/>
    <col min="773" max="773" width="10" style="29" customWidth="1"/>
    <col min="774" max="774" width="6.5" style="29" customWidth="1"/>
    <col min="775" max="775" width="2.125" style="29" customWidth="1"/>
    <col min="776" max="776" width="10" style="29" customWidth="1"/>
    <col min="777" max="777" width="11.625" style="29" customWidth="1"/>
    <col min="778" max="778" width="0.875" style="29" customWidth="1"/>
    <col min="779" max="779" width="2.625" style="29" customWidth="1"/>
    <col min="780" max="780" width="8.875" style="29" customWidth="1"/>
    <col min="781" max="781" width="8.5" style="29" customWidth="1"/>
    <col min="782" max="782" width="1.875" style="29" customWidth="1"/>
    <col min="783" max="783" width="12.125" style="29" customWidth="1"/>
    <col min="784" max="784" width="3.625" style="29" customWidth="1"/>
    <col min="785" max="785" width="11.375" style="29" customWidth="1"/>
    <col min="786" max="786" width="1.625" style="29" customWidth="1"/>
    <col min="787" max="787" width="9.5" style="29" customWidth="1"/>
    <col min="788" max="788" width="8.375" style="29" customWidth="1"/>
    <col min="789" max="789" width="3" style="29" customWidth="1"/>
    <col min="790" max="790" width="0.875" style="29" customWidth="1"/>
    <col min="791" max="791" width="17" style="29" customWidth="1"/>
    <col min="792" max="792" width="34.625" style="29" customWidth="1"/>
    <col min="793" max="793" width="2.5" style="29" customWidth="1"/>
    <col min="794" max="794" width="30.625" style="29" customWidth="1"/>
    <col min="795" max="795" width="3.125" style="29" customWidth="1"/>
    <col min="796" max="796" width="22" style="29" customWidth="1"/>
    <col min="797" max="797" width="2.625" style="29" customWidth="1"/>
    <col min="798" max="798" width="7.625" style="29" customWidth="1"/>
    <col min="799" max="799" width="10.625" style="29" customWidth="1"/>
    <col min="800" max="800" width="0.875" style="29" customWidth="1"/>
    <col min="801" max="801" width="6.625" style="29" customWidth="1"/>
    <col min="802" max="802" width="0.875" style="29" customWidth="1"/>
    <col min="803" max="803" width="6.625" style="29" customWidth="1"/>
    <col min="804" max="804" width="3.625" style="29" customWidth="1"/>
    <col min="805" max="805" width="6.625" style="29" customWidth="1"/>
    <col min="806" max="806" width="2.375" style="29" customWidth="1"/>
    <col min="807" max="1024" width="9.125" style="29"/>
    <col min="1025" max="1025" width="2.875" style="29" customWidth="1"/>
    <col min="1026" max="1026" width="0.625" style="29" customWidth="1"/>
    <col min="1027" max="1027" width="29.5" style="29" customWidth="1"/>
    <col min="1028" max="1028" width="1.5" style="29" customWidth="1"/>
    <col min="1029" max="1029" width="10" style="29" customWidth="1"/>
    <col min="1030" max="1030" width="6.5" style="29" customWidth="1"/>
    <col min="1031" max="1031" width="2.125" style="29" customWidth="1"/>
    <col min="1032" max="1032" width="10" style="29" customWidth="1"/>
    <col min="1033" max="1033" width="11.625" style="29" customWidth="1"/>
    <col min="1034" max="1034" width="0.875" style="29" customWidth="1"/>
    <col min="1035" max="1035" width="2.625" style="29" customWidth="1"/>
    <col min="1036" max="1036" width="8.875" style="29" customWidth="1"/>
    <col min="1037" max="1037" width="8.5" style="29" customWidth="1"/>
    <col min="1038" max="1038" width="1.875" style="29" customWidth="1"/>
    <col min="1039" max="1039" width="12.125" style="29" customWidth="1"/>
    <col min="1040" max="1040" width="3.625" style="29" customWidth="1"/>
    <col min="1041" max="1041" width="11.375" style="29" customWidth="1"/>
    <col min="1042" max="1042" width="1.625" style="29" customWidth="1"/>
    <col min="1043" max="1043" width="9.5" style="29" customWidth="1"/>
    <col min="1044" max="1044" width="8.375" style="29" customWidth="1"/>
    <col min="1045" max="1045" width="3" style="29" customWidth="1"/>
    <col min="1046" max="1046" width="0.875" style="29" customWidth="1"/>
    <col min="1047" max="1047" width="17" style="29" customWidth="1"/>
    <col min="1048" max="1048" width="34.625" style="29" customWidth="1"/>
    <col min="1049" max="1049" width="2.5" style="29" customWidth="1"/>
    <col min="1050" max="1050" width="30.625" style="29" customWidth="1"/>
    <col min="1051" max="1051" width="3.125" style="29" customWidth="1"/>
    <col min="1052" max="1052" width="22" style="29" customWidth="1"/>
    <col min="1053" max="1053" width="2.625" style="29" customWidth="1"/>
    <col min="1054" max="1054" width="7.625" style="29" customWidth="1"/>
    <col min="1055" max="1055" width="10.625" style="29" customWidth="1"/>
    <col min="1056" max="1056" width="0.875" style="29" customWidth="1"/>
    <col min="1057" max="1057" width="6.625" style="29" customWidth="1"/>
    <col min="1058" max="1058" width="0.875" style="29" customWidth="1"/>
    <col min="1059" max="1059" width="6.625" style="29" customWidth="1"/>
    <col min="1060" max="1060" width="3.625" style="29" customWidth="1"/>
    <col min="1061" max="1061" width="6.625" style="29" customWidth="1"/>
    <col min="1062" max="1062" width="2.375" style="29" customWidth="1"/>
    <col min="1063" max="1280" width="9.125" style="29"/>
    <col min="1281" max="1281" width="2.875" style="29" customWidth="1"/>
    <col min="1282" max="1282" width="0.625" style="29" customWidth="1"/>
    <col min="1283" max="1283" width="29.5" style="29" customWidth="1"/>
    <col min="1284" max="1284" width="1.5" style="29" customWidth="1"/>
    <col min="1285" max="1285" width="10" style="29" customWidth="1"/>
    <col min="1286" max="1286" width="6.5" style="29" customWidth="1"/>
    <col min="1287" max="1287" width="2.125" style="29" customWidth="1"/>
    <col min="1288" max="1288" width="10" style="29" customWidth="1"/>
    <col min="1289" max="1289" width="11.625" style="29" customWidth="1"/>
    <col min="1290" max="1290" width="0.875" style="29" customWidth="1"/>
    <col min="1291" max="1291" width="2.625" style="29" customWidth="1"/>
    <col min="1292" max="1292" width="8.875" style="29" customWidth="1"/>
    <col min="1293" max="1293" width="8.5" style="29" customWidth="1"/>
    <col min="1294" max="1294" width="1.875" style="29" customWidth="1"/>
    <col min="1295" max="1295" width="12.125" style="29" customWidth="1"/>
    <col min="1296" max="1296" width="3.625" style="29" customWidth="1"/>
    <col min="1297" max="1297" width="11.375" style="29" customWidth="1"/>
    <col min="1298" max="1298" width="1.625" style="29" customWidth="1"/>
    <col min="1299" max="1299" width="9.5" style="29" customWidth="1"/>
    <col min="1300" max="1300" width="8.375" style="29" customWidth="1"/>
    <col min="1301" max="1301" width="3" style="29" customWidth="1"/>
    <col min="1302" max="1302" width="0.875" style="29" customWidth="1"/>
    <col min="1303" max="1303" width="17" style="29" customWidth="1"/>
    <col min="1304" max="1304" width="34.625" style="29" customWidth="1"/>
    <col min="1305" max="1305" width="2.5" style="29" customWidth="1"/>
    <col min="1306" max="1306" width="30.625" style="29" customWidth="1"/>
    <col min="1307" max="1307" width="3.125" style="29" customWidth="1"/>
    <col min="1308" max="1308" width="22" style="29" customWidth="1"/>
    <col min="1309" max="1309" width="2.625" style="29" customWidth="1"/>
    <col min="1310" max="1310" width="7.625" style="29" customWidth="1"/>
    <col min="1311" max="1311" width="10.625" style="29" customWidth="1"/>
    <col min="1312" max="1312" width="0.875" style="29" customWidth="1"/>
    <col min="1313" max="1313" width="6.625" style="29" customWidth="1"/>
    <col min="1314" max="1314" width="0.875" style="29" customWidth="1"/>
    <col min="1315" max="1315" width="6.625" style="29" customWidth="1"/>
    <col min="1316" max="1316" width="3.625" style="29" customWidth="1"/>
    <col min="1317" max="1317" width="6.625" style="29" customWidth="1"/>
    <col min="1318" max="1318" width="2.375" style="29" customWidth="1"/>
    <col min="1319" max="1536" width="9.125" style="29"/>
    <col min="1537" max="1537" width="2.875" style="29" customWidth="1"/>
    <col min="1538" max="1538" width="0.625" style="29" customWidth="1"/>
    <col min="1539" max="1539" width="29.5" style="29" customWidth="1"/>
    <col min="1540" max="1540" width="1.5" style="29" customWidth="1"/>
    <col min="1541" max="1541" width="10" style="29" customWidth="1"/>
    <col min="1542" max="1542" width="6.5" style="29" customWidth="1"/>
    <col min="1543" max="1543" width="2.125" style="29" customWidth="1"/>
    <col min="1544" max="1544" width="10" style="29" customWidth="1"/>
    <col min="1545" max="1545" width="11.625" style="29" customWidth="1"/>
    <col min="1546" max="1546" width="0.875" style="29" customWidth="1"/>
    <col min="1547" max="1547" width="2.625" style="29" customWidth="1"/>
    <col min="1548" max="1548" width="8.875" style="29" customWidth="1"/>
    <col min="1549" max="1549" width="8.5" style="29" customWidth="1"/>
    <col min="1550" max="1550" width="1.875" style="29" customWidth="1"/>
    <col min="1551" max="1551" width="12.125" style="29" customWidth="1"/>
    <col min="1552" max="1552" width="3.625" style="29" customWidth="1"/>
    <col min="1553" max="1553" width="11.375" style="29" customWidth="1"/>
    <col min="1554" max="1554" width="1.625" style="29" customWidth="1"/>
    <col min="1555" max="1555" width="9.5" style="29" customWidth="1"/>
    <col min="1556" max="1556" width="8.375" style="29" customWidth="1"/>
    <col min="1557" max="1557" width="3" style="29" customWidth="1"/>
    <col min="1558" max="1558" width="0.875" style="29" customWidth="1"/>
    <col min="1559" max="1559" width="17" style="29" customWidth="1"/>
    <col min="1560" max="1560" width="34.625" style="29" customWidth="1"/>
    <col min="1561" max="1561" width="2.5" style="29" customWidth="1"/>
    <col min="1562" max="1562" width="30.625" style="29" customWidth="1"/>
    <col min="1563" max="1563" width="3.125" style="29" customWidth="1"/>
    <col min="1564" max="1564" width="22" style="29" customWidth="1"/>
    <col min="1565" max="1565" width="2.625" style="29" customWidth="1"/>
    <col min="1566" max="1566" width="7.625" style="29" customWidth="1"/>
    <col min="1567" max="1567" width="10.625" style="29" customWidth="1"/>
    <col min="1568" max="1568" width="0.875" style="29" customWidth="1"/>
    <col min="1569" max="1569" width="6.625" style="29" customWidth="1"/>
    <col min="1570" max="1570" width="0.875" style="29" customWidth="1"/>
    <col min="1571" max="1571" width="6.625" style="29" customWidth="1"/>
    <col min="1572" max="1572" width="3.625" style="29" customWidth="1"/>
    <col min="1573" max="1573" width="6.625" style="29" customWidth="1"/>
    <col min="1574" max="1574" width="2.375" style="29" customWidth="1"/>
    <col min="1575" max="1792" width="9.125" style="29"/>
    <col min="1793" max="1793" width="2.875" style="29" customWidth="1"/>
    <col min="1794" max="1794" width="0.625" style="29" customWidth="1"/>
    <col min="1795" max="1795" width="29.5" style="29" customWidth="1"/>
    <col min="1796" max="1796" width="1.5" style="29" customWidth="1"/>
    <col min="1797" max="1797" width="10" style="29" customWidth="1"/>
    <col min="1798" max="1798" width="6.5" style="29" customWidth="1"/>
    <col min="1799" max="1799" width="2.125" style="29" customWidth="1"/>
    <col min="1800" max="1800" width="10" style="29" customWidth="1"/>
    <col min="1801" max="1801" width="11.625" style="29" customWidth="1"/>
    <col min="1802" max="1802" width="0.875" style="29" customWidth="1"/>
    <col min="1803" max="1803" width="2.625" style="29" customWidth="1"/>
    <col min="1804" max="1804" width="8.875" style="29" customWidth="1"/>
    <col min="1805" max="1805" width="8.5" style="29" customWidth="1"/>
    <col min="1806" max="1806" width="1.875" style="29" customWidth="1"/>
    <col min="1807" max="1807" width="12.125" style="29" customWidth="1"/>
    <col min="1808" max="1808" width="3.625" style="29" customWidth="1"/>
    <col min="1809" max="1809" width="11.375" style="29" customWidth="1"/>
    <col min="1810" max="1810" width="1.625" style="29" customWidth="1"/>
    <col min="1811" max="1811" width="9.5" style="29" customWidth="1"/>
    <col min="1812" max="1812" width="8.375" style="29" customWidth="1"/>
    <col min="1813" max="1813" width="3" style="29" customWidth="1"/>
    <col min="1814" max="1814" width="0.875" style="29" customWidth="1"/>
    <col min="1815" max="1815" width="17" style="29" customWidth="1"/>
    <col min="1816" max="1816" width="34.625" style="29" customWidth="1"/>
    <col min="1817" max="1817" width="2.5" style="29" customWidth="1"/>
    <col min="1818" max="1818" width="30.625" style="29" customWidth="1"/>
    <col min="1819" max="1819" width="3.125" style="29" customWidth="1"/>
    <col min="1820" max="1820" width="22" style="29" customWidth="1"/>
    <col min="1821" max="1821" width="2.625" style="29" customWidth="1"/>
    <col min="1822" max="1822" width="7.625" style="29" customWidth="1"/>
    <col min="1823" max="1823" width="10.625" style="29" customWidth="1"/>
    <col min="1824" max="1824" width="0.875" style="29" customWidth="1"/>
    <col min="1825" max="1825" width="6.625" style="29" customWidth="1"/>
    <col min="1826" max="1826" width="0.875" style="29" customWidth="1"/>
    <col min="1827" max="1827" width="6.625" style="29" customWidth="1"/>
    <col min="1828" max="1828" width="3.625" style="29" customWidth="1"/>
    <col min="1829" max="1829" width="6.625" style="29" customWidth="1"/>
    <col min="1830" max="1830" width="2.375" style="29" customWidth="1"/>
    <col min="1831" max="2048" width="9.125" style="29"/>
    <col min="2049" max="2049" width="2.875" style="29" customWidth="1"/>
    <col min="2050" max="2050" width="0.625" style="29" customWidth="1"/>
    <col min="2051" max="2051" width="29.5" style="29" customWidth="1"/>
    <col min="2052" max="2052" width="1.5" style="29" customWidth="1"/>
    <col min="2053" max="2053" width="10" style="29" customWidth="1"/>
    <col min="2054" max="2054" width="6.5" style="29" customWidth="1"/>
    <col min="2055" max="2055" width="2.125" style="29" customWidth="1"/>
    <col min="2056" max="2056" width="10" style="29" customWidth="1"/>
    <col min="2057" max="2057" width="11.625" style="29" customWidth="1"/>
    <col min="2058" max="2058" width="0.875" style="29" customWidth="1"/>
    <col min="2059" max="2059" width="2.625" style="29" customWidth="1"/>
    <col min="2060" max="2060" width="8.875" style="29" customWidth="1"/>
    <col min="2061" max="2061" width="8.5" style="29" customWidth="1"/>
    <col min="2062" max="2062" width="1.875" style="29" customWidth="1"/>
    <col min="2063" max="2063" width="12.125" style="29" customWidth="1"/>
    <col min="2064" max="2064" width="3.625" style="29" customWidth="1"/>
    <col min="2065" max="2065" width="11.375" style="29" customWidth="1"/>
    <col min="2066" max="2066" width="1.625" style="29" customWidth="1"/>
    <col min="2067" max="2067" width="9.5" style="29" customWidth="1"/>
    <col min="2068" max="2068" width="8.375" style="29" customWidth="1"/>
    <col min="2069" max="2069" width="3" style="29" customWidth="1"/>
    <col min="2070" max="2070" width="0.875" style="29" customWidth="1"/>
    <col min="2071" max="2071" width="17" style="29" customWidth="1"/>
    <col min="2072" max="2072" width="34.625" style="29" customWidth="1"/>
    <col min="2073" max="2073" width="2.5" style="29" customWidth="1"/>
    <col min="2074" max="2074" width="30.625" style="29" customWidth="1"/>
    <col min="2075" max="2075" width="3.125" style="29" customWidth="1"/>
    <col min="2076" max="2076" width="22" style="29" customWidth="1"/>
    <col min="2077" max="2077" width="2.625" style="29" customWidth="1"/>
    <col min="2078" max="2078" width="7.625" style="29" customWidth="1"/>
    <col min="2079" max="2079" width="10.625" style="29" customWidth="1"/>
    <col min="2080" max="2080" width="0.875" style="29" customWidth="1"/>
    <col min="2081" max="2081" width="6.625" style="29" customWidth="1"/>
    <col min="2082" max="2082" width="0.875" style="29" customWidth="1"/>
    <col min="2083" max="2083" width="6.625" style="29" customWidth="1"/>
    <col min="2084" max="2084" width="3.625" style="29" customWidth="1"/>
    <col min="2085" max="2085" width="6.625" style="29" customWidth="1"/>
    <col min="2086" max="2086" width="2.375" style="29" customWidth="1"/>
    <col min="2087" max="2304" width="9.125" style="29"/>
    <col min="2305" max="2305" width="2.875" style="29" customWidth="1"/>
    <col min="2306" max="2306" width="0.625" style="29" customWidth="1"/>
    <col min="2307" max="2307" width="29.5" style="29" customWidth="1"/>
    <col min="2308" max="2308" width="1.5" style="29" customWidth="1"/>
    <col min="2309" max="2309" width="10" style="29" customWidth="1"/>
    <col min="2310" max="2310" width="6.5" style="29" customWidth="1"/>
    <col min="2311" max="2311" width="2.125" style="29" customWidth="1"/>
    <col min="2312" max="2312" width="10" style="29" customWidth="1"/>
    <col min="2313" max="2313" width="11.625" style="29" customWidth="1"/>
    <col min="2314" max="2314" width="0.875" style="29" customWidth="1"/>
    <col min="2315" max="2315" width="2.625" style="29" customWidth="1"/>
    <col min="2316" max="2316" width="8.875" style="29" customWidth="1"/>
    <col min="2317" max="2317" width="8.5" style="29" customWidth="1"/>
    <col min="2318" max="2318" width="1.875" style="29" customWidth="1"/>
    <col min="2319" max="2319" width="12.125" style="29" customWidth="1"/>
    <col min="2320" max="2320" width="3.625" style="29" customWidth="1"/>
    <col min="2321" max="2321" width="11.375" style="29" customWidth="1"/>
    <col min="2322" max="2322" width="1.625" style="29" customWidth="1"/>
    <col min="2323" max="2323" width="9.5" style="29" customWidth="1"/>
    <col min="2324" max="2324" width="8.375" style="29" customWidth="1"/>
    <col min="2325" max="2325" width="3" style="29" customWidth="1"/>
    <col min="2326" max="2326" width="0.875" style="29" customWidth="1"/>
    <col min="2327" max="2327" width="17" style="29" customWidth="1"/>
    <col min="2328" max="2328" width="34.625" style="29" customWidth="1"/>
    <col min="2329" max="2329" width="2.5" style="29" customWidth="1"/>
    <col min="2330" max="2330" width="30.625" style="29" customWidth="1"/>
    <col min="2331" max="2331" width="3.125" style="29" customWidth="1"/>
    <col min="2332" max="2332" width="22" style="29" customWidth="1"/>
    <col min="2333" max="2333" width="2.625" style="29" customWidth="1"/>
    <col min="2334" max="2334" width="7.625" style="29" customWidth="1"/>
    <col min="2335" max="2335" width="10.625" style="29" customWidth="1"/>
    <col min="2336" max="2336" width="0.875" style="29" customWidth="1"/>
    <col min="2337" max="2337" width="6.625" style="29" customWidth="1"/>
    <col min="2338" max="2338" width="0.875" style="29" customWidth="1"/>
    <col min="2339" max="2339" width="6.625" style="29" customWidth="1"/>
    <col min="2340" max="2340" width="3.625" style="29" customWidth="1"/>
    <col min="2341" max="2341" width="6.625" style="29" customWidth="1"/>
    <col min="2342" max="2342" width="2.375" style="29" customWidth="1"/>
    <col min="2343" max="2560" width="9.125" style="29"/>
    <col min="2561" max="2561" width="2.875" style="29" customWidth="1"/>
    <col min="2562" max="2562" width="0.625" style="29" customWidth="1"/>
    <col min="2563" max="2563" width="29.5" style="29" customWidth="1"/>
    <col min="2564" max="2564" width="1.5" style="29" customWidth="1"/>
    <col min="2565" max="2565" width="10" style="29" customWidth="1"/>
    <col min="2566" max="2566" width="6.5" style="29" customWidth="1"/>
    <col min="2567" max="2567" width="2.125" style="29" customWidth="1"/>
    <col min="2568" max="2568" width="10" style="29" customWidth="1"/>
    <col min="2569" max="2569" width="11.625" style="29" customWidth="1"/>
    <col min="2570" max="2570" width="0.875" style="29" customWidth="1"/>
    <col min="2571" max="2571" width="2.625" style="29" customWidth="1"/>
    <col min="2572" max="2572" width="8.875" style="29" customWidth="1"/>
    <col min="2573" max="2573" width="8.5" style="29" customWidth="1"/>
    <col min="2574" max="2574" width="1.875" style="29" customWidth="1"/>
    <col min="2575" max="2575" width="12.125" style="29" customWidth="1"/>
    <col min="2576" max="2576" width="3.625" style="29" customWidth="1"/>
    <col min="2577" max="2577" width="11.375" style="29" customWidth="1"/>
    <col min="2578" max="2578" width="1.625" style="29" customWidth="1"/>
    <col min="2579" max="2579" width="9.5" style="29" customWidth="1"/>
    <col min="2580" max="2580" width="8.375" style="29" customWidth="1"/>
    <col min="2581" max="2581" width="3" style="29" customWidth="1"/>
    <col min="2582" max="2582" width="0.875" style="29" customWidth="1"/>
    <col min="2583" max="2583" width="17" style="29" customWidth="1"/>
    <col min="2584" max="2584" width="34.625" style="29" customWidth="1"/>
    <col min="2585" max="2585" width="2.5" style="29" customWidth="1"/>
    <col min="2586" max="2586" width="30.625" style="29" customWidth="1"/>
    <col min="2587" max="2587" width="3.125" style="29" customWidth="1"/>
    <col min="2588" max="2588" width="22" style="29" customWidth="1"/>
    <col min="2589" max="2589" width="2.625" style="29" customWidth="1"/>
    <col min="2590" max="2590" width="7.625" style="29" customWidth="1"/>
    <col min="2591" max="2591" width="10.625" style="29" customWidth="1"/>
    <col min="2592" max="2592" width="0.875" style="29" customWidth="1"/>
    <col min="2593" max="2593" width="6.625" style="29" customWidth="1"/>
    <col min="2594" max="2594" width="0.875" style="29" customWidth="1"/>
    <col min="2595" max="2595" width="6.625" style="29" customWidth="1"/>
    <col min="2596" max="2596" width="3.625" style="29" customWidth="1"/>
    <col min="2597" max="2597" width="6.625" style="29" customWidth="1"/>
    <col min="2598" max="2598" width="2.375" style="29" customWidth="1"/>
    <col min="2599" max="2816" width="9.125" style="29"/>
    <col min="2817" max="2817" width="2.875" style="29" customWidth="1"/>
    <col min="2818" max="2818" width="0.625" style="29" customWidth="1"/>
    <col min="2819" max="2819" width="29.5" style="29" customWidth="1"/>
    <col min="2820" max="2820" width="1.5" style="29" customWidth="1"/>
    <col min="2821" max="2821" width="10" style="29" customWidth="1"/>
    <col min="2822" max="2822" width="6.5" style="29" customWidth="1"/>
    <col min="2823" max="2823" width="2.125" style="29" customWidth="1"/>
    <col min="2824" max="2824" width="10" style="29" customWidth="1"/>
    <col min="2825" max="2825" width="11.625" style="29" customWidth="1"/>
    <col min="2826" max="2826" width="0.875" style="29" customWidth="1"/>
    <col min="2827" max="2827" width="2.625" style="29" customWidth="1"/>
    <col min="2828" max="2828" width="8.875" style="29" customWidth="1"/>
    <col min="2829" max="2829" width="8.5" style="29" customWidth="1"/>
    <col min="2830" max="2830" width="1.875" style="29" customWidth="1"/>
    <col min="2831" max="2831" width="12.125" style="29" customWidth="1"/>
    <col min="2832" max="2832" width="3.625" style="29" customWidth="1"/>
    <col min="2833" max="2833" width="11.375" style="29" customWidth="1"/>
    <col min="2834" max="2834" width="1.625" style="29" customWidth="1"/>
    <col min="2835" max="2835" width="9.5" style="29" customWidth="1"/>
    <col min="2836" max="2836" width="8.375" style="29" customWidth="1"/>
    <col min="2837" max="2837" width="3" style="29" customWidth="1"/>
    <col min="2838" max="2838" width="0.875" style="29" customWidth="1"/>
    <col min="2839" max="2839" width="17" style="29" customWidth="1"/>
    <col min="2840" max="2840" width="34.625" style="29" customWidth="1"/>
    <col min="2841" max="2841" width="2.5" style="29" customWidth="1"/>
    <col min="2842" max="2842" width="30.625" style="29" customWidth="1"/>
    <col min="2843" max="2843" width="3.125" style="29" customWidth="1"/>
    <col min="2844" max="2844" width="22" style="29" customWidth="1"/>
    <col min="2845" max="2845" width="2.625" style="29" customWidth="1"/>
    <col min="2846" max="2846" width="7.625" style="29" customWidth="1"/>
    <col min="2847" max="2847" width="10.625" style="29" customWidth="1"/>
    <col min="2848" max="2848" width="0.875" style="29" customWidth="1"/>
    <col min="2849" max="2849" width="6.625" style="29" customWidth="1"/>
    <col min="2850" max="2850" width="0.875" style="29" customWidth="1"/>
    <col min="2851" max="2851" width="6.625" style="29" customWidth="1"/>
    <col min="2852" max="2852" width="3.625" style="29" customWidth="1"/>
    <col min="2853" max="2853" width="6.625" style="29" customWidth="1"/>
    <col min="2854" max="2854" width="2.375" style="29" customWidth="1"/>
    <col min="2855" max="3072" width="9.125" style="29"/>
    <col min="3073" max="3073" width="2.875" style="29" customWidth="1"/>
    <col min="3074" max="3074" width="0.625" style="29" customWidth="1"/>
    <col min="3075" max="3075" width="29.5" style="29" customWidth="1"/>
    <col min="3076" max="3076" width="1.5" style="29" customWidth="1"/>
    <col min="3077" max="3077" width="10" style="29" customWidth="1"/>
    <col min="3078" max="3078" width="6.5" style="29" customWidth="1"/>
    <col min="3079" max="3079" width="2.125" style="29" customWidth="1"/>
    <col min="3080" max="3080" width="10" style="29" customWidth="1"/>
    <col min="3081" max="3081" width="11.625" style="29" customWidth="1"/>
    <col min="3082" max="3082" width="0.875" style="29" customWidth="1"/>
    <col min="3083" max="3083" width="2.625" style="29" customWidth="1"/>
    <col min="3084" max="3084" width="8.875" style="29" customWidth="1"/>
    <col min="3085" max="3085" width="8.5" style="29" customWidth="1"/>
    <col min="3086" max="3086" width="1.875" style="29" customWidth="1"/>
    <col min="3087" max="3087" width="12.125" style="29" customWidth="1"/>
    <col min="3088" max="3088" width="3.625" style="29" customWidth="1"/>
    <col min="3089" max="3089" width="11.375" style="29" customWidth="1"/>
    <col min="3090" max="3090" width="1.625" style="29" customWidth="1"/>
    <col min="3091" max="3091" width="9.5" style="29" customWidth="1"/>
    <col min="3092" max="3092" width="8.375" style="29" customWidth="1"/>
    <col min="3093" max="3093" width="3" style="29" customWidth="1"/>
    <col min="3094" max="3094" width="0.875" style="29" customWidth="1"/>
    <col min="3095" max="3095" width="17" style="29" customWidth="1"/>
    <col min="3096" max="3096" width="34.625" style="29" customWidth="1"/>
    <col min="3097" max="3097" width="2.5" style="29" customWidth="1"/>
    <col min="3098" max="3098" width="30.625" style="29" customWidth="1"/>
    <col min="3099" max="3099" width="3.125" style="29" customWidth="1"/>
    <col min="3100" max="3100" width="22" style="29" customWidth="1"/>
    <col min="3101" max="3101" width="2.625" style="29" customWidth="1"/>
    <col min="3102" max="3102" width="7.625" style="29" customWidth="1"/>
    <col min="3103" max="3103" width="10.625" style="29" customWidth="1"/>
    <col min="3104" max="3104" width="0.875" style="29" customWidth="1"/>
    <col min="3105" max="3105" width="6.625" style="29" customWidth="1"/>
    <col min="3106" max="3106" width="0.875" style="29" customWidth="1"/>
    <col min="3107" max="3107" width="6.625" style="29" customWidth="1"/>
    <col min="3108" max="3108" width="3.625" style="29" customWidth="1"/>
    <col min="3109" max="3109" width="6.625" style="29" customWidth="1"/>
    <col min="3110" max="3110" width="2.375" style="29" customWidth="1"/>
    <col min="3111" max="3328" width="9.125" style="29"/>
    <col min="3329" max="3329" width="2.875" style="29" customWidth="1"/>
    <col min="3330" max="3330" width="0.625" style="29" customWidth="1"/>
    <col min="3331" max="3331" width="29.5" style="29" customWidth="1"/>
    <col min="3332" max="3332" width="1.5" style="29" customWidth="1"/>
    <col min="3333" max="3333" width="10" style="29" customWidth="1"/>
    <col min="3334" max="3334" width="6.5" style="29" customWidth="1"/>
    <col min="3335" max="3335" width="2.125" style="29" customWidth="1"/>
    <col min="3336" max="3336" width="10" style="29" customWidth="1"/>
    <col min="3337" max="3337" width="11.625" style="29" customWidth="1"/>
    <col min="3338" max="3338" width="0.875" style="29" customWidth="1"/>
    <col min="3339" max="3339" width="2.625" style="29" customWidth="1"/>
    <col min="3340" max="3340" width="8.875" style="29" customWidth="1"/>
    <col min="3341" max="3341" width="8.5" style="29" customWidth="1"/>
    <col min="3342" max="3342" width="1.875" style="29" customWidth="1"/>
    <col min="3343" max="3343" width="12.125" style="29" customWidth="1"/>
    <col min="3344" max="3344" width="3.625" style="29" customWidth="1"/>
    <col min="3345" max="3345" width="11.375" style="29" customWidth="1"/>
    <col min="3346" max="3346" width="1.625" style="29" customWidth="1"/>
    <col min="3347" max="3347" width="9.5" style="29" customWidth="1"/>
    <col min="3348" max="3348" width="8.375" style="29" customWidth="1"/>
    <col min="3349" max="3349" width="3" style="29" customWidth="1"/>
    <col min="3350" max="3350" width="0.875" style="29" customWidth="1"/>
    <col min="3351" max="3351" width="17" style="29" customWidth="1"/>
    <col min="3352" max="3352" width="34.625" style="29" customWidth="1"/>
    <col min="3353" max="3353" width="2.5" style="29" customWidth="1"/>
    <col min="3354" max="3354" width="30.625" style="29" customWidth="1"/>
    <col min="3355" max="3355" width="3.125" style="29" customWidth="1"/>
    <col min="3356" max="3356" width="22" style="29" customWidth="1"/>
    <col min="3357" max="3357" width="2.625" style="29" customWidth="1"/>
    <col min="3358" max="3358" width="7.625" style="29" customWidth="1"/>
    <col min="3359" max="3359" width="10.625" style="29" customWidth="1"/>
    <col min="3360" max="3360" width="0.875" style="29" customWidth="1"/>
    <col min="3361" max="3361" width="6.625" style="29" customWidth="1"/>
    <col min="3362" max="3362" width="0.875" style="29" customWidth="1"/>
    <col min="3363" max="3363" width="6.625" style="29" customWidth="1"/>
    <col min="3364" max="3364" width="3.625" style="29" customWidth="1"/>
    <col min="3365" max="3365" width="6.625" style="29" customWidth="1"/>
    <col min="3366" max="3366" width="2.375" style="29" customWidth="1"/>
    <col min="3367" max="3584" width="9.125" style="29"/>
    <col min="3585" max="3585" width="2.875" style="29" customWidth="1"/>
    <col min="3586" max="3586" width="0.625" style="29" customWidth="1"/>
    <col min="3587" max="3587" width="29.5" style="29" customWidth="1"/>
    <col min="3588" max="3588" width="1.5" style="29" customWidth="1"/>
    <col min="3589" max="3589" width="10" style="29" customWidth="1"/>
    <col min="3590" max="3590" width="6.5" style="29" customWidth="1"/>
    <col min="3591" max="3591" width="2.125" style="29" customWidth="1"/>
    <col min="3592" max="3592" width="10" style="29" customWidth="1"/>
    <col min="3593" max="3593" width="11.625" style="29" customWidth="1"/>
    <col min="3594" max="3594" width="0.875" style="29" customWidth="1"/>
    <col min="3595" max="3595" width="2.625" style="29" customWidth="1"/>
    <col min="3596" max="3596" width="8.875" style="29" customWidth="1"/>
    <col min="3597" max="3597" width="8.5" style="29" customWidth="1"/>
    <col min="3598" max="3598" width="1.875" style="29" customWidth="1"/>
    <col min="3599" max="3599" width="12.125" style="29" customWidth="1"/>
    <col min="3600" max="3600" width="3.625" style="29" customWidth="1"/>
    <col min="3601" max="3601" width="11.375" style="29" customWidth="1"/>
    <col min="3602" max="3602" width="1.625" style="29" customWidth="1"/>
    <col min="3603" max="3603" width="9.5" style="29" customWidth="1"/>
    <col min="3604" max="3604" width="8.375" style="29" customWidth="1"/>
    <col min="3605" max="3605" width="3" style="29" customWidth="1"/>
    <col min="3606" max="3606" width="0.875" style="29" customWidth="1"/>
    <col min="3607" max="3607" width="17" style="29" customWidth="1"/>
    <col min="3608" max="3608" width="34.625" style="29" customWidth="1"/>
    <col min="3609" max="3609" width="2.5" style="29" customWidth="1"/>
    <col min="3610" max="3610" width="30.625" style="29" customWidth="1"/>
    <col min="3611" max="3611" width="3.125" style="29" customWidth="1"/>
    <col min="3612" max="3612" width="22" style="29" customWidth="1"/>
    <col min="3613" max="3613" width="2.625" style="29" customWidth="1"/>
    <col min="3614" max="3614" width="7.625" style="29" customWidth="1"/>
    <col min="3615" max="3615" width="10.625" style="29" customWidth="1"/>
    <col min="3616" max="3616" width="0.875" style="29" customWidth="1"/>
    <col min="3617" max="3617" width="6.625" style="29" customWidth="1"/>
    <col min="3618" max="3618" width="0.875" style="29" customWidth="1"/>
    <col min="3619" max="3619" width="6.625" style="29" customWidth="1"/>
    <col min="3620" max="3620" width="3.625" style="29" customWidth="1"/>
    <col min="3621" max="3621" width="6.625" style="29" customWidth="1"/>
    <col min="3622" max="3622" width="2.375" style="29" customWidth="1"/>
    <col min="3623" max="3840" width="9.125" style="29"/>
    <col min="3841" max="3841" width="2.875" style="29" customWidth="1"/>
    <col min="3842" max="3842" width="0.625" style="29" customWidth="1"/>
    <col min="3843" max="3843" width="29.5" style="29" customWidth="1"/>
    <col min="3844" max="3844" width="1.5" style="29" customWidth="1"/>
    <col min="3845" max="3845" width="10" style="29" customWidth="1"/>
    <col min="3846" max="3846" width="6.5" style="29" customWidth="1"/>
    <col min="3847" max="3847" width="2.125" style="29" customWidth="1"/>
    <col min="3848" max="3848" width="10" style="29" customWidth="1"/>
    <col min="3849" max="3849" width="11.625" style="29" customWidth="1"/>
    <col min="3850" max="3850" width="0.875" style="29" customWidth="1"/>
    <col min="3851" max="3851" width="2.625" style="29" customWidth="1"/>
    <col min="3852" max="3852" width="8.875" style="29" customWidth="1"/>
    <col min="3853" max="3853" width="8.5" style="29" customWidth="1"/>
    <col min="3854" max="3854" width="1.875" style="29" customWidth="1"/>
    <col min="3855" max="3855" width="12.125" style="29" customWidth="1"/>
    <col min="3856" max="3856" width="3.625" style="29" customWidth="1"/>
    <col min="3857" max="3857" width="11.375" style="29" customWidth="1"/>
    <col min="3858" max="3858" width="1.625" style="29" customWidth="1"/>
    <col min="3859" max="3859" width="9.5" style="29" customWidth="1"/>
    <col min="3860" max="3860" width="8.375" style="29" customWidth="1"/>
    <col min="3861" max="3861" width="3" style="29" customWidth="1"/>
    <col min="3862" max="3862" width="0.875" style="29" customWidth="1"/>
    <col min="3863" max="3863" width="17" style="29" customWidth="1"/>
    <col min="3864" max="3864" width="34.625" style="29" customWidth="1"/>
    <col min="3865" max="3865" width="2.5" style="29" customWidth="1"/>
    <col min="3866" max="3866" width="30.625" style="29" customWidth="1"/>
    <col min="3867" max="3867" width="3.125" style="29" customWidth="1"/>
    <col min="3868" max="3868" width="22" style="29" customWidth="1"/>
    <col min="3869" max="3869" width="2.625" style="29" customWidth="1"/>
    <col min="3870" max="3870" width="7.625" style="29" customWidth="1"/>
    <col min="3871" max="3871" width="10.625" style="29" customWidth="1"/>
    <col min="3872" max="3872" width="0.875" style="29" customWidth="1"/>
    <col min="3873" max="3873" width="6.625" style="29" customWidth="1"/>
    <col min="3874" max="3874" width="0.875" style="29" customWidth="1"/>
    <col min="3875" max="3875" width="6.625" style="29" customWidth="1"/>
    <col min="3876" max="3876" width="3.625" style="29" customWidth="1"/>
    <col min="3877" max="3877" width="6.625" style="29" customWidth="1"/>
    <col min="3878" max="3878" width="2.375" style="29" customWidth="1"/>
    <col min="3879" max="4096" width="9.125" style="29"/>
    <col min="4097" max="4097" width="2.875" style="29" customWidth="1"/>
    <col min="4098" max="4098" width="0.625" style="29" customWidth="1"/>
    <col min="4099" max="4099" width="29.5" style="29" customWidth="1"/>
    <col min="4100" max="4100" width="1.5" style="29" customWidth="1"/>
    <col min="4101" max="4101" width="10" style="29" customWidth="1"/>
    <col min="4102" max="4102" width="6.5" style="29" customWidth="1"/>
    <col min="4103" max="4103" width="2.125" style="29" customWidth="1"/>
    <col min="4104" max="4104" width="10" style="29" customWidth="1"/>
    <col min="4105" max="4105" width="11.625" style="29" customWidth="1"/>
    <col min="4106" max="4106" width="0.875" style="29" customWidth="1"/>
    <col min="4107" max="4107" width="2.625" style="29" customWidth="1"/>
    <col min="4108" max="4108" width="8.875" style="29" customWidth="1"/>
    <col min="4109" max="4109" width="8.5" style="29" customWidth="1"/>
    <col min="4110" max="4110" width="1.875" style="29" customWidth="1"/>
    <col min="4111" max="4111" width="12.125" style="29" customWidth="1"/>
    <col min="4112" max="4112" width="3.625" style="29" customWidth="1"/>
    <col min="4113" max="4113" width="11.375" style="29" customWidth="1"/>
    <col min="4114" max="4114" width="1.625" style="29" customWidth="1"/>
    <col min="4115" max="4115" width="9.5" style="29" customWidth="1"/>
    <col min="4116" max="4116" width="8.375" style="29" customWidth="1"/>
    <col min="4117" max="4117" width="3" style="29" customWidth="1"/>
    <col min="4118" max="4118" width="0.875" style="29" customWidth="1"/>
    <col min="4119" max="4119" width="17" style="29" customWidth="1"/>
    <col min="4120" max="4120" width="34.625" style="29" customWidth="1"/>
    <col min="4121" max="4121" width="2.5" style="29" customWidth="1"/>
    <col min="4122" max="4122" width="30.625" style="29" customWidth="1"/>
    <col min="4123" max="4123" width="3.125" style="29" customWidth="1"/>
    <col min="4124" max="4124" width="22" style="29" customWidth="1"/>
    <col min="4125" max="4125" width="2.625" style="29" customWidth="1"/>
    <col min="4126" max="4126" width="7.625" style="29" customWidth="1"/>
    <col min="4127" max="4127" width="10.625" style="29" customWidth="1"/>
    <col min="4128" max="4128" width="0.875" style="29" customWidth="1"/>
    <col min="4129" max="4129" width="6.625" style="29" customWidth="1"/>
    <col min="4130" max="4130" width="0.875" style="29" customWidth="1"/>
    <col min="4131" max="4131" width="6.625" style="29" customWidth="1"/>
    <col min="4132" max="4132" width="3.625" style="29" customWidth="1"/>
    <col min="4133" max="4133" width="6.625" style="29" customWidth="1"/>
    <col min="4134" max="4134" width="2.375" style="29" customWidth="1"/>
    <col min="4135" max="4352" width="9.125" style="29"/>
    <col min="4353" max="4353" width="2.875" style="29" customWidth="1"/>
    <col min="4354" max="4354" width="0.625" style="29" customWidth="1"/>
    <col min="4355" max="4355" width="29.5" style="29" customWidth="1"/>
    <col min="4356" max="4356" width="1.5" style="29" customWidth="1"/>
    <col min="4357" max="4357" width="10" style="29" customWidth="1"/>
    <col min="4358" max="4358" width="6.5" style="29" customWidth="1"/>
    <col min="4359" max="4359" width="2.125" style="29" customWidth="1"/>
    <col min="4360" max="4360" width="10" style="29" customWidth="1"/>
    <col min="4361" max="4361" width="11.625" style="29" customWidth="1"/>
    <col min="4362" max="4362" width="0.875" style="29" customWidth="1"/>
    <col min="4363" max="4363" width="2.625" style="29" customWidth="1"/>
    <col min="4364" max="4364" width="8.875" style="29" customWidth="1"/>
    <col min="4365" max="4365" width="8.5" style="29" customWidth="1"/>
    <col min="4366" max="4366" width="1.875" style="29" customWidth="1"/>
    <col min="4367" max="4367" width="12.125" style="29" customWidth="1"/>
    <col min="4368" max="4368" width="3.625" style="29" customWidth="1"/>
    <col min="4369" max="4369" width="11.375" style="29" customWidth="1"/>
    <col min="4370" max="4370" width="1.625" style="29" customWidth="1"/>
    <col min="4371" max="4371" width="9.5" style="29" customWidth="1"/>
    <col min="4372" max="4372" width="8.375" style="29" customWidth="1"/>
    <col min="4373" max="4373" width="3" style="29" customWidth="1"/>
    <col min="4374" max="4374" width="0.875" style="29" customWidth="1"/>
    <col min="4375" max="4375" width="17" style="29" customWidth="1"/>
    <col min="4376" max="4376" width="34.625" style="29" customWidth="1"/>
    <col min="4377" max="4377" width="2.5" style="29" customWidth="1"/>
    <col min="4378" max="4378" width="30.625" style="29" customWidth="1"/>
    <col min="4379" max="4379" width="3.125" style="29" customWidth="1"/>
    <col min="4380" max="4380" width="22" style="29" customWidth="1"/>
    <col min="4381" max="4381" width="2.625" style="29" customWidth="1"/>
    <col min="4382" max="4382" width="7.625" style="29" customWidth="1"/>
    <col min="4383" max="4383" width="10.625" style="29" customWidth="1"/>
    <col min="4384" max="4384" width="0.875" style="29" customWidth="1"/>
    <col min="4385" max="4385" width="6.625" style="29" customWidth="1"/>
    <col min="4386" max="4386" width="0.875" style="29" customWidth="1"/>
    <col min="4387" max="4387" width="6.625" style="29" customWidth="1"/>
    <col min="4388" max="4388" width="3.625" style="29" customWidth="1"/>
    <col min="4389" max="4389" width="6.625" style="29" customWidth="1"/>
    <col min="4390" max="4390" width="2.375" style="29" customWidth="1"/>
    <col min="4391" max="4608" width="9.125" style="29"/>
    <col min="4609" max="4609" width="2.875" style="29" customWidth="1"/>
    <col min="4610" max="4610" width="0.625" style="29" customWidth="1"/>
    <col min="4611" max="4611" width="29.5" style="29" customWidth="1"/>
    <col min="4612" max="4612" width="1.5" style="29" customWidth="1"/>
    <col min="4613" max="4613" width="10" style="29" customWidth="1"/>
    <col min="4614" max="4614" width="6.5" style="29" customWidth="1"/>
    <col min="4615" max="4615" width="2.125" style="29" customWidth="1"/>
    <col min="4616" max="4616" width="10" style="29" customWidth="1"/>
    <col min="4617" max="4617" width="11.625" style="29" customWidth="1"/>
    <col min="4618" max="4618" width="0.875" style="29" customWidth="1"/>
    <col min="4619" max="4619" width="2.625" style="29" customWidth="1"/>
    <col min="4620" max="4620" width="8.875" style="29" customWidth="1"/>
    <col min="4621" max="4621" width="8.5" style="29" customWidth="1"/>
    <col min="4622" max="4622" width="1.875" style="29" customWidth="1"/>
    <col min="4623" max="4623" width="12.125" style="29" customWidth="1"/>
    <col min="4624" max="4624" width="3.625" style="29" customWidth="1"/>
    <col min="4625" max="4625" width="11.375" style="29" customWidth="1"/>
    <col min="4626" max="4626" width="1.625" style="29" customWidth="1"/>
    <col min="4627" max="4627" width="9.5" style="29" customWidth="1"/>
    <col min="4628" max="4628" width="8.375" style="29" customWidth="1"/>
    <col min="4629" max="4629" width="3" style="29" customWidth="1"/>
    <col min="4630" max="4630" width="0.875" style="29" customWidth="1"/>
    <col min="4631" max="4631" width="17" style="29" customWidth="1"/>
    <col min="4632" max="4632" width="34.625" style="29" customWidth="1"/>
    <col min="4633" max="4633" width="2.5" style="29" customWidth="1"/>
    <col min="4634" max="4634" width="30.625" style="29" customWidth="1"/>
    <col min="4635" max="4635" width="3.125" style="29" customWidth="1"/>
    <col min="4636" max="4636" width="22" style="29" customWidth="1"/>
    <col min="4637" max="4637" width="2.625" style="29" customWidth="1"/>
    <col min="4638" max="4638" width="7.625" style="29" customWidth="1"/>
    <col min="4639" max="4639" width="10.625" style="29" customWidth="1"/>
    <col min="4640" max="4640" width="0.875" style="29" customWidth="1"/>
    <col min="4641" max="4641" width="6.625" style="29" customWidth="1"/>
    <col min="4642" max="4642" width="0.875" style="29" customWidth="1"/>
    <col min="4643" max="4643" width="6.625" style="29" customWidth="1"/>
    <col min="4644" max="4644" width="3.625" style="29" customWidth="1"/>
    <col min="4645" max="4645" width="6.625" style="29" customWidth="1"/>
    <col min="4646" max="4646" width="2.375" style="29" customWidth="1"/>
    <col min="4647" max="4864" width="9.125" style="29"/>
    <col min="4865" max="4865" width="2.875" style="29" customWidth="1"/>
    <col min="4866" max="4866" width="0.625" style="29" customWidth="1"/>
    <col min="4867" max="4867" width="29.5" style="29" customWidth="1"/>
    <col min="4868" max="4868" width="1.5" style="29" customWidth="1"/>
    <col min="4869" max="4869" width="10" style="29" customWidth="1"/>
    <col min="4870" max="4870" width="6.5" style="29" customWidth="1"/>
    <col min="4871" max="4871" width="2.125" style="29" customWidth="1"/>
    <col min="4872" max="4872" width="10" style="29" customWidth="1"/>
    <col min="4873" max="4873" width="11.625" style="29" customWidth="1"/>
    <col min="4874" max="4874" width="0.875" style="29" customWidth="1"/>
    <col min="4875" max="4875" width="2.625" style="29" customWidth="1"/>
    <col min="4876" max="4876" width="8.875" style="29" customWidth="1"/>
    <col min="4877" max="4877" width="8.5" style="29" customWidth="1"/>
    <col min="4878" max="4878" width="1.875" style="29" customWidth="1"/>
    <col min="4879" max="4879" width="12.125" style="29" customWidth="1"/>
    <col min="4880" max="4880" width="3.625" style="29" customWidth="1"/>
    <col min="4881" max="4881" width="11.375" style="29" customWidth="1"/>
    <col min="4882" max="4882" width="1.625" style="29" customWidth="1"/>
    <col min="4883" max="4883" width="9.5" style="29" customWidth="1"/>
    <col min="4884" max="4884" width="8.375" style="29" customWidth="1"/>
    <col min="4885" max="4885" width="3" style="29" customWidth="1"/>
    <col min="4886" max="4886" width="0.875" style="29" customWidth="1"/>
    <col min="4887" max="4887" width="17" style="29" customWidth="1"/>
    <col min="4888" max="4888" width="34.625" style="29" customWidth="1"/>
    <col min="4889" max="4889" width="2.5" style="29" customWidth="1"/>
    <col min="4890" max="4890" width="30.625" style="29" customWidth="1"/>
    <col min="4891" max="4891" width="3.125" style="29" customWidth="1"/>
    <col min="4892" max="4892" width="22" style="29" customWidth="1"/>
    <col min="4893" max="4893" width="2.625" style="29" customWidth="1"/>
    <col min="4894" max="4894" width="7.625" style="29" customWidth="1"/>
    <col min="4895" max="4895" width="10.625" style="29" customWidth="1"/>
    <col min="4896" max="4896" width="0.875" style="29" customWidth="1"/>
    <col min="4897" max="4897" width="6.625" style="29" customWidth="1"/>
    <col min="4898" max="4898" width="0.875" style="29" customWidth="1"/>
    <col min="4899" max="4899" width="6.625" style="29" customWidth="1"/>
    <col min="4900" max="4900" width="3.625" style="29" customWidth="1"/>
    <col min="4901" max="4901" width="6.625" style="29" customWidth="1"/>
    <col min="4902" max="4902" width="2.375" style="29" customWidth="1"/>
    <col min="4903" max="5120" width="9.125" style="29"/>
    <col min="5121" max="5121" width="2.875" style="29" customWidth="1"/>
    <col min="5122" max="5122" width="0.625" style="29" customWidth="1"/>
    <col min="5123" max="5123" width="29.5" style="29" customWidth="1"/>
    <col min="5124" max="5124" width="1.5" style="29" customWidth="1"/>
    <col min="5125" max="5125" width="10" style="29" customWidth="1"/>
    <col min="5126" max="5126" width="6.5" style="29" customWidth="1"/>
    <col min="5127" max="5127" width="2.125" style="29" customWidth="1"/>
    <col min="5128" max="5128" width="10" style="29" customWidth="1"/>
    <col min="5129" max="5129" width="11.625" style="29" customWidth="1"/>
    <col min="5130" max="5130" width="0.875" style="29" customWidth="1"/>
    <col min="5131" max="5131" width="2.625" style="29" customWidth="1"/>
    <col min="5132" max="5132" width="8.875" style="29" customWidth="1"/>
    <col min="5133" max="5133" width="8.5" style="29" customWidth="1"/>
    <col min="5134" max="5134" width="1.875" style="29" customWidth="1"/>
    <col min="5135" max="5135" width="12.125" style="29" customWidth="1"/>
    <col min="5136" max="5136" width="3.625" style="29" customWidth="1"/>
    <col min="5137" max="5137" width="11.375" style="29" customWidth="1"/>
    <col min="5138" max="5138" width="1.625" style="29" customWidth="1"/>
    <col min="5139" max="5139" width="9.5" style="29" customWidth="1"/>
    <col min="5140" max="5140" width="8.375" style="29" customWidth="1"/>
    <col min="5141" max="5141" width="3" style="29" customWidth="1"/>
    <col min="5142" max="5142" width="0.875" style="29" customWidth="1"/>
    <col min="5143" max="5143" width="17" style="29" customWidth="1"/>
    <col min="5144" max="5144" width="34.625" style="29" customWidth="1"/>
    <col min="5145" max="5145" width="2.5" style="29" customWidth="1"/>
    <col min="5146" max="5146" width="30.625" style="29" customWidth="1"/>
    <col min="5147" max="5147" width="3.125" style="29" customWidth="1"/>
    <col min="5148" max="5148" width="22" style="29" customWidth="1"/>
    <col min="5149" max="5149" width="2.625" style="29" customWidth="1"/>
    <col min="5150" max="5150" width="7.625" style="29" customWidth="1"/>
    <col min="5151" max="5151" width="10.625" style="29" customWidth="1"/>
    <col min="5152" max="5152" width="0.875" style="29" customWidth="1"/>
    <col min="5153" max="5153" width="6.625" style="29" customWidth="1"/>
    <col min="5154" max="5154" width="0.875" style="29" customWidth="1"/>
    <col min="5155" max="5155" width="6.625" style="29" customWidth="1"/>
    <col min="5156" max="5156" width="3.625" style="29" customWidth="1"/>
    <col min="5157" max="5157" width="6.625" style="29" customWidth="1"/>
    <col min="5158" max="5158" width="2.375" style="29" customWidth="1"/>
    <col min="5159" max="5376" width="9.125" style="29"/>
    <col min="5377" max="5377" width="2.875" style="29" customWidth="1"/>
    <col min="5378" max="5378" width="0.625" style="29" customWidth="1"/>
    <col min="5379" max="5379" width="29.5" style="29" customWidth="1"/>
    <col min="5380" max="5380" width="1.5" style="29" customWidth="1"/>
    <col min="5381" max="5381" width="10" style="29" customWidth="1"/>
    <col min="5382" max="5382" width="6.5" style="29" customWidth="1"/>
    <col min="5383" max="5383" width="2.125" style="29" customWidth="1"/>
    <col min="5384" max="5384" width="10" style="29" customWidth="1"/>
    <col min="5385" max="5385" width="11.625" style="29" customWidth="1"/>
    <col min="5386" max="5386" width="0.875" style="29" customWidth="1"/>
    <col min="5387" max="5387" width="2.625" style="29" customWidth="1"/>
    <col min="5388" max="5388" width="8.875" style="29" customWidth="1"/>
    <col min="5389" max="5389" width="8.5" style="29" customWidth="1"/>
    <col min="5390" max="5390" width="1.875" style="29" customWidth="1"/>
    <col min="5391" max="5391" width="12.125" style="29" customWidth="1"/>
    <col min="5392" max="5392" width="3.625" style="29" customWidth="1"/>
    <col min="5393" max="5393" width="11.375" style="29" customWidth="1"/>
    <col min="5394" max="5394" width="1.625" style="29" customWidth="1"/>
    <col min="5395" max="5395" width="9.5" style="29" customWidth="1"/>
    <col min="5396" max="5396" width="8.375" style="29" customWidth="1"/>
    <col min="5397" max="5397" width="3" style="29" customWidth="1"/>
    <col min="5398" max="5398" width="0.875" style="29" customWidth="1"/>
    <col min="5399" max="5399" width="17" style="29" customWidth="1"/>
    <col min="5400" max="5400" width="34.625" style="29" customWidth="1"/>
    <col min="5401" max="5401" width="2.5" style="29" customWidth="1"/>
    <col min="5402" max="5402" width="30.625" style="29" customWidth="1"/>
    <col min="5403" max="5403" width="3.125" style="29" customWidth="1"/>
    <col min="5404" max="5404" width="22" style="29" customWidth="1"/>
    <col min="5405" max="5405" width="2.625" style="29" customWidth="1"/>
    <col min="5406" max="5406" width="7.625" style="29" customWidth="1"/>
    <col min="5407" max="5407" width="10.625" style="29" customWidth="1"/>
    <col min="5408" max="5408" width="0.875" style="29" customWidth="1"/>
    <col min="5409" max="5409" width="6.625" style="29" customWidth="1"/>
    <col min="5410" max="5410" width="0.875" style="29" customWidth="1"/>
    <col min="5411" max="5411" width="6.625" style="29" customWidth="1"/>
    <col min="5412" max="5412" width="3.625" style="29" customWidth="1"/>
    <col min="5413" max="5413" width="6.625" style="29" customWidth="1"/>
    <col min="5414" max="5414" width="2.375" style="29" customWidth="1"/>
    <col min="5415" max="5632" width="9.125" style="29"/>
    <col min="5633" max="5633" width="2.875" style="29" customWidth="1"/>
    <col min="5634" max="5634" width="0.625" style="29" customWidth="1"/>
    <col min="5635" max="5635" width="29.5" style="29" customWidth="1"/>
    <col min="5636" max="5636" width="1.5" style="29" customWidth="1"/>
    <col min="5637" max="5637" width="10" style="29" customWidth="1"/>
    <col min="5638" max="5638" width="6.5" style="29" customWidth="1"/>
    <col min="5639" max="5639" width="2.125" style="29" customWidth="1"/>
    <col min="5640" max="5640" width="10" style="29" customWidth="1"/>
    <col min="5641" max="5641" width="11.625" style="29" customWidth="1"/>
    <col min="5642" max="5642" width="0.875" style="29" customWidth="1"/>
    <col min="5643" max="5643" width="2.625" style="29" customWidth="1"/>
    <col min="5644" max="5644" width="8.875" style="29" customWidth="1"/>
    <col min="5645" max="5645" width="8.5" style="29" customWidth="1"/>
    <col min="5646" max="5646" width="1.875" style="29" customWidth="1"/>
    <col min="5647" max="5647" width="12.125" style="29" customWidth="1"/>
    <col min="5648" max="5648" width="3.625" style="29" customWidth="1"/>
    <col min="5649" max="5649" width="11.375" style="29" customWidth="1"/>
    <col min="5650" max="5650" width="1.625" style="29" customWidth="1"/>
    <col min="5651" max="5651" width="9.5" style="29" customWidth="1"/>
    <col min="5652" max="5652" width="8.375" style="29" customWidth="1"/>
    <col min="5653" max="5653" width="3" style="29" customWidth="1"/>
    <col min="5654" max="5654" width="0.875" style="29" customWidth="1"/>
    <col min="5655" max="5655" width="17" style="29" customWidth="1"/>
    <col min="5656" max="5656" width="34.625" style="29" customWidth="1"/>
    <col min="5657" max="5657" width="2.5" style="29" customWidth="1"/>
    <col min="5658" max="5658" width="30.625" style="29" customWidth="1"/>
    <col min="5659" max="5659" width="3.125" style="29" customWidth="1"/>
    <col min="5660" max="5660" width="22" style="29" customWidth="1"/>
    <col min="5661" max="5661" width="2.625" style="29" customWidth="1"/>
    <col min="5662" max="5662" width="7.625" style="29" customWidth="1"/>
    <col min="5663" max="5663" width="10.625" style="29" customWidth="1"/>
    <col min="5664" max="5664" width="0.875" style="29" customWidth="1"/>
    <col min="5665" max="5665" width="6.625" style="29" customWidth="1"/>
    <col min="5666" max="5666" width="0.875" style="29" customWidth="1"/>
    <col min="5667" max="5667" width="6.625" style="29" customWidth="1"/>
    <col min="5668" max="5668" width="3.625" style="29" customWidth="1"/>
    <col min="5669" max="5669" width="6.625" style="29" customWidth="1"/>
    <col min="5670" max="5670" width="2.375" style="29" customWidth="1"/>
    <col min="5671" max="5888" width="9.125" style="29"/>
    <col min="5889" max="5889" width="2.875" style="29" customWidth="1"/>
    <col min="5890" max="5890" width="0.625" style="29" customWidth="1"/>
    <col min="5891" max="5891" width="29.5" style="29" customWidth="1"/>
    <col min="5892" max="5892" width="1.5" style="29" customWidth="1"/>
    <col min="5893" max="5893" width="10" style="29" customWidth="1"/>
    <col min="5894" max="5894" width="6.5" style="29" customWidth="1"/>
    <col min="5895" max="5895" width="2.125" style="29" customWidth="1"/>
    <col min="5896" max="5896" width="10" style="29" customWidth="1"/>
    <col min="5897" max="5897" width="11.625" style="29" customWidth="1"/>
    <col min="5898" max="5898" width="0.875" style="29" customWidth="1"/>
    <col min="5899" max="5899" width="2.625" style="29" customWidth="1"/>
    <col min="5900" max="5900" width="8.875" style="29" customWidth="1"/>
    <col min="5901" max="5901" width="8.5" style="29" customWidth="1"/>
    <col min="5902" max="5902" width="1.875" style="29" customWidth="1"/>
    <col min="5903" max="5903" width="12.125" style="29" customWidth="1"/>
    <col min="5904" max="5904" width="3.625" style="29" customWidth="1"/>
    <col min="5905" max="5905" width="11.375" style="29" customWidth="1"/>
    <col min="5906" max="5906" width="1.625" style="29" customWidth="1"/>
    <col min="5907" max="5907" width="9.5" style="29" customWidth="1"/>
    <col min="5908" max="5908" width="8.375" style="29" customWidth="1"/>
    <col min="5909" max="5909" width="3" style="29" customWidth="1"/>
    <col min="5910" max="5910" width="0.875" style="29" customWidth="1"/>
    <col min="5911" max="5911" width="17" style="29" customWidth="1"/>
    <col min="5912" max="5912" width="34.625" style="29" customWidth="1"/>
    <col min="5913" max="5913" width="2.5" style="29" customWidth="1"/>
    <col min="5914" max="5914" width="30.625" style="29" customWidth="1"/>
    <col min="5915" max="5915" width="3.125" style="29" customWidth="1"/>
    <col min="5916" max="5916" width="22" style="29" customWidth="1"/>
    <col min="5917" max="5917" width="2.625" style="29" customWidth="1"/>
    <col min="5918" max="5918" width="7.625" style="29" customWidth="1"/>
    <col min="5919" max="5919" width="10.625" style="29" customWidth="1"/>
    <col min="5920" max="5920" width="0.875" style="29" customWidth="1"/>
    <col min="5921" max="5921" width="6.625" style="29" customWidth="1"/>
    <col min="5922" max="5922" width="0.875" style="29" customWidth="1"/>
    <col min="5923" max="5923" width="6.625" style="29" customWidth="1"/>
    <col min="5924" max="5924" width="3.625" style="29" customWidth="1"/>
    <col min="5925" max="5925" width="6.625" style="29" customWidth="1"/>
    <col min="5926" max="5926" width="2.375" style="29" customWidth="1"/>
    <col min="5927" max="6144" width="9.125" style="29"/>
    <col min="6145" max="6145" width="2.875" style="29" customWidth="1"/>
    <col min="6146" max="6146" width="0.625" style="29" customWidth="1"/>
    <col min="6147" max="6147" width="29.5" style="29" customWidth="1"/>
    <col min="6148" max="6148" width="1.5" style="29" customWidth="1"/>
    <col min="6149" max="6149" width="10" style="29" customWidth="1"/>
    <col min="6150" max="6150" width="6.5" style="29" customWidth="1"/>
    <col min="6151" max="6151" width="2.125" style="29" customWidth="1"/>
    <col min="6152" max="6152" width="10" style="29" customWidth="1"/>
    <col min="6153" max="6153" width="11.625" style="29" customWidth="1"/>
    <col min="6154" max="6154" width="0.875" style="29" customWidth="1"/>
    <col min="6155" max="6155" width="2.625" style="29" customWidth="1"/>
    <col min="6156" max="6156" width="8.875" style="29" customWidth="1"/>
    <col min="6157" max="6157" width="8.5" style="29" customWidth="1"/>
    <col min="6158" max="6158" width="1.875" style="29" customWidth="1"/>
    <col min="6159" max="6159" width="12.125" style="29" customWidth="1"/>
    <col min="6160" max="6160" width="3.625" style="29" customWidth="1"/>
    <col min="6161" max="6161" width="11.375" style="29" customWidth="1"/>
    <col min="6162" max="6162" width="1.625" style="29" customWidth="1"/>
    <col min="6163" max="6163" width="9.5" style="29" customWidth="1"/>
    <col min="6164" max="6164" width="8.375" style="29" customWidth="1"/>
    <col min="6165" max="6165" width="3" style="29" customWidth="1"/>
    <col min="6166" max="6166" width="0.875" style="29" customWidth="1"/>
    <col min="6167" max="6167" width="17" style="29" customWidth="1"/>
    <col min="6168" max="6168" width="34.625" style="29" customWidth="1"/>
    <col min="6169" max="6169" width="2.5" style="29" customWidth="1"/>
    <col min="6170" max="6170" width="30.625" style="29" customWidth="1"/>
    <col min="6171" max="6171" width="3.125" style="29" customWidth="1"/>
    <col min="6172" max="6172" width="22" style="29" customWidth="1"/>
    <col min="6173" max="6173" width="2.625" style="29" customWidth="1"/>
    <col min="6174" max="6174" width="7.625" style="29" customWidth="1"/>
    <col min="6175" max="6175" width="10.625" style="29" customWidth="1"/>
    <col min="6176" max="6176" width="0.875" style="29" customWidth="1"/>
    <col min="6177" max="6177" width="6.625" style="29" customWidth="1"/>
    <col min="6178" max="6178" width="0.875" style="29" customWidth="1"/>
    <col min="6179" max="6179" width="6.625" style="29" customWidth="1"/>
    <col min="6180" max="6180" width="3.625" style="29" customWidth="1"/>
    <col min="6181" max="6181" width="6.625" style="29" customWidth="1"/>
    <col min="6182" max="6182" width="2.375" style="29" customWidth="1"/>
    <col min="6183" max="6400" width="9.125" style="29"/>
    <col min="6401" max="6401" width="2.875" style="29" customWidth="1"/>
    <col min="6402" max="6402" width="0.625" style="29" customWidth="1"/>
    <col min="6403" max="6403" width="29.5" style="29" customWidth="1"/>
    <col min="6404" max="6404" width="1.5" style="29" customWidth="1"/>
    <col min="6405" max="6405" width="10" style="29" customWidth="1"/>
    <col min="6406" max="6406" width="6.5" style="29" customWidth="1"/>
    <col min="6407" max="6407" width="2.125" style="29" customWidth="1"/>
    <col min="6408" max="6408" width="10" style="29" customWidth="1"/>
    <col min="6409" max="6409" width="11.625" style="29" customWidth="1"/>
    <col min="6410" max="6410" width="0.875" style="29" customWidth="1"/>
    <col min="6411" max="6411" width="2.625" style="29" customWidth="1"/>
    <col min="6412" max="6412" width="8.875" style="29" customWidth="1"/>
    <col min="6413" max="6413" width="8.5" style="29" customWidth="1"/>
    <col min="6414" max="6414" width="1.875" style="29" customWidth="1"/>
    <col min="6415" max="6415" width="12.125" style="29" customWidth="1"/>
    <col min="6416" max="6416" width="3.625" style="29" customWidth="1"/>
    <col min="6417" max="6417" width="11.375" style="29" customWidth="1"/>
    <col min="6418" max="6418" width="1.625" style="29" customWidth="1"/>
    <col min="6419" max="6419" width="9.5" style="29" customWidth="1"/>
    <col min="6420" max="6420" width="8.375" style="29" customWidth="1"/>
    <col min="6421" max="6421" width="3" style="29" customWidth="1"/>
    <col min="6422" max="6422" width="0.875" style="29" customWidth="1"/>
    <col min="6423" max="6423" width="17" style="29" customWidth="1"/>
    <col min="6424" max="6424" width="34.625" style="29" customWidth="1"/>
    <col min="6425" max="6425" width="2.5" style="29" customWidth="1"/>
    <col min="6426" max="6426" width="30.625" style="29" customWidth="1"/>
    <col min="6427" max="6427" width="3.125" style="29" customWidth="1"/>
    <col min="6428" max="6428" width="22" style="29" customWidth="1"/>
    <col min="6429" max="6429" width="2.625" style="29" customWidth="1"/>
    <col min="6430" max="6430" width="7.625" style="29" customWidth="1"/>
    <col min="6431" max="6431" width="10.625" style="29" customWidth="1"/>
    <col min="6432" max="6432" width="0.875" style="29" customWidth="1"/>
    <col min="6433" max="6433" width="6.625" style="29" customWidth="1"/>
    <col min="6434" max="6434" width="0.875" style="29" customWidth="1"/>
    <col min="6435" max="6435" width="6.625" style="29" customWidth="1"/>
    <col min="6436" max="6436" width="3.625" style="29" customWidth="1"/>
    <col min="6437" max="6437" width="6.625" style="29" customWidth="1"/>
    <col min="6438" max="6438" width="2.375" style="29" customWidth="1"/>
    <col min="6439" max="6656" width="9.125" style="29"/>
    <col min="6657" max="6657" width="2.875" style="29" customWidth="1"/>
    <col min="6658" max="6658" width="0.625" style="29" customWidth="1"/>
    <col min="6659" max="6659" width="29.5" style="29" customWidth="1"/>
    <col min="6660" max="6660" width="1.5" style="29" customWidth="1"/>
    <col min="6661" max="6661" width="10" style="29" customWidth="1"/>
    <col min="6662" max="6662" width="6.5" style="29" customWidth="1"/>
    <col min="6663" max="6663" width="2.125" style="29" customWidth="1"/>
    <col min="6664" max="6664" width="10" style="29" customWidth="1"/>
    <col min="6665" max="6665" width="11.625" style="29" customWidth="1"/>
    <col min="6666" max="6666" width="0.875" style="29" customWidth="1"/>
    <col min="6667" max="6667" width="2.625" style="29" customWidth="1"/>
    <col min="6668" max="6668" width="8.875" style="29" customWidth="1"/>
    <col min="6669" max="6669" width="8.5" style="29" customWidth="1"/>
    <col min="6670" max="6670" width="1.875" style="29" customWidth="1"/>
    <col min="6671" max="6671" width="12.125" style="29" customWidth="1"/>
    <col min="6672" max="6672" width="3.625" style="29" customWidth="1"/>
    <col min="6673" max="6673" width="11.375" style="29" customWidth="1"/>
    <col min="6674" max="6674" width="1.625" style="29" customWidth="1"/>
    <col min="6675" max="6675" width="9.5" style="29" customWidth="1"/>
    <col min="6676" max="6676" width="8.375" style="29" customWidth="1"/>
    <col min="6677" max="6677" width="3" style="29" customWidth="1"/>
    <col min="6678" max="6678" width="0.875" style="29" customWidth="1"/>
    <col min="6679" max="6679" width="17" style="29" customWidth="1"/>
    <col min="6680" max="6680" width="34.625" style="29" customWidth="1"/>
    <col min="6681" max="6681" width="2.5" style="29" customWidth="1"/>
    <col min="6682" max="6682" width="30.625" style="29" customWidth="1"/>
    <col min="6683" max="6683" width="3.125" style="29" customWidth="1"/>
    <col min="6684" max="6684" width="22" style="29" customWidth="1"/>
    <col min="6685" max="6685" width="2.625" style="29" customWidth="1"/>
    <col min="6686" max="6686" width="7.625" style="29" customWidth="1"/>
    <col min="6687" max="6687" width="10.625" style="29" customWidth="1"/>
    <col min="6688" max="6688" width="0.875" style="29" customWidth="1"/>
    <col min="6689" max="6689" width="6.625" style="29" customWidth="1"/>
    <col min="6690" max="6690" width="0.875" style="29" customWidth="1"/>
    <col min="6691" max="6691" width="6.625" style="29" customWidth="1"/>
    <col min="6692" max="6692" width="3.625" style="29" customWidth="1"/>
    <col min="6693" max="6693" width="6.625" style="29" customWidth="1"/>
    <col min="6694" max="6694" width="2.375" style="29" customWidth="1"/>
    <col min="6695" max="6912" width="9.125" style="29"/>
    <col min="6913" max="6913" width="2.875" style="29" customWidth="1"/>
    <col min="6914" max="6914" width="0.625" style="29" customWidth="1"/>
    <col min="6915" max="6915" width="29.5" style="29" customWidth="1"/>
    <col min="6916" max="6916" width="1.5" style="29" customWidth="1"/>
    <col min="6917" max="6917" width="10" style="29" customWidth="1"/>
    <col min="6918" max="6918" width="6.5" style="29" customWidth="1"/>
    <col min="6919" max="6919" width="2.125" style="29" customWidth="1"/>
    <col min="6920" max="6920" width="10" style="29" customWidth="1"/>
    <col min="6921" max="6921" width="11.625" style="29" customWidth="1"/>
    <col min="6922" max="6922" width="0.875" style="29" customWidth="1"/>
    <col min="6923" max="6923" width="2.625" style="29" customWidth="1"/>
    <col min="6924" max="6924" width="8.875" style="29" customWidth="1"/>
    <col min="6925" max="6925" width="8.5" style="29" customWidth="1"/>
    <col min="6926" max="6926" width="1.875" style="29" customWidth="1"/>
    <col min="6927" max="6927" width="12.125" style="29" customWidth="1"/>
    <col min="6928" max="6928" width="3.625" style="29" customWidth="1"/>
    <col min="6929" max="6929" width="11.375" style="29" customWidth="1"/>
    <col min="6930" max="6930" width="1.625" style="29" customWidth="1"/>
    <col min="6931" max="6931" width="9.5" style="29" customWidth="1"/>
    <col min="6932" max="6932" width="8.375" style="29" customWidth="1"/>
    <col min="6933" max="6933" width="3" style="29" customWidth="1"/>
    <col min="6934" max="6934" width="0.875" style="29" customWidth="1"/>
    <col min="6935" max="6935" width="17" style="29" customWidth="1"/>
    <col min="6936" max="6936" width="34.625" style="29" customWidth="1"/>
    <col min="6937" max="6937" width="2.5" style="29" customWidth="1"/>
    <col min="6938" max="6938" width="30.625" style="29" customWidth="1"/>
    <col min="6939" max="6939" width="3.125" style="29" customWidth="1"/>
    <col min="6940" max="6940" width="22" style="29" customWidth="1"/>
    <col min="6941" max="6941" width="2.625" style="29" customWidth="1"/>
    <col min="6942" max="6942" width="7.625" style="29" customWidth="1"/>
    <col min="6943" max="6943" width="10.625" style="29" customWidth="1"/>
    <col min="6944" max="6944" width="0.875" style="29" customWidth="1"/>
    <col min="6945" max="6945" width="6.625" style="29" customWidth="1"/>
    <col min="6946" max="6946" width="0.875" style="29" customWidth="1"/>
    <col min="6947" max="6947" width="6.625" style="29" customWidth="1"/>
    <col min="6948" max="6948" width="3.625" style="29" customWidth="1"/>
    <col min="6949" max="6949" width="6.625" style="29" customWidth="1"/>
    <col min="6950" max="6950" width="2.375" style="29" customWidth="1"/>
    <col min="6951" max="7168" width="9.125" style="29"/>
    <col min="7169" max="7169" width="2.875" style="29" customWidth="1"/>
    <col min="7170" max="7170" width="0.625" style="29" customWidth="1"/>
    <col min="7171" max="7171" width="29.5" style="29" customWidth="1"/>
    <col min="7172" max="7172" width="1.5" style="29" customWidth="1"/>
    <col min="7173" max="7173" width="10" style="29" customWidth="1"/>
    <col min="7174" max="7174" width="6.5" style="29" customWidth="1"/>
    <col min="7175" max="7175" width="2.125" style="29" customWidth="1"/>
    <col min="7176" max="7176" width="10" style="29" customWidth="1"/>
    <col min="7177" max="7177" width="11.625" style="29" customWidth="1"/>
    <col min="7178" max="7178" width="0.875" style="29" customWidth="1"/>
    <col min="7179" max="7179" width="2.625" style="29" customWidth="1"/>
    <col min="7180" max="7180" width="8.875" style="29" customWidth="1"/>
    <col min="7181" max="7181" width="8.5" style="29" customWidth="1"/>
    <col min="7182" max="7182" width="1.875" style="29" customWidth="1"/>
    <col min="7183" max="7183" width="12.125" style="29" customWidth="1"/>
    <col min="7184" max="7184" width="3.625" style="29" customWidth="1"/>
    <col min="7185" max="7185" width="11.375" style="29" customWidth="1"/>
    <col min="7186" max="7186" width="1.625" style="29" customWidth="1"/>
    <col min="7187" max="7187" width="9.5" style="29" customWidth="1"/>
    <col min="7188" max="7188" width="8.375" style="29" customWidth="1"/>
    <col min="7189" max="7189" width="3" style="29" customWidth="1"/>
    <col min="7190" max="7190" width="0.875" style="29" customWidth="1"/>
    <col min="7191" max="7191" width="17" style="29" customWidth="1"/>
    <col min="7192" max="7192" width="34.625" style="29" customWidth="1"/>
    <col min="7193" max="7193" width="2.5" style="29" customWidth="1"/>
    <col min="7194" max="7194" width="30.625" style="29" customWidth="1"/>
    <col min="7195" max="7195" width="3.125" style="29" customWidth="1"/>
    <col min="7196" max="7196" width="22" style="29" customWidth="1"/>
    <col min="7197" max="7197" width="2.625" style="29" customWidth="1"/>
    <col min="7198" max="7198" width="7.625" style="29" customWidth="1"/>
    <col min="7199" max="7199" width="10.625" style="29" customWidth="1"/>
    <col min="7200" max="7200" width="0.875" style="29" customWidth="1"/>
    <col min="7201" max="7201" width="6.625" style="29" customWidth="1"/>
    <col min="7202" max="7202" width="0.875" style="29" customWidth="1"/>
    <col min="7203" max="7203" width="6.625" style="29" customWidth="1"/>
    <col min="7204" max="7204" width="3.625" style="29" customWidth="1"/>
    <col min="7205" max="7205" width="6.625" style="29" customWidth="1"/>
    <col min="7206" max="7206" width="2.375" style="29" customWidth="1"/>
    <col min="7207" max="7424" width="9.125" style="29"/>
    <col min="7425" max="7425" width="2.875" style="29" customWidth="1"/>
    <col min="7426" max="7426" width="0.625" style="29" customWidth="1"/>
    <col min="7427" max="7427" width="29.5" style="29" customWidth="1"/>
    <col min="7428" max="7428" width="1.5" style="29" customWidth="1"/>
    <col min="7429" max="7429" width="10" style="29" customWidth="1"/>
    <col min="7430" max="7430" width="6.5" style="29" customWidth="1"/>
    <col min="7431" max="7431" width="2.125" style="29" customWidth="1"/>
    <col min="7432" max="7432" width="10" style="29" customWidth="1"/>
    <col min="7433" max="7433" width="11.625" style="29" customWidth="1"/>
    <col min="7434" max="7434" width="0.875" style="29" customWidth="1"/>
    <col min="7435" max="7435" width="2.625" style="29" customWidth="1"/>
    <col min="7436" max="7436" width="8.875" style="29" customWidth="1"/>
    <col min="7437" max="7437" width="8.5" style="29" customWidth="1"/>
    <col min="7438" max="7438" width="1.875" style="29" customWidth="1"/>
    <col min="7439" max="7439" width="12.125" style="29" customWidth="1"/>
    <col min="7440" max="7440" width="3.625" style="29" customWidth="1"/>
    <col min="7441" max="7441" width="11.375" style="29" customWidth="1"/>
    <col min="7442" max="7442" width="1.625" style="29" customWidth="1"/>
    <col min="7443" max="7443" width="9.5" style="29" customWidth="1"/>
    <col min="7444" max="7444" width="8.375" style="29" customWidth="1"/>
    <col min="7445" max="7445" width="3" style="29" customWidth="1"/>
    <col min="7446" max="7446" width="0.875" style="29" customWidth="1"/>
    <col min="7447" max="7447" width="17" style="29" customWidth="1"/>
    <col min="7448" max="7448" width="34.625" style="29" customWidth="1"/>
    <col min="7449" max="7449" width="2.5" style="29" customWidth="1"/>
    <col min="7450" max="7450" width="30.625" style="29" customWidth="1"/>
    <col min="7451" max="7451" width="3.125" style="29" customWidth="1"/>
    <col min="7452" max="7452" width="22" style="29" customWidth="1"/>
    <col min="7453" max="7453" width="2.625" style="29" customWidth="1"/>
    <col min="7454" max="7454" width="7.625" style="29" customWidth="1"/>
    <col min="7455" max="7455" width="10.625" style="29" customWidth="1"/>
    <col min="7456" max="7456" width="0.875" style="29" customWidth="1"/>
    <col min="7457" max="7457" width="6.625" style="29" customWidth="1"/>
    <col min="7458" max="7458" width="0.875" style="29" customWidth="1"/>
    <col min="7459" max="7459" width="6.625" style="29" customWidth="1"/>
    <col min="7460" max="7460" width="3.625" style="29" customWidth="1"/>
    <col min="7461" max="7461" width="6.625" style="29" customWidth="1"/>
    <col min="7462" max="7462" width="2.375" style="29" customWidth="1"/>
    <col min="7463" max="7680" width="9.125" style="29"/>
    <col min="7681" max="7681" width="2.875" style="29" customWidth="1"/>
    <col min="7682" max="7682" width="0.625" style="29" customWidth="1"/>
    <col min="7683" max="7683" width="29.5" style="29" customWidth="1"/>
    <col min="7684" max="7684" width="1.5" style="29" customWidth="1"/>
    <col min="7685" max="7685" width="10" style="29" customWidth="1"/>
    <col min="7686" max="7686" width="6.5" style="29" customWidth="1"/>
    <col min="7687" max="7687" width="2.125" style="29" customWidth="1"/>
    <col min="7688" max="7688" width="10" style="29" customWidth="1"/>
    <col min="7689" max="7689" width="11.625" style="29" customWidth="1"/>
    <col min="7690" max="7690" width="0.875" style="29" customWidth="1"/>
    <col min="7691" max="7691" width="2.625" style="29" customWidth="1"/>
    <col min="7692" max="7692" width="8.875" style="29" customWidth="1"/>
    <col min="7693" max="7693" width="8.5" style="29" customWidth="1"/>
    <col min="7694" max="7694" width="1.875" style="29" customWidth="1"/>
    <col min="7695" max="7695" width="12.125" style="29" customWidth="1"/>
    <col min="7696" max="7696" width="3.625" style="29" customWidth="1"/>
    <col min="7697" max="7697" width="11.375" style="29" customWidth="1"/>
    <col min="7698" max="7698" width="1.625" style="29" customWidth="1"/>
    <col min="7699" max="7699" width="9.5" style="29" customWidth="1"/>
    <col min="7700" max="7700" width="8.375" style="29" customWidth="1"/>
    <col min="7701" max="7701" width="3" style="29" customWidth="1"/>
    <col min="7702" max="7702" width="0.875" style="29" customWidth="1"/>
    <col min="7703" max="7703" width="17" style="29" customWidth="1"/>
    <col min="7704" max="7704" width="34.625" style="29" customWidth="1"/>
    <col min="7705" max="7705" width="2.5" style="29" customWidth="1"/>
    <col min="7706" max="7706" width="30.625" style="29" customWidth="1"/>
    <col min="7707" max="7707" width="3.125" style="29" customWidth="1"/>
    <col min="7708" max="7708" width="22" style="29" customWidth="1"/>
    <col min="7709" max="7709" width="2.625" style="29" customWidth="1"/>
    <col min="7710" max="7710" width="7.625" style="29" customWidth="1"/>
    <col min="7711" max="7711" width="10.625" style="29" customWidth="1"/>
    <col min="7712" max="7712" width="0.875" style="29" customWidth="1"/>
    <col min="7713" max="7713" width="6.625" style="29" customWidth="1"/>
    <col min="7714" max="7714" width="0.875" style="29" customWidth="1"/>
    <col min="7715" max="7715" width="6.625" style="29" customWidth="1"/>
    <col min="7716" max="7716" width="3.625" style="29" customWidth="1"/>
    <col min="7717" max="7717" width="6.625" style="29" customWidth="1"/>
    <col min="7718" max="7718" width="2.375" style="29" customWidth="1"/>
    <col min="7719" max="7936" width="9.125" style="29"/>
    <col min="7937" max="7937" width="2.875" style="29" customWidth="1"/>
    <col min="7938" max="7938" width="0.625" style="29" customWidth="1"/>
    <col min="7939" max="7939" width="29.5" style="29" customWidth="1"/>
    <col min="7940" max="7940" width="1.5" style="29" customWidth="1"/>
    <col min="7941" max="7941" width="10" style="29" customWidth="1"/>
    <col min="7942" max="7942" width="6.5" style="29" customWidth="1"/>
    <col min="7943" max="7943" width="2.125" style="29" customWidth="1"/>
    <col min="7944" max="7944" width="10" style="29" customWidth="1"/>
    <col min="7945" max="7945" width="11.625" style="29" customWidth="1"/>
    <col min="7946" max="7946" width="0.875" style="29" customWidth="1"/>
    <col min="7947" max="7947" width="2.625" style="29" customWidth="1"/>
    <col min="7948" max="7948" width="8.875" style="29" customWidth="1"/>
    <col min="7949" max="7949" width="8.5" style="29" customWidth="1"/>
    <col min="7950" max="7950" width="1.875" style="29" customWidth="1"/>
    <col min="7951" max="7951" width="12.125" style="29" customWidth="1"/>
    <col min="7952" max="7952" width="3.625" style="29" customWidth="1"/>
    <col min="7953" max="7953" width="11.375" style="29" customWidth="1"/>
    <col min="7954" max="7954" width="1.625" style="29" customWidth="1"/>
    <col min="7955" max="7955" width="9.5" style="29" customWidth="1"/>
    <col min="7956" max="7956" width="8.375" style="29" customWidth="1"/>
    <col min="7957" max="7957" width="3" style="29" customWidth="1"/>
    <col min="7958" max="7958" width="0.875" style="29" customWidth="1"/>
    <col min="7959" max="7959" width="17" style="29" customWidth="1"/>
    <col min="7960" max="7960" width="34.625" style="29" customWidth="1"/>
    <col min="7961" max="7961" width="2.5" style="29" customWidth="1"/>
    <col min="7962" max="7962" width="30.625" style="29" customWidth="1"/>
    <col min="7963" max="7963" width="3.125" style="29" customWidth="1"/>
    <col min="7964" max="7964" width="22" style="29" customWidth="1"/>
    <col min="7965" max="7965" width="2.625" style="29" customWidth="1"/>
    <col min="7966" max="7966" width="7.625" style="29" customWidth="1"/>
    <col min="7967" max="7967" width="10.625" style="29" customWidth="1"/>
    <col min="7968" max="7968" width="0.875" style="29" customWidth="1"/>
    <col min="7969" max="7969" width="6.625" style="29" customWidth="1"/>
    <col min="7970" max="7970" width="0.875" style="29" customWidth="1"/>
    <col min="7971" max="7971" width="6.625" style="29" customWidth="1"/>
    <col min="7972" max="7972" width="3.625" style="29" customWidth="1"/>
    <col min="7973" max="7973" width="6.625" style="29" customWidth="1"/>
    <col min="7974" max="7974" width="2.375" style="29" customWidth="1"/>
    <col min="7975" max="8192" width="9.125" style="29"/>
    <col min="8193" max="8193" width="2.875" style="29" customWidth="1"/>
    <col min="8194" max="8194" width="0.625" style="29" customWidth="1"/>
    <col min="8195" max="8195" width="29.5" style="29" customWidth="1"/>
    <col min="8196" max="8196" width="1.5" style="29" customWidth="1"/>
    <col min="8197" max="8197" width="10" style="29" customWidth="1"/>
    <col min="8198" max="8198" width="6.5" style="29" customWidth="1"/>
    <col min="8199" max="8199" width="2.125" style="29" customWidth="1"/>
    <col min="8200" max="8200" width="10" style="29" customWidth="1"/>
    <col min="8201" max="8201" width="11.625" style="29" customWidth="1"/>
    <col min="8202" max="8202" width="0.875" style="29" customWidth="1"/>
    <col min="8203" max="8203" width="2.625" style="29" customWidth="1"/>
    <col min="8204" max="8204" width="8.875" style="29" customWidth="1"/>
    <col min="8205" max="8205" width="8.5" style="29" customWidth="1"/>
    <col min="8206" max="8206" width="1.875" style="29" customWidth="1"/>
    <col min="8207" max="8207" width="12.125" style="29" customWidth="1"/>
    <col min="8208" max="8208" width="3.625" style="29" customWidth="1"/>
    <col min="8209" max="8209" width="11.375" style="29" customWidth="1"/>
    <col min="8210" max="8210" width="1.625" style="29" customWidth="1"/>
    <col min="8211" max="8211" width="9.5" style="29" customWidth="1"/>
    <col min="8212" max="8212" width="8.375" style="29" customWidth="1"/>
    <col min="8213" max="8213" width="3" style="29" customWidth="1"/>
    <col min="8214" max="8214" width="0.875" style="29" customWidth="1"/>
    <col min="8215" max="8215" width="17" style="29" customWidth="1"/>
    <col min="8216" max="8216" width="34.625" style="29" customWidth="1"/>
    <col min="8217" max="8217" width="2.5" style="29" customWidth="1"/>
    <col min="8218" max="8218" width="30.625" style="29" customWidth="1"/>
    <col min="8219" max="8219" width="3.125" style="29" customWidth="1"/>
    <col min="8220" max="8220" width="22" style="29" customWidth="1"/>
    <col min="8221" max="8221" width="2.625" style="29" customWidth="1"/>
    <col min="8222" max="8222" width="7.625" style="29" customWidth="1"/>
    <col min="8223" max="8223" width="10.625" style="29" customWidth="1"/>
    <col min="8224" max="8224" width="0.875" style="29" customWidth="1"/>
    <col min="8225" max="8225" width="6.625" style="29" customWidth="1"/>
    <col min="8226" max="8226" width="0.875" style="29" customWidth="1"/>
    <col min="8227" max="8227" width="6.625" style="29" customWidth="1"/>
    <col min="8228" max="8228" width="3.625" style="29" customWidth="1"/>
    <col min="8229" max="8229" width="6.625" style="29" customWidth="1"/>
    <col min="8230" max="8230" width="2.375" style="29" customWidth="1"/>
    <col min="8231" max="8448" width="9.125" style="29"/>
    <col min="8449" max="8449" width="2.875" style="29" customWidth="1"/>
    <col min="8450" max="8450" width="0.625" style="29" customWidth="1"/>
    <col min="8451" max="8451" width="29.5" style="29" customWidth="1"/>
    <col min="8452" max="8452" width="1.5" style="29" customWidth="1"/>
    <col min="8453" max="8453" width="10" style="29" customWidth="1"/>
    <col min="8454" max="8454" width="6.5" style="29" customWidth="1"/>
    <col min="8455" max="8455" width="2.125" style="29" customWidth="1"/>
    <col min="8456" max="8456" width="10" style="29" customWidth="1"/>
    <col min="8457" max="8457" width="11.625" style="29" customWidth="1"/>
    <col min="8458" max="8458" width="0.875" style="29" customWidth="1"/>
    <col min="8459" max="8459" width="2.625" style="29" customWidth="1"/>
    <col min="8460" max="8460" width="8.875" style="29" customWidth="1"/>
    <col min="8461" max="8461" width="8.5" style="29" customWidth="1"/>
    <col min="8462" max="8462" width="1.875" style="29" customWidth="1"/>
    <col min="8463" max="8463" width="12.125" style="29" customWidth="1"/>
    <col min="8464" max="8464" width="3.625" style="29" customWidth="1"/>
    <col min="8465" max="8465" width="11.375" style="29" customWidth="1"/>
    <col min="8466" max="8466" width="1.625" style="29" customWidth="1"/>
    <col min="8467" max="8467" width="9.5" style="29" customWidth="1"/>
    <col min="8468" max="8468" width="8.375" style="29" customWidth="1"/>
    <col min="8469" max="8469" width="3" style="29" customWidth="1"/>
    <col min="8470" max="8470" width="0.875" style="29" customWidth="1"/>
    <col min="8471" max="8471" width="17" style="29" customWidth="1"/>
    <col min="8472" max="8472" width="34.625" style="29" customWidth="1"/>
    <col min="8473" max="8473" width="2.5" style="29" customWidth="1"/>
    <col min="8474" max="8474" width="30.625" style="29" customWidth="1"/>
    <col min="8475" max="8475" width="3.125" style="29" customWidth="1"/>
    <col min="8476" max="8476" width="22" style="29" customWidth="1"/>
    <col min="8477" max="8477" width="2.625" style="29" customWidth="1"/>
    <col min="8478" max="8478" width="7.625" style="29" customWidth="1"/>
    <col min="8479" max="8479" width="10.625" style="29" customWidth="1"/>
    <col min="8480" max="8480" width="0.875" style="29" customWidth="1"/>
    <col min="8481" max="8481" width="6.625" style="29" customWidth="1"/>
    <col min="8482" max="8482" width="0.875" style="29" customWidth="1"/>
    <col min="8483" max="8483" width="6.625" style="29" customWidth="1"/>
    <col min="8484" max="8484" width="3.625" style="29" customWidth="1"/>
    <col min="8485" max="8485" width="6.625" style="29" customWidth="1"/>
    <col min="8486" max="8486" width="2.375" style="29" customWidth="1"/>
    <col min="8487" max="8704" width="9.125" style="29"/>
    <col min="8705" max="8705" width="2.875" style="29" customWidth="1"/>
    <col min="8706" max="8706" width="0.625" style="29" customWidth="1"/>
    <col min="8707" max="8707" width="29.5" style="29" customWidth="1"/>
    <col min="8708" max="8708" width="1.5" style="29" customWidth="1"/>
    <col min="8709" max="8709" width="10" style="29" customWidth="1"/>
    <col min="8710" max="8710" width="6.5" style="29" customWidth="1"/>
    <col min="8711" max="8711" width="2.125" style="29" customWidth="1"/>
    <col min="8712" max="8712" width="10" style="29" customWidth="1"/>
    <col min="8713" max="8713" width="11.625" style="29" customWidth="1"/>
    <col min="8714" max="8714" width="0.875" style="29" customWidth="1"/>
    <col min="8715" max="8715" width="2.625" style="29" customWidth="1"/>
    <col min="8716" max="8716" width="8.875" style="29" customWidth="1"/>
    <col min="8717" max="8717" width="8.5" style="29" customWidth="1"/>
    <col min="8718" max="8718" width="1.875" style="29" customWidth="1"/>
    <col min="8719" max="8719" width="12.125" style="29" customWidth="1"/>
    <col min="8720" max="8720" width="3.625" style="29" customWidth="1"/>
    <col min="8721" max="8721" width="11.375" style="29" customWidth="1"/>
    <col min="8722" max="8722" width="1.625" style="29" customWidth="1"/>
    <col min="8723" max="8723" width="9.5" style="29" customWidth="1"/>
    <col min="8724" max="8724" width="8.375" style="29" customWidth="1"/>
    <col min="8725" max="8725" width="3" style="29" customWidth="1"/>
    <col min="8726" max="8726" width="0.875" style="29" customWidth="1"/>
    <col min="8727" max="8727" width="17" style="29" customWidth="1"/>
    <col min="8728" max="8728" width="34.625" style="29" customWidth="1"/>
    <col min="8729" max="8729" width="2.5" style="29" customWidth="1"/>
    <col min="8730" max="8730" width="30.625" style="29" customWidth="1"/>
    <col min="8731" max="8731" width="3.125" style="29" customWidth="1"/>
    <col min="8732" max="8732" width="22" style="29" customWidth="1"/>
    <col min="8733" max="8733" width="2.625" style="29" customWidth="1"/>
    <col min="8734" max="8734" width="7.625" style="29" customWidth="1"/>
    <col min="8735" max="8735" width="10.625" style="29" customWidth="1"/>
    <col min="8736" max="8736" width="0.875" style="29" customWidth="1"/>
    <col min="8737" max="8737" width="6.625" style="29" customWidth="1"/>
    <col min="8738" max="8738" width="0.875" style="29" customWidth="1"/>
    <col min="8739" max="8739" width="6.625" style="29" customWidth="1"/>
    <col min="8740" max="8740" width="3.625" style="29" customWidth="1"/>
    <col min="8741" max="8741" width="6.625" style="29" customWidth="1"/>
    <col min="8742" max="8742" width="2.375" style="29" customWidth="1"/>
    <col min="8743" max="8960" width="9.125" style="29"/>
    <col min="8961" max="8961" width="2.875" style="29" customWidth="1"/>
    <col min="8962" max="8962" width="0.625" style="29" customWidth="1"/>
    <col min="8963" max="8963" width="29.5" style="29" customWidth="1"/>
    <col min="8964" max="8964" width="1.5" style="29" customWidth="1"/>
    <col min="8965" max="8965" width="10" style="29" customWidth="1"/>
    <col min="8966" max="8966" width="6.5" style="29" customWidth="1"/>
    <col min="8967" max="8967" width="2.125" style="29" customWidth="1"/>
    <col min="8968" max="8968" width="10" style="29" customWidth="1"/>
    <col min="8969" max="8969" width="11.625" style="29" customWidth="1"/>
    <col min="8970" max="8970" width="0.875" style="29" customWidth="1"/>
    <col min="8971" max="8971" width="2.625" style="29" customWidth="1"/>
    <col min="8972" max="8972" width="8.875" style="29" customWidth="1"/>
    <col min="8973" max="8973" width="8.5" style="29" customWidth="1"/>
    <col min="8974" max="8974" width="1.875" style="29" customWidth="1"/>
    <col min="8975" max="8975" width="12.125" style="29" customWidth="1"/>
    <col min="8976" max="8976" width="3.625" style="29" customWidth="1"/>
    <col min="8977" max="8977" width="11.375" style="29" customWidth="1"/>
    <col min="8978" max="8978" width="1.625" style="29" customWidth="1"/>
    <col min="8979" max="8979" width="9.5" style="29" customWidth="1"/>
    <col min="8980" max="8980" width="8.375" style="29" customWidth="1"/>
    <col min="8981" max="8981" width="3" style="29" customWidth="1"/>
    <col min="8982" max="8982" width="0.875" style="29" customWidth="1"/>
    <col min="8983" max="8983" width="17" style="29" customWidth="1"/>
    <col min="8984" max="8984" width="34.625" style="29" customWidth="1"/>
    <col min="8985" max="8985" width="2.5" style="29" customWidth="1"/>
    <col min="8986" max="8986" width="30.625" style="29" customWidth="1"/>
    <col min="8987" max="8987" width="3.125" style="29" customWidth="1"/>
    <col min="8988" max="8988" width="22" style="29" customWidth="1"/>
    <col min="8989" max="8989" width="2.625" style="29" customWidth="1"/>
    <col min="8990" max="8990" width="7.625" style="29" customWidth="1"/>
    <col min="8991" max="8991" width="10.625" style="29" customWidth="1"/>
    <col min="8992" max="8992" width="0.875" style="29" customWidth="1"/>
    <col min="8993" max="8993" width="6.625" style="29" customWidth="1"/>
    <col min="8994" max="8994" width="0.875" style="29" customWidth="1"/>
    <col min="8995" max="8995" width="6.625" style="29" customWidth="1"/>
    <col min="8996" max="8996" width="3.625" style="29" customWidth="1"/>
    <col min="8997" max="8997" width="6.625" style="29" customWidth="1"/>
    <col min="8998" max="8998" width="2.375" style="29" customWidth="1"/>
    <col min="8999" max="9216" width="9.125" style="29"/>
    <col min="9217" max="9217" width="2.875" style="29" customWidth="1"/>
    <col min="9218" max="9218" width="0.625" style="29" customWidth="1"/>
    <col min="9219" max="9219" width="29.5" style="29" customWidth="1"/>
    <col min="9220" max="9220" width="1.5" style="29" customWidth="1"/>
    <col min="9221" max="9221" width="10" style="29" customWidth="1"/>
    <col min="9222" max="9222" width="6.5" style="29" customWidth="1"/>
    <col min="9223" max="9223" width="2.125" style="29" customWidth="1"/>
    <col min="9224" max="9224" width="10" style="29" customWidth="1"/>
    <col min="9225" max="9225" width="11.625" style="29" customWidth="1"/>
    <col min="9226" max="9226" width="0.875" style="29" customWidth="1"/>
    <col min="9227" max="9227" width="2.625" style="29" customWidth="1"/>
    <col min="9228" max="9228" width="8.875" style="29" customWidth="1"/>
    <col min="9229" max="9229" width="8.5" style="29" customWidth="1"/>
    <col min="9230" max="9230" width="1.875" style="29" customWidth="1"/>
    <col min="9231" max="9231" width="12.125" style="29" customWidth="1"/>
    <col min="9232" max="9232" width="3.625" style="29" customWidth="1"/>
    <col min="9233" max="9233" width="11.375" style="29" customWidth="1"/>
    <col min="9234" max="9234" width="1.625" style="29" customWidth="1"/>
    <col min="9235" max="9235" width="9.5" style="29" customWidth="1"/>
    <col min="9236" max="9236" width="8.375" style="29" customWidth="1"/>
    <col min="9237" max="9237" width="3" style="29" customWidth="1"/>
    <col min="9238" max="9238" width="0.875" style="29" customWidth="1"/>
    <col min="9239" max="9239" width="17" style="29" customWidth="1"/>
    <col min="9240" max="9240" width="34.625" style="29" customWidth="1"/>
    <col min="9241" max="9241" width="2.5" style="29" customWidth="1"/>
    <col min="9242" max="9242" width="30.625" style="29" customWidth="1"/>
    <col min="9243" max="9243" width="3.125" style="29" customWidth="1"/>
    <col min="9244" max="9244" width="22" style="29" customWidth="1"/>
    <col min="9245" max="9245" width="2.625" style="29" customWidth="1"/>
    <col min="9246" max="9246" width="7.625" style="29" customWidth="1"/>
    <col min="9247" max="9247" width="10.625" style="29" customWidth="1"/>
    <col min="9248" max="9248" width="0.875" style="29" customWidth="1"/>
    <col min="9249" max="9249" width="6.625" style="29" customWidth="1"/>
    <col min="9250" max="9250" width="0.875" style="29" customWidth="1"/>
    <col min="9251" max="9251" width="6.625" style="29" customWidth="1"/>
    <col min="9252" max="9252" width="3.625" style="29" customWidth="1"/>
    <col min="9253" max="9253" width="6.625" style="29" customWidth="1"/>
    <col min="9254" max="9254" width="2.375" style="29" customWidth="1"/>
    <col min="9255" max="9472" width="9.125" style="29"/>
    <col min="9473" max="9473" width="2.875" style="29" customWidth="1"/>
    <col min="9474" max="9474" width="0.625" style="29" customWidth="1"/>
    <col min="9475" max="9475" width="29.5" style="29" customWidth="1"/>
    <col min="9476" max="9476" width="1.5" style="29" customWidth="1"/>
    <col min="9477" max="9477" width="10" style="29" customWidth="1"/>
    <col min="9478" max="9478" width="6.5" style="29" customWidth="1"/>
    <col min="9479" max="9479" width="2.125" style="29" customWidth="1"/>
    <col min="9480" max="9480" width="10" style="29" customWidth="1"/>
    <col min="9481" max="9481" width="11.625" style="29" customWidth="1"/>
    <col min="9482" max="9482" width="0.875" style="29" customWidth="1"/>
    <col min="9483" max="9483" width="2.625" style="29" customWidth="1"/>
    <col min="9484" max="9484" width="8.875" style="29" customWidth="1"/>
    <col min="9485" max="9485" width="8.5" style="29" customWidth="1"/>
    <col min="9486" max="9486" width="1.875" style="29" customWidth="1"/>
    <col min="9487" max="9487" width="12.125" style="29" customWidth="1"/>
    <col min="9488" max="9488" width="3.625" style="29" customWidth="1"/>
    <col min="9489" max="9489" width="11.375" style="29" customWidth="1"/>
    <col min="9490" max="9490" width="1.625" style="29" customWidth="1"/>
    <col min="9491" max="9491" width="9.5" style="29" customWidth="1"/>
    <col min="9492" max="9492" width="8.375" style="29" customWidth="1"/>
    <col min="9493" max="9493" width="3" style="29" customWidth="1"/>
    <col min="9494" max="9494" width="0.875" style="29" customWidth="1"/>
    <col min="9495" max="9495" width="17" style="29" customWidth="1"/>
    <col min="9496" max="9496" width="34.625" style="29" customWidth="1"/>
    <col min="9497" max="9497" width="2.5" style="29" customWidth="1"/>
    <col min="9498" max="9498" width="30.625" style="29" customWidth="1"/>
    <col min="9499" max="9499" width="3.125" style="29" customWidth="1"/>
    <col min="9500" max="9500" width="22" style="29" customWidth="1"/>
    <col min="9501" max="9501" width="2.625" style="29" customWidth="1"/>
    <col min="9502" max="9502" width="7.625" style="29" customWidth="1"/>
    <col min="9503" max="9503" width="10.625" style="29" customWidth="1"/>
    <col min="9504" max="9504" width="0.875" style="29" customWidth="1"/>
    <col min="9505" max="9505" width="6.625" style="29" customWidth="1"/>
    <col min="9506" max="9506" width="0.875" style="29" customWidth="1"/>
    <col min="9507" max="9507" width="6.625" style="29" customWidth="1"/>
    <col min="9508" max="9508" width="3.625" style="29" customWidth="1"/>
    <col min="9509" max="9509" width="6.625" style="29" customWidth="1"/>
    <col min="9510" max="9510" width="2.375" style="29" customWidth="1"/>
    <col min="9511" max="9728" width="9.125" style="29"/>
    <col min="9729" max="9729" width="2.875" style="29" customWidth="1"/>
    <col min="9730" max="9730" width="0.625" style="29" customWidth="1"/>
    <col min="9731" max="9731" width="29.5" style="29" customWidth="1"/>
    <col min="9732" max="9732" width="1.5" style="29" customWidth="1"/>
    <col min="9733" max="9733" width="10" style="29" customWidth="1"/>
    <col min="9734" max="9734" width="6.5" style="29" customWidth="1"/>
    <col min="9735" max="9735" width="2.125" style="29" customWidth="1"/>
    <col min="9736" max="9736" width="10" style="29" customWidth="1"/>
    <col min="9737" max="9737" width="11.625" style="29" customWidth="1"/>
    <col min="9738" max="9738" width="0.875" style="29" customWidth="1"/>
    <col min="9739" max="9739" width="2.625" style="29" customWidth="1"/>
    <col min="9740" max="9740" width="8.875" style="29" customWidth="1"/>
    <col min="9741" max="9741" width="8.5" style="29" customWidth="1"/>
    <col min="9742" max="9742" width="1.875" style="29" customWidth="1"/>
    <col min="9743" max="9743" width="12.125" style="29" customWidth="1"/>
    <col min="9744" max="9744" width="3.625" style="29" customWidth="1"/>
    <col min="9745" max="9745" width="11.375" style="29" customWidth="1"/>
    <col min="9746" max="9746" width="1.625" style="29" customWidth="1"/>
    <col min="9747" max="9747" width="9.5" style="29" customWidth="1"/>
    <col min="9748" max="9748" width="8.375" style="29" customWidth="1"/>
    <col min="9749" max="9749" width="3" style="29" customWidth="1"/>
    <col min="9750" max="9750" width="0.875" style="29" customWidth="1"/>
    <col min="9751" max="9751" width="17" style="29" customWidth="1"/>
    <col min="9752" max="9752" width="34.625" style="29" customWidth="1"/>
    <col min="9753" max="9753" width="2.5" style="29" customWidth="1"/>
    <col min="9754" max="9754" width="30.625" style="29" customWidth="1"/>
    <col min="9755" max="9755" width="3.125" style="29" customWidth="1"/>
    <col min="9756" max="9756" width="22" style="29" customWidth="1"/>
    <col min="9757" max="9757" width="2.625" style="29" customWidth="1"/>
    <col min="9758" max="9758" width="7.625" style="29" customWidth="1"/>
    <col min="9759" max="9759" width="10.625" style="29" customWidth="1"/>
    <col min="9760" max="9760" width="0.875" style="29" customWidth="1"/>
    <col min="9761" max="9761" width="6.625" style="29" customWidth="1"/>
    <col min="9762" max="9762" width="0.875" style="29" customWidth="1"/>
    <col min="9763" max="9763" width="6.625" style="29" customWidth="1"/>
    <col min="9764" max="9764" width="3.625" style="29" customWidth="1"/>
    <col min="9765" max="9765" width="6.625" style="29" customWidth="1"/>
    <col min="9766" max="9766" width="2.375" style="29" customWidth="1"/>
    <col min="9767" max="9984" width="9.125" style="29"/>
    <col min="9985" max="9985" width="2.875" style="29" customWidth="1"/>
    <col min="9986" max="9986" width="0.625" style="29" customWidth="1"/>
    <col min="9987" max="9987" width="29.5" style="29" customWidth="1"/>
    <col min="9988" max="9988" width="1.5" style="29" customWidth="1"/>
    <col min="9989" max="9989" width="10" style="29" customWidth="1"/>
    <col min="9990" max="9990" width="6.5" style="29" customWidth="1"/>
    <col min="9991" max="9991" width="2.125" style="29" customWidth="1"/>
    <col min="9992" max="9992" width="10" style="29" customWidth="1"/>
    <col min="9993" max="9993" width="11.625" style="29" customWidth="1"/>
    <col min="9994" max="9994" width="0.875" style="29" customWidth="1"/>
    <col min="9995" max="9995" width="2.625" style="29" customWidth="1"/>
    <col min="9996" max="9996" width="8.875" style="29" customWidth="1"/>
    <col min="9997" max="9997" width="8.5" style="29" customWidth="1"/>
    <col min="9998" max="9998" width="1.875" style="29" customWidth="1"/>
    <col min="9999" max="9999" width="12.125" style="29" customWidth="1"/>
    <col min="10000" max="10000" width="3.625" style="29" customWidth="1"/>
    <col min="10001" max="10001" width="11.375" style="29" customWidth="1"/>
    <col min="10002" max="10002" width="1.625" style="29" customWidth="1"/>
    <col min="10003" max="10003" width="9.5" style="29" customWidth="1"/>
    <col min="10004" max="10004" width="8.375" style="29" customWidth="1"/>
    <col min="10005" max="10005" width="3" style="29" customWidth="1"/>
    <col min="10006" max="10006" width="0.875" style="29" customWidth="1"/>
    <col min="10007" max="10007" width="17" style="29" customWidth="1"/>
    <col min="10008" max="10008" width="34.625" style="29" customWidth="1"/>
    <col min="10009" max="10009" width="2.5" style="29" customWidth="1"/>
    <col min="10010" max="10010" width="30.625" style="29" customWidth="1"/>
    <col min="10011" max="10011" width="3.125" style="29" customWidth="1"/>
    <col min="10012" max="10012" width="22" style="29" customWidth="1"/>
    <col min="10013" max="10013" width="2.625" style="29" customWidth="1"/>
    <col min="10014" max="10014" width="7.625" style="29" customWidth="1"/>
    <col min="10015" max="10015" width="10.625" style="29" customWidth="1"/>
    <col min="10016" max="10016" width="0.875" style="29" customWidth="1"/>
    <col min="10017" max="10017" width="6.625" style="29" customWidth="1"/>
    <col min="10018" max="10018" width="0.875" style="29" customWidth="1"/>
    <col min="10019" max="10019" width="6.625" style="29" customWidth="1"/>
    <col min="10020" max="10020" width="3.625" style="29" customWidth="1"/>
    <col min="10021" max="10021" width="6.625" style="29" customWidth="1"/>
    <col min="10022" max="10022" width="2.375" style="29" customWidth="1"/>
    <col min="10023" max="10240" width="9.125" style="29"/>
    <col min="10241" max="10241" width="2.875" style="29" customWidth="1"/>
    <col min="10242" max="10242" width="0.625" style="29" customWidth="1"/>
    <col min="10243" max="10243" width="29.5" style="29" customWidth="1"/>
    <col min="10244" max="10244" width="1.5" style="29" customWidth="1"/>
    <col min="10245" max="10245" width="10" style="29" customWidth="1"/>
    <col min="10246" max="10246" width="6.5" style="29" customWidth="1"/>
    <col min="10247" max="10247" width="2.125" style="29" customWidth="1"/>
    <col min="10248" max="10248" width="10" style="29" customWidth="1"/>
    <col min="10249" max="10249" width="11.625" style="29" customWidth="1"/>
    <col min="10250" max="10250" width="0.875" style="29" customWidth="1"/>
    <col min="10251" max="10251" width="2.625" style="29" customWidth="1"/>
    <col min="10252" max="10252" width="8.875" style="29" customWidth="1"/>
    <col min="10253" max="10253" width="8.5" style="29" customWidth="1"/>
    <col min="10254" max="10254" width="1.875" style="29" customWidth="1"/>
    <col min="10255" max="10255" width="12.125" style="29" customWidth="1"/>
    <col min="10256" max="10256" width="3.625" style="29" customWidth="1"/>
    <col min="10257" max="10257" width="11.375" style="29" customWidth="1"/>
    <col min="10258" max="10258" width="1.625" style="29" customWidth="1"/>
    <col min="10259" max="10259" width="9.5" style="29" customWidth="1"/>
    <col min="10260" max="10260" width="8.375" style="29" customWidth="1"/>
    <col min="10261" max="10261" width="3" style="29" customWidth="1"/>
    <col min="10262" max="10262" width="0.875" style="29" customWidth="1"/>
    <col min="10263" max="10263" width="17" style="29" customWidth="1"/>
    <col min="10264" max="10264" width="34.625" style="29" customWidth="1"/>
    <col min="10265" max="10265" width="2.5" style="29" customWidth="1"/>
    <col min="10266" max="10266" width="30.625" style="29" customWidth="1"/>
    <col min="10267" max="10267" width="3.125" style="29" customWidth="1"/>
    <col min="10268" max="10268" width="22" style="29" customWidth="1"/>
    <col min="10269" max="10269" width="2.625" style="29" customWidth="1"/>
    <col min="10270" max="10270" width="7.625" style="29" customWidth="1"/>
    <col min="10271" max="10271" width="10.625" style="29" customWidth="1"/>
    <col min="10272" max="10272" width="0.875" style="29" customWidth="1"/>
    <col min="10273" max="10273" width="6.625" style="29" customWidth="1"/>
    <col min="10274" max="10274" width="0.875" style="29" customWidth="1"/>
    <col min="10275" max="10275" width="6.625" style="29" customWidth="1"/>
    <col min="10276" max="10276" width="3.625" style="29" customWidth="1"/>
    <col min="10277" max="10277" width="6.625" style="29" customWidth="1"/>
    <col min="10278" max="10278" width="2.375" style="29" customWidth="1"/>
    <col min="10279" max="10496" width="9.125" style="29"/>
    <col min="10497" max="10497" width="2.875" style="29" customWidth="1"/>
    <col min="10498" max="10498" width="0.625" style="29" customWidth="1"/>
    <col min="10499" max="10499" width="29.5" style="29" customWidth="1"/>
    <col min="10500" max="10500" width="1.5" style="29" customWidth="1"/>
    <col min="10501" max="10501" width="10" style="29" customWidth="1"/>
    <col min="10502" max="10502" width="6.5" style="29" customWidth="1"/>
    <col min="10503" max="10503" width="2.125" style="29" customWidth="1"/>
    <col min="10504" max="10504" width="10" style="29" customWidth="1"/>
    <col min="10505" max="10505" width="11.625" style="29" customWidth="1"/>
    <col min="10506" max="10506" width="0.875" style="29" customWidth="1"/>
    <col min="10507" max="10507" width="2.625" style="29" customWidth="1"/>
    <col min="10508" max="10508" width="8.875" style="29" customWidth="1"/>
    <col min="10509" max="10509" width="8.5" style="29" customWidth="1"/>
    <col min="10510" max="10510" width="1.875" style="29" customWidth="1"/>
    <col min="10511" max="10511" width="12.125" style="29" customWidth="1"/>
    <col min="10512" max="10512" width="3.625" style="29" customWidth="1"/>
    <col min="10513" max="10513" width="11.375" style="29" customWidth="1"/>
    <col min="10514" max="10514" width="1.625" style="29" customWidth="1"/>
    <col min="10515" max="10515" width="9.5" style="29" customWidth="1"/>
    <col min="10516" max="10516" width="8.375" style="29" customWidth="1"/>
    <col min="10517" max="10517" width="3" style="29" customWidth="1"/>
    <col min="10518" max="10518" width="0.875" style="29" customWidth="1"/>
    <col min="10519" max="10519" width="17" style="29" customWidth="1"/>
    <col min="10520" max="10520" width="34.625" style="29" customWidth="1"/>
    <col min="10521" max="10521" width="2.5" style="29" customWidth="1"/>
    <col min="10522" max="10522" width="30.625" style="29" customWidth="1"/>
    <col min="10523" max="10523" width="3.125" style="29" customWidth="1"/>
    <col min="10524" max="10524" width="22" style="29" customWidth="1"/>
    <col min="10525" max="10525" width="2.625" style="29" customWidth="1"/>
    <col min="10526" max="10526" width="7.625" style="29" customWidth="1"/>
    <col min="10527" max="10527" width="10.625" style="29" customWidth="1"/>
    <col min="10528" max="10528" width="0.875" style="29" customWidth="1"/>
    <col min="10529" max="10529" width="6.625" style="29" customWidth="1"/>
    <col min="10530" max="10530" width="0.875" style="29" customWidth="1"/>
    <col min="10531" max="10531" width="6.625" style="29" customWidth="1"/>
    <col min="10532" max="10532" width="3.625" style="29" customWidth="1"/>
    <col min="10533" max="10533" width="6.625" style="29" customWidth="1"/>
    <col min="10534" max="10534" width="2.375" style="29" customWidth="1"/>
    <col min="10535" max="10752" width="9.125" style="29"/>
    <col min="10753" max="10753" width="2.875" style="29" customWidth="1"/>
    <col min="10754" max="10754" width="0.625" style="29" customWidth="1"/>
    <col min="10755" max="10755" width="29.5" style="29" customWidth="1"/>
    <col min="10756" max="10756" width="1.5" style="29" customWidth="1"/>
    <col min="10757" max="10757" width="10" style="29" customWidth="1"/>
    <col min="10758" max="10758" width="6.5" style="29" customWidth="1"/>
    <col min="10759" max="10759" width="2.125" style="29" customWidth="1"/>
    <col min="10760" max="10760" width="10" style="29" customWidth="1"/>
    <col min="10761" max="10761" width="11.625" style="29" customWidth="1"/>
    <col min="10762" max="10762" width="0.875" style="29" customWidth="1"/>
    <col min="10763" max="10763" width="2.625" style="29" customWidth="1"/>
    <col min="10764" max="10764" width="8.875" style="29" customWidth="1"/>
    <col min="10765" max="10765" width="8.5" style="29" customWidth="1"/>
    <col min="10766" max="10766" width="1.875" style="29" customWidth="1"/>
    <col min="10767" max="10767" width="12.125" style="29" customWidth="1"/>
    <col min="10768" max="10768" width="3.625" style="29" customWidth="1"/>
    <col min="10769" max="10769" width="11.375" style="29" customWidth="1"/>
    <col min="10770" max="10770" width="1.625" style="29" customWidth="1"/>
    <col min="10771" max="10771" width="9.5" style="29" customWidth="1"/>
    <col min="10772" max="10772" width="8.375" style="29" customWidth="1"/>
    <col min="10773" max="10773" width="3" style="29" customWidth="1"/>
    <col min="10774" max="10774" width="0.875" style="29" customWidth="1"/>
    <col min="10775" max="10775" width="17" style="29" customWidth="1"/>
    <col min="10776" max="10776" width="34.625" style="29" customWidth="1"/>
    <col min="10777" max="10777" width="2.5" style="29" customWidth="1"/>
    <col min="10778" max="10778" width="30.625" style="29" customWidth="1"/>
    <col min="10779" max="10779" width="3.125" style="29" customWidth="1"/>
    <col min="10780" max="10780" width="22" style="29" customWidth="1"/>
    <col min="10781" max="10781" width="2.625" style="29" customWidth="1"/>
    <col min="10782" max="10782" width="7.625" style="29" customWidth="1"/>
    <col min="10783" max="10783" width="10.625" style="29" customWidth="1"/>
    <col min="10784" max="10784" width="0.875" style="29" customWidth="1"/>
    <col min="10785" max="10785" width="6.625" style="29" customWidth="1"/>
    <col min="10786" max="10786" width="0.875" style="29" customWidth="1"/>
    <col min="10787" max="10787" width="6.625" style="29" customWidth="1"/>
    <col min="10788" max="10788" width="3.625" style="29" customWidth="1"/>
    <col min="10789" max="10789" width="6.625" style="29" customWidth="1"/>
    <col min="10790" max="10790" width="2.375" style="29" customWidth="1"/>
    <col min="10791" max="11008" width="9.125" style="29"/>
    <col min="11009" max="11009" width="2.875" style="29" customWidth="1"/>
    <col min="11010" max="11010" width="0.625" style="29" customWidth="1"/>
    <col min="11011" max="11011" width="29.5" style="29" customWidth="1"/>
    <col min="11012" max="11012" width="1.5" style="29" customWidth="1"/>
    <col min="11013" max="11013" width="10" style="29" customWidth="1"/>
    <col min="11014" max="11014" width="6.5" style="29" customWidth="1"/>
    <col min="11015" max="11015" width="2.125" style="29" customWidth="1"/>
    <col min="11016" max="11016" width="10" style="29" customWidth="1"/>
    <col min="11017" max="11017" width="11.625" style="29" customWidth="1"/>
    <col min="11018" max="11018" width="0.875" style="29" customWidth="1"/>
    <col min="11019" max="11019" width="2.625" style="29" customWidth="1"/>
    <col min="11020" max="11020" width="8.875" style="29" customWidth="1"/>
    <col min="11021" max="11021" width="8.5" style="29" customWidth="1"/>
    <col min="11022" max="11022" width="1.875" style="29" customWidth="1"/>
    <col min="11023" max="11023" width="12.125" style="29" customWidth="1"/>
    <col min="11024" max="11024" width="3.625" style="29" customWidth="1"/>
    <col min="11025" max="11025" width="11.375" style="29" customWidth="1"/>
    <col min="11026" max="11026" width="1.625" style="29" customWidth="1"/>
    <col min="11027" max="11027" width="9.5" style="29" customWidth="1"/>
    <col min="11028" max="11028" width="8.375" style="29" customWidth="1"/>
    <col min="11029" max="11029" width="3" style="29" customWidth="1"/>
    <col min="11030" max="11030" width="0.875" style="29" customWidth="1"/>
    <col min="11031" max="11031" width="17" style="29" customWidth="1"/>
    <col min="11032" max="11032" width="34.625" style="29" customWidth="1"/>
    <col min="11033" max="11033" width="2.5" style="29" customWidth="1"/>
    <col min="11034" max="11034" width="30.625" style="29" customWidth="1"/>
    <col min="11035" max="11035" width="3.125" style="29" customWidth="1"/>
    <col min="11036" max="11036" width="22" style="29" customWidth="1"/>
    <col min="11037" max="11037" width="2.625" style="29" customWidth="1"/>
    <col min="11038" max="11038" width="7.625" style="29" customWidth="1"/>
    <col min="11039" max="11039" width="10.625" style="29" customWidth="1"/>
    <col min="11040" max="11040" width="0.875" style="29" customWidth="1"/>
    <col min="11041" max="11041" width="6.625" style="29" customWidth="1"/>
    <col min="11042" max="11042" width="0.875" style="29" customWidth="1"/>
    <col min="11043" max="11043" width="6.625" style="29" customWidth="1"/>
    <col min="11044" max="11044" width="3.625" style="29" customWidth="1"/>
    <col min="11045" max="11045" width="6.625" style="29" customWidth="1"/>
    <col min="11046" max="11046" width="2.375" style="29" customWidth="1"/>
    <col min="11047" max="11264" width="9.125" style="29"/>
    <col min="11265" max="11265" width="2.875" style="29" customWidth="1"/>
    <col min="11266" max="11266" width="0.625" style="29" customWidth="1"/>
    <col min="11267" max="11267" width="29.5" style="29" customWidth="1"/>
    <col min="11268" max="11268" width="1.5" style="29" customWidth="1"/>
    <col min="11269" max="11269" width="10" style="29" customWidth="1"/>
    <col min="11270" max="11270" width="6.5" style="29" customWidth="1"/>
    <col min="11271" max="11271" width="2.125" style="29" customWidth="1"/>
    <col min="11272" max="11272" width="10" style="29" customWidth="1"/>
    <col min="11273" max="11273" width="11.625" style="29" customWidth="1"/>
    <col min="11274" max="11274" width="0.875" style="29" customWidth="1"/>
    <col min="11275" max="11275" width="2.625" style="29" customWidth="1"/>
    <col min="11276" max="11276" width="8.875" style="29" customWidth="1"/>
    <col min="11277" max="11277" width="8.5" style="29" customWidth="1"/>
    <col min="11278" max="11278" width="1.875" style="29" customWidth="1"/>
    <col min="11279" max="11279" width="12.125" style="29" customWidth="1"/>
    <col min="11280" max="11280" width="3.625" style="29" customWidth="1"/>
    <col min="11281" max="11281" width="11.375" style="29" customWidth="1"/>
    <col min="11282" max="11282" width="1.625" style="29" customWidth="1"/>
    <col min="11283" max="11283" width="9.5" style="29" customWidth="1"/>
    <col min="11284" max="11284" width="8.375" style="29" customWidth="1"/>
    <col min="11285" max="11285" width="3" style="29" customWidth="1"/>
    <col min="11286" max="11286" width="0.875" style="29" customWidth="1"/>
    <col min="11287" max="11287" width="17" style="29" customWidth="1"/>
    <col min="11288" max="11288" width="34.625" style="29" customWidth="1"/>
    <col min="11289" max="11289" width="2.5" style="29" customWidth="1"/>
    <col min="11290" max="11290" width="30.625" style="29" customWidth="1"/>
    <col min="11291" max="11291" width="3.125" style="29" customWidth="1"/>
    <col min="11292" max="11292" width="22" style="29" customWidth="1"/>
    <col min="11293" max="11293" width="2.625" style="29" customWidth="1"/>
    <col min="11294" max="11294" width="7.625" style="29" customWidth="1"/>
    <col min="11295" max="11295" width="10.625" style="29" customWidth="1"/>
    <col min="11296" max="11296" width="0.875" style="29" customWidth="1"/>
    <col min="11297" max="11297" width="6.625" style="29" customWidth="1"/>
    <col min="11298" max="11298" width="0.875" style="29" customWidth="1"/>
    <col min="11299" max="11299" width="6.625" style="29" customWidth="1"/>
    <col min="11300" max="11300" width="3.625" style="29" customWidth="1"/>
    <col min="11301" max="11301" width="6.625" style="29" customWidth="1"/>
    <col min="11302" max="11302" width="2.375" style="29" customWidth="1"/>
    <col min="11303" max="11520" width="9.125" style="29"/>
    <col min="11521" max="11521" width="2.875" style="29" customWidth="1"/>
    <col min="11522" max="11522" width="0.625" style="29" customWidth="1"/>
    <col min="11523" max="11523" width="29.5" style="29" customWidth="1"/>
    <col min="11524" max="11524" width="1.5" style="29" customWidth="1"/>
    <col min="11525" max="11525" width="10" style="29" customWidth="1"/>
    <col min="11526" max="11526" width="6.5" style="29" customWidth="1"/>
    <col min="11527" max="11527" width="2.125" style="29" customWidth="1"/>
    <col min="11528" max="11528" width="10" style="29" customWidth="1"/>
    <col min="11529" max="11529" width="11.625" style="29" customWidth="1"/>
    <col min="11530" max="11530" width="0.875" style="29" customWidth="1"/>
    <col min="11531" max="11531" width="2.625" style="29" customWidth="1"/>
    <col min="11532" max="11532" width="8.875" style="29" customWidth="1"/>
    <col min="11533" max="11533" width="8.5" style="29" customWidth="1"/>
    <col min="11534" max="11534" width="1.875" style="29" customWidth="1"/>
    <col min="11535" max="11535" width="12.125" style="29" customWidth="1"/>
    <col min="11536" max="11536" width="3.625" style="29" customWidth="1"/>
    <col min="11537" max="11537" width="11.375" style="29" customWidth="1"/>
    <col min="11538" max="11538" width="1.625" style="29" customWidth="1"/>
    <col min="11539" max="11539" width="9.5" style="29" customWidth="1"/>
    <col min="11540" max="11540" width="8.375" style="29" customWidth="1"/>
    <col min="11541" max="11541" width="3" style="29" customWidth="1"/>
    <col min="11542" max="11542" width="0.875" style="29" customWidth="1"/>
    <col min="11543" max="11543" width="17" style="29" customWidth="1"/>
    <col min="11544" max="11544" width="34.625" style="29" customWidth="1"/>
    <col min="11545" max="11545" width="2.5" style="29" customWidth="1"/>
    <col min="11546" max="11546" width="30.625" style="29" customWidth="1"/>
    <col min="11547" max="11547" width="3.125" style="29" customWidth="1"/>
    <col min="11548" max="11548" width="22" style="29" customWidth="1"/>
    <col min="11549" max="11549" width="2.625" style="29" customWidth="1"/>
    <col min="11550" max="11550" width="7.625" style="29" customWidth="1"/>
    <col min="11551" max="11551" width="10.625" style="29" customWidth="1"/>
    <col min="11552" max="11552" width="0.875" style="29" customWidth="1"/>
    <col min="11553" max="11553" width="6.625" style="29" customWidth="1"/>
    <col min="11554" max="11554" width="0.875" style="29" customWidth="1"/>
    <col min="11555" max="11555" width="6.625" style="29" customWidth="1"/>
    <col min="11556" max="11556" width="3.625" style="29" customWidth="1"/>
    <col min="11557" max="11557" width="6.625" style="29" customWidth="1"/>
    <col min="11558" max="11558" width="2.375" style="29" customWidth="1"/>
    <col min="11559" max="11776" width="9.125" style="29"/>
    <col min="11777" max="11777" width="2.875" style="29" customWidth="1"/>
    <col min="11778" max="11778" width="0.625" style="29" customWidth="1"/>
    <col min="11779" max="11779" width="29.5" style="29" customWidth="1"/>
    <col min="11780" max="11780" width="1.5" style="29" customWidth="1"/>
    <col min="11781" max="11781" width="10" style="29" customWidth="1"/>
    <col min="11782" max="11782" width="6.5" style="29" customWidth="1"/>
    <col min="11783" max="11783" width="2.125" style="29" customWidth="1"/>
    <col min="11784" max="11784" width="10" style="29" customWidth="1"/>
    <col min="11785" max="11785" width="11.625" style="29" customWidth="1"/>
    <col min="11786" max="11786" width="0.875" style="29" customWidth="1"/>
    <col min="11787" max="11787" width="2.625" style="29" customWidth="1"/>
    <col min="11788" max="11788" width="8.875" style="29" customWidth="1"/>
    <col min="11789" max="11789" width="8.5" style="29" customWidth="1"/>
    <col min="11790" max="11790" width="1.875" style="29" customWidth="1"/>
    <col min="11791" max="11791" width="12.125" style="29" customWidth="1"/>
    <col min="11792" max="11792" width="3.625" style="29" customWidth="1"/>
    <col min="11793" max="11793" width="11.375" style="29" customWidth="1"/>
    <col min="11794" max="11794" width="1.625" style="29" customWidth="1"/>
    <col min="11795" max="11795" width="9.5" style="29" customWidth="1"/>
    <col min="11796" max="11796" width="8.375" style="29" customWidth="1"/>
    <col min="11797" max="11797" width="3" style="29" customWidth="1"/>
    <col min="11798" max="11798" width="0.875" style="29" customWidth="1"/>
    <col min="11799" max="11799" width="17" style="29" customWidth="1"/>
    <col min="11800" max="11800" width="34.625" style="29" customWidth="1"/>
    <col min="11801" max="11801" width="2.5" style="29" customWidth="1"/>
    <col min="11802" max="11802" width="30.625" style="29" customWidth="1"/>
    <col min="11803" max="11803" width="3.125" style="29" customWidth="1"/>
    <col min="11804" max="11804" width="22" style="29" customWidth="1"/>
    <col min="11805" max="11805" width="2.625" style="29" customWidth="1"/>
    <col min="11806" max="11806" width="7.625" style="29" customWidth="1"/>
    <col min="11807" max="11807" width="10.625" style="29" customWidth="1"/>
    <col min="11808" max="11808" width="0.875" style="29" customWidth="1"/>
    <col min="11809" max="11809" width="6.625" style="29" customWidth="1"/>
    <col min="11810" max="11810" width="0.875" style="29" customWidth="1"/>
    <col min="11811" max="11811" width="6.625" style="29" customWidth="1"/>
    <col min="11812" max="11812" width="3.625" style="29" customWidth="1"/>
    <col min="11813" max="11813" width="6.625" style="29" customWidth="1"/>
    <col min="11814" max="11814" width="2.375" style="29" customWidth="1"/>
    <col min="11815" max="12032" width="9.125" style="29"/>
    <col min="12033" max="12033" width="2.875" style="29" customWidth="1"/>
    <col min="12034" max="12034" width="0.625" style="29" customWidth="1"/>
    <col min="12035" max="12035" width="29.5" style="29" customWidth="1"/>
    <col min="12036" max="12036" width="1.5" style="29" customWidth="1"/>
    <col min="12037" max="12037" width="10" style="29" customWidth="1"/>
    <col min="12038" max="12038" width="6.5" style="29" customWidth="1"/>
    <col min="12039" max="12039" width="2.125" style="29" customWidth="1"/>
    <col min="12040" max="12040" width="10" style="29" customWidth="1"/>
    <col min="12041" max="12041" width="11.625" style="29" customWidth="1"/>
    <col min="12042" max="12042" width="0.875" style="29" customWidth="1"/>
    <col min="12043" max="12043" width="2.625" style="29" customWidth="1"/>
    <col min="12044" max="12044" width="8.875" style="29" customWidth="1"/>
    <col min="12045" max="12045" width="8.5" style="29" customWidth="1"/>
    <col min="12046" max="12046" width="1.875" style="29" customWidth="1"/>
    <col min="12047" max="12047" width="12.125" style="29" customWidth="1"/>
    <col min="12048" max="12048" width="3.625" style="29" customWidth="1"/>
    <col min="12049" max="12049" width="11.375" style="29" customWidth="1"/>
    <col min="12050" max="12050" width="1.625" style="29" customWidth="1"/>
    <col min="12051" max="12051" width="9.5" style="29" customWidth="1"/>
    <col min="12052" max="12052" width="8.375" style="29" customWidth="1"/>
    <col min="12053" max="12053" width="3" style="29" customWidth="1"/>
    <col min="12054" max="12054" width="0.875" style="29" customWidth="1"/>
    <col min="12055" max="12055" width="17" style="29" customWidth="1"/>
    <col min="12056" max="12056" width="34.625" style="29" customWidth="1"/>
    <col min="12057" max="12057" width="2.5" style="29" customWidth="1"/>
    <col min="12058" max="12058" width="30.625" style="29" customWidth="1"/>
    <col min="12059" max="12059" width="3.125" style="29" customWidth="1"/>
    <col min="12060" max="12060" width="22" style="29" customWidth="1"/>
    <col min="12061" max="12061" width="2.625" style="29" customWidth="1"/>
    <col min="12062" max="12062" width="7.625" style="29" customWidth="1"/>
    <col min="12063" max="12063" width="10.625" style="29" customWidth="1"/>
    <col min="12064" max="12064" width="0.875" style="29" customWidth="1"/>
    <col min="12065" max="12065" width="6.625" style="29" customWidth="1"/>
    <col min="12066" max="12066" width="0.875" style="29" customWidth="1"/>
    <col min="12067" max="12067" width="6.625" style="29" customWidth="1"/>
    <col min="12068" max="12068" width="3.625" style="29" customWidth="1"/>
    <col min="12069" max="12069" width="6.625" style="29" customWidth="1"/>
    <col min="12070" max="12070" width="2.375" style="29" customWidth="1"/>
    <col min="12071" max="12288" width="9.125" style="29"/>
    <col min="12289" max="12289" width="2.875" style="29" customWidth="1"/>
    <col min="12290" max="12290" width="0.625" style="29" customWidth="1"/>
    <col min="12291" max="12291" width="29.5" style="29" customWidth="1"/>
    <col min="12292" max="12292" width="1.5" style="29" customWidth="1"/>
    <col min="12293" max="12293" width="10" style="29" customWidth="1"/>
    <col min="12294" max="12294" width="6.5" style="29" customWidth="1"/>
    <col min="12295" max="12295" width="2.125" style="29" customWidth="1"/>
    <col min="12296" max="12296" width="10" style="29" customWidth="1"/>
    <col min="12297" max="12297" width="11.625" style="29" customWidth="1"/>
    <col min="12298" max="12298" width="0.875" style="29" customWidth="1"/>
    <col min="12299" max="12299" width="2.625" style="29" customWidth="1"/>
    <col min="12300" max="12300" width="8.875" style="29" customWidth="1"/>
    <col min="12301" max="12301" width="8.5" style="29" customWidth="1"/>
    <col min="12302" max="12302" width="1.875" style="29" customWidth="1"/>
    <col min="12303" max="12303" width="12.125" style="29" customWidth="1"/>
    <col min="12304" max="12304" width="3.625" style="29" customWidth="1"/>
    <col min="12305" max="12305" width="11.375" style="29" customWidth="1"/>
    <col min="12306" max="12306" width="1.625" style="29" customWidth="1"/>
    <col min="12307" max="12307" width="9.5" style="29" customWidth="1"/>
    <col min="12308" max="12308" width="8.375" style="29" customWidth="1"/>
    <col min="12309" max="12309" width="3" style="29" customWidth="1"/>
    <col min="12310" max="12310" width="0.875" style="29" customWidth="1"/>
    <col min="12311" max="12311" width="17" style="29" customWidth="1"/>
    <col min="12312" max="12312" width="34.625" style="29" customWidth="1"/>
    <col min="12313" max="12313" width="2.5" style="29" customWidth="1"/>
    <col min="12314" max="12314" width="30.625" style="29" customWidth="1"/>
    <col min="12315" max="12315" width="3.125" style="29" customWidth="1"/>
    <col min="12316" max="12316" width="22" style="29" customWidth="1"/>
    <col min="12317" max="12317" width="2.625" style="29" customWidth="1"/>
    <col min="12318" max="12318" width="7.625" style="29" customWidth="1"/>
    <col min="12319" max="12319" width="10.625" style="29" customWidth="1"/>
    <col min="12320" max="12320" width="0.875" style="29" customWidth="1"/>
    <col min="12321" max="12321" width="6.625" style="29" customWidth="1"/>
    <col min="12322" max="12322" width="0.875" style="29" customWidth="1"/>
    <col min="12323" max="12323" width="6.625" style="29" customWidth="1"/>
    <col min="12324" max="12324" width="3.625" style="29" customWidth="1"/>
    <col min="12325" max="12325" width="6.625" style="29" customWidth="1"/>
    <col min="12326" max="12326" width="2.375" style="29" customWidth="1"/>
    <col min="12327" max="12544" width="9.125" style="29"/>
    <col min="12545" max="12545" width="2.875" style="29" customWidth="1"/>
    <col min="12546" max="12546" width="0.625" style="29" customWidth="1"/>
    <col min="12547" max="12547" width="29.5" style="29" customWidth="1"/>
    <col min="12548" max="12548" width="1.5" style="29" customWidth="1"/>
    <col min="12549" max="12549" width="10" style="29" customWidth="1"/>
    <col min="12550" max="12550" width="6.5" style="29" customWidth="1"/>
    <col min="12551" max="12551" width="2.125" style="29" customWidth="1"/>
    <col min="12552" max="12552" width="10" style="29" customWidth="1"/>
    <col min="12553" max="12553" width="11.625" style="29" customWidth="1"/>
    <col min="12554" max="12554" width="0.875" style="29" customWidth="1"/>
    <col min="12555" max="12555" width="2.625" style="29" customWidth="1"/>
    <col min="12556" max="12556" width="8.875" style="29" customWidth="1"/>
    <col min="12557" max="12557" width="8.5" style="29" customWidth="1"/>
    <col min="12558" max="12558" width="1.875" style="29" customWidth="1"/>
    <col min="12559" max="12559" width="12.125" style="29" customWidth="1"/>
    <col min="12560" max="12560" width="3.625" style="29" customWidth="1"/>
    <col min="12561" max="12561" width="11.375" style="29" customWidth="1"/>
    <col min="12562" max="12562" width="1.625" style="29" customWidth="1"/>
    <col min="12563" max="12563" width="9.5" style="29" customWidth="1"/>
    <col min="12564" max="12564" width="8.375" style="29" customWidth="1"/>
    <col min="12565" max="12565" width="3" style="29" customWidth="1"/>
    <col min="12566" max="12566" width="0.875" style="29" customWidth="1"/>
    <col min="12567" max="12567" width="17" style="29" customWidth="1"/>
    <col min="12568" max="12568" width="34.625" style="29" customWidth="1"/>
    <col min="12569" max="12569" width="2.5" style="29" customWidth="1"/>
    <col min="12570" max="12570" width="30.625" style="29" customWidth="1"/>
    <col min="12571" max="12571" width="3.125" style="29" customWidth="1"/>
    <col min="12572" max="12572" width="22" style="29" customWidth="1"/>
    <col min="12573" max="12573" width="2.625" style="29" customWidth="1"/>
    <col min="12574" max="12574" width="7.625" style="29" customWidth="1"/>
    <col min="12575" max="12575" width="10.625" style="29" customWidth="1"/>
    <col min="12576" max="12576" width="0.875" style="29" customWidth="1"/>
    <col min="12577" max="12577" width="6.625" style="29" customWidth="1"/>
    <col min="12578" max="12578" width="0.875" style="29" customWidth="1"/>
    <col min="12579" max="12579" width="6.625" style="29" customWidth="1"/>
    <col min="12580" max="12580" width="3.625" style="29" customWidth="1"/>
    <col min="12581" max="12581" width="6.625" style="29" customWidth="1"/>
    <col min="12582" max="12582" width="2.375" style="29" customWidth="1"/>
    <col min="12583" max="12800" width="9.125" style="29"/>
    <col min="12801" max="12801" width="2.875" style="29" customWidth="1"/>
    <col min="12802" max="12802" width="0.625" style="29" customWidth="1"/>
    <col min="12803" max="12803" width="29.5" style="29" customWidth="1"/>
    <col min="12804" max="12804" width="1.5" style="29" customWidth="1"/>
    <col min="12805" max="12805" width="10" style="29" customWidth="1"/>
    <col min="12806" max="12806" width="6.5" style="29" customWidth="1"/>
    <col min="12807" max="12807" width="2.125" style="29" customWidth="1"/>
    <col min="12808" max="12808" width="10" style="29" customWidth="1"/>
    <col min="12809" max="12809" width="11.625" style="29" customWidth="1"/>
    <col min="12810" max="12810" width="0.875" style="29" customWidth="1"/>
    <col min="12811" max="12811" width="2.625" style="29" customWidth="1"/>
    <col min="12812" max="12812" width="8.875" style="29" customWidth="1"/>
    <col min="12813" max="12813" width="8.5" style="29" customWidth="1"/>
    <col min="12814" max="12814" width="1.875" style="29" customWidth="1"/>
    <col min="12815" max="12815" width="12.125" style="29" customWidth="1"/>
    <col min="12816" max="12816" width="3.625" style="29" customWidth="1"/>
    <col min="12817" max="12817" width="11.375" style="29" customWidth="1"/>
    <col min="12818" max="12818" width="1.625" style="29" customWidth="1"/>
    <col min="12819" max="12819" width="9.5" style="29" customWidth="1"/>
    <col min="12820" max="12820" width="8.375" style="29" customWidth="1"/>
    <col min="12821" max="12821" width="3" style="29" customWidth="1"/>
    <col min="12822" max="12822" width="0.875" style="29" customWidth="1"/>
    <col min="12823" max="12823" width="17" style="29" customWidth="1"/>
    <col min="12824" max="12824" width="34.625" style="29" customWidth="1"/>
    <col min="12825" max="12825" width="2.5" style="29" customWidth="1"/>
    <col min="12826" max="12826" width="30.625" style="29" customWidth="1"/>
    <col min="12827" max="12827" width="3.125" style="29" customWidth="1"/>
    <col min="12828" max="12828" width="22" style="29" customWidth="1"/>
    <col min="12829" max="12829" width="2.625" style="29" customWidth="1"/>
    <col min="12830" max="12830" width="7.625" style="29" customWidth="1"/>
    <col min="12831" max="12831" width="10.625" style="29" customWidth="1"/>
    <col min="12832" max="12832" width="0.875" style="29" customWidth="1"/>
    <col min="12833" max="12833" width="6.625" style="29" customWidth="1"/>
    <col min="12834" max="12834" width="0.875" style="29" customWidth="1"/>
    <col min="12835" max="12835" width="6.625" style="29" customWidth="1"/>
    <col min="12836" max="12836" width="3.625" style="29" customWidth="1"/>
    <col min="12837" max="12837" width="6.625" style="29" customWidth="1"/>
    <col min="12838" max="12838" width="2.375" style="29" customWidth="1"/>
    <col min="12839" max="13056" width="9.125" style="29"/>
    <col min="13057" max="13057" width="2.875" style="29" customWidth="1"/>
    <col min="13058" max="13058" width="0.625" style="29" customWidth="1"/>
    <col min="13059" max="13059" width="29.5" style="29" customWidth="1"/>
    <col min="13060" max="13060" width="1.5" style="29" customWidth="1"/>
    <col min="13061" max="13061" width="10" style="29" customWidth="1"/>
    <col min="13062" max="13062" width="6.5" style="29" customWidth="1"/>
    <col min="13063" max="13063" width="2.125" style="29" customWidth="1"/>
    <col min="13064" max="13064" width="10" style="29" customWidth="1"/>
    <col min="13065" max="13065" width="11.625" style="29" customWidth="1"/>
    <col min="13066" max="13066" width="0.875" style="29" customWidth="1"/>
    <col min="13067" max="13067" width="2.625" style="29" customWidth="1"/>
    <col min="13068" max="13068" width="8.875" style="29" customWidth="1"/>
    <col min="13069" max="13069" width="8.5" style="29" customWidth="1"/>
    <col min="13070" max="13070" width="1.875" style="29" customWidth="1"/>
    <col min="13071" max="13071" width="12.125" style="29" customWidth="1"/>
    <col min="13072" max="13072" width="3.625" style="29" customWidth="1"/>
    <col min="13073" max="13073" width="11.375" style="29" customWidth="1"/>
    <col min="13074" max="13074" width="1.625" style="29" customWidth="1"/>
    <col min="13075" max="13075" width="9.5" style="29" customWidth="1"/>
    <col min="13076" max="13076" width="8.375" style="29" customWidth="1"/>
    <col min="13077" max="13077" width="3" style="29" customWidth="1"/>
    <col min="13078" max="13078" width="0.875" style="29" customWidth="1"/>
    <col min="13079" max="13079" width="17" style="29" customWidth="1"/>
    <col min="13080" max="13080" width="34.625" style="29" customWidth="1"/>
    <col min="13081" max="13081" width="2.5" style="29" customWidth="1"/>
    <col min="13082" max="13082" width="30.625" style="29" customWidth="1"/>
    <col min="13083" max="13083" width="3.125" style="29" customWidth="1"/>
    <col min="13084" max="13084" width="22" style="29" customWidth="1"/>
    <col min="13085" max="13085" width="2.625" style="29" customWidth="1"/>
    <col min="13086" max="13086" width="7.625" style="29" customWidth="1"/>
    <col min="13087" max="13087" width="10.625" style="29" customWidth="1"/>
    <col min="13088" max="13088" width="0.875" style="29" customWidth="1"/>
    <col min="13089" max="13089" width="6.625" style="29" customWidth="1"/>
    <col min="13090" max="13090" width="0.875" style="29" customWidth="1"/>
    <col min="13091" max="13091" width="6.625" style="29" customWidth="1"/>
    <col min="13092" max="13092" width="3.625" style="29" customWidth="1"/>
    <col min="13093" max="13093" width="6.625" style="29" customWidth="1"/>
    <col min="13094" max="13094" width="2.375" style="29" customWidth="1"/>
    <col min="13095" max="13312" width="9.125" style="29"/>
    <col min="13313" max="13313" width="2.875" style="29" customWidth="1"/>
    <col min="13314" max="13314" width="0.625" style="29" customWidth="1"/>
    <col min="13315" max="13315" width="29.5" style="29" customWidth="1"/>
    <col min="13316" max="13316" width="1.5" style="29" customWidth="1"/>
    <col min="13317" max="13317" width="10" style="29" customWidth="1"/>
    <col min="13318" max="13318" width="6.5" style="29" customWidth="1"/>
    <col min="13319" max="13319" width="2.125" style="29" customWidth="1"/>
    <col min="13320" max="13320" width="10" style="29" customWidth="1"/>
    <col min="13321" max="13321" width="11.625" style="29" customWidth="1"/>
    <col min="13322" max="13322" width="0.875" style="29" customWidth="1"/>
    <col min="13323" max="13323" width="2.625" style="29" customWidth="1"/>
    <col min="13324" max="13324" width="8.875" style="29" customWidth="1"/>
    <col min="13325" max="13325" width="8.5" style="29" customWidth="1"/>
    <col min="13326" max="13326" width="1.875" style="29" customWidth="1"/>
    <col min="13327" max="13327" width="12.125" style="29" customWidth="1"/>
    <col min="13328" max="13328" width="3.625" style="29" customWidth="1"/>
    <col min="13329" max="13329" width="11.375" style="29" customWidth="1"/>
    <col min="13330" max="13330" width="1.625" style="29" customWidth="1"/>
    <col min="13331" max="13331" width="9.5" style="29" customWidth="1"/>
    <col min="13332" max="13332" width="8.375" style="29" customWidth="1"/>
    <col min="13333" max="13333" width="3" style="29" customWidth="1"/>
    <col min="13334" max="13334" width="0.875" style="29" customWidth="1"/>
    <col min="13335" max="13335" width="17" style="29" customWidth="1"/>
    <col min="13336" max="13336" width="34.625" style="29" customWidth="1"/>
    <col min="13337" max="13337" width="2.5" style="29" customWidth="1"/>
    <col min="13338" max="13338" width="30.625" style="29" customWidth="1"/>
    <col min="13339" max="13339" width="3.125" style="29" customWidth="1"/>
    <col min="13340" max="13340" width="22" style="29" customWidth="1"/>
    <col min="13341" max="13341" width="2.625" style="29" customWidth="1"/>
    <col min="13342" max="13342" width="7.625" style="29" customWidth="1"/>
    <col min="13343" max="13343" width="10.625" style="29" customWidth="1"/>
    <col min="13344" max="13344" width="0.875" style="29" customWidth="1"/>
    <col min="13345" max="13345" width="6.625" style="29" customWidth="1"/>
    <col min="13346" max="13346" width="0.875" style="29" customWidth="1"/>
    <col min="13347" max="13347" width="6.625" style="29" customWidth="1"/>
    <col min="13348" max="13348" width="3.625" style="29" customWidth="1"/>
    <col min="13349" max="13349" width="6.625" style="29" customWidth="1"/>
    <col min="13350" max="13350" width="2.375" style="29" customWidth="1"/>
    <col min="13351" max="13568" width="9.125" style="29"/>
    <col min="13569" max="13569" width="2.875" style="29" customWidth="1"/>
    <col min="13570" max="13570" width="0.625" style="29" customWidth="1"/>
    <col min="13571" max="13571" width="29.5" style="29" customWidth="1"/>
    <col min="13572" max="13572" width="1.5" style="29" customWidth="1"/>
    <col min="13573" max="13573" width="10" style="29" customWidth="1"/>
    <col min="13574" max="13574" width="6.5" style="29" customWidth="1"/>
    <col min="13575" max="13575" width="2.125" style="29" customWidth="1"/>
    <col min="13576" max="13576" width="10" style="29" customWidth="1"/>
    <col min="13577" max="13577" width="11.625" style="29" customWidth="1"/>
    <col min="13578" max="13578" width="0.875" style="29" customWidth="1"/>
    <col min="13579" max="13579" width="2.625" style="29" customWidth="1"/>
    <col min="13580" max="13580" width="8.875" style="29" customWidth="1"/>
    <col min="13581" max="13581" width="8.5" style="29" customWidth="1"/>
    <col min="13582" max="13582" width="1.875" style="29" customWidth="1"/>
    <col min="13583" max="13583" width="12.125" style="29" customWidth="1"/>
    <col min="13584" max="13584" width="3.625" style="29" customWidth="1"/>
    <col min="13585" max="13585" width="11.375" style="29" customWidth="1"/>
    <col min="13586" max="13586" width="1.625" style="29" customWidth="1"/>
    <col min="13587" max="13587" width="9.5" style="29" customWidth="1"/>
    <col min="13588" max="13588" width="8.375" style="29" customWidth="1"/>
    <col min="13589" max="13589" width="3" style="29" customWidth="1"/>
    <col min="13590" max="13590" width="0.875" style="29" customWidth="1"/>
    <col min="13591" max="13591" width="17" style="29" customWidth="1"/>
    <col min="13592" max="13592" width="34.625" style="29" customWidth="1"/>
    <col min="13593" max="13593" width="2.5" style="29" customWidth="1"/>
    <col min="13594" max="13594" width="30.625" style="29" customWidth="1"/>
    <col min="13595" max="13595" width="3.125" style="29" customWidth="1"/>
    <col min="13596" max="13596" width="22" style="29" customWidth="1"/>
    <col min="13597" max="13597" width="2.625" style="29" customWidth="1"/>
    <col min="13598" max="13598" width="7.625" style="29" customWidth="1"/>
    <col min="13599" max="13599" width="10.625" style="29" customWidth="1"/>
    <col min="13600" max="13600" width="0.875" style="29" customWidth="1"/>
    <col min="13601" max="13601" width="6.625" style="29" customWidth="1"/>
    <col min="13602" max="13602" width="0.875" style="29" customWidth="1"/>
    <col min="13603" max="13603" width="6.625" style="29" customWidth="1"/>
    <col min="13604" max="13604" width="3.625" style="29" customWidth="1"/>
    <col min="13605" max="13605" width="6.625" style="29" customWidth="1"/>
    <col min="13606" max="13606" width="2.375" style="29" customWidth="1"/>
    <col min="13607" max="13824" width="9.125" style="29"/>
    <col min="13825" max="13825" width="2.875" style="29" customWidth="1"/>
    <col min="13826" max="13826" width="0.625" style="29" customWidth="1"/>
    <col min="13827" max="13827" width="29.5" style="29" customWidth="1"/>
    <col min="13828" max="13828" width="1.5" style="29" customWidth="1"/>
    <col min="13829" max="13829" width="10" style="29" customWidth="1"/>
    <col min="13830" max="13830" width="6.5" style="29" customWidth="1"/>
    <col min="13831" max="13831" width="2.125" style="29" customWidth="1"/>
    <col min="13832" max="13832" width="10" style="29" customWidth="1"/>
    <col min="13833" max="13833" width="11.625" style="29" customWidth="1"/>
    <col min="13834" max="13834" width="0.875" style="29" customWidth="1"/>
    <col min="13835" max="13835" width="2.625" style="29" customWidth="1"/>
    <col min="13836" max="13836" width="8.875" style="29" customWidth="1"/>
    <col min="13837" max="13837" width="8.5" style="29" customWidth="1"/>
    <col min="13838" max="13838" width="1.875" style="29" customWidth="1"/>
    <col min="13839" max="13839" width="12.125" style="29" customWidth="1"/>
    <col min="13840" max="13840" width="3.625" style="29" customWidth="1"/>
    <col min="13841" max="13841" width="11.375" style="29" customWidth="1"/>
    <col min="13842" max="13842" width="1.625" style="29" customWidth="1"/>
    <col min="13843" max="13843" width="9.5" style="29" customWidth="1"/>
    <col min="13844" max="13844" width="8.375" style="29" customWidth="1"/>
    <col min="13845" max="13845" width="3" style="29" customWidth="1"/>
    <col min="13846" max="13846" width="0.875" style="29" customWidth="1"/>
    <col min="13847" max="13847" width="17" style="29" customWidth="1"/>
    <col min="13848" max="13848" width="34.625" style="29" customWidth="1"/>
    <col min="13849" max="13849" width="2.5" style="29" customWidth="1"/>
    <col min="13850" max="13850" width="30.625" style="29" customWidth="1"/>
    <col min="13851" max="13851" width="3.125" style="29" customWidth="1"/>
    <col min="13852" max="13852" width="22" style="29" customWidth="1"/>
    <col min="13853" max="13853" width="2.625" style="29" customWidth="1"/>
    <col min="13854" max="13854" width="7.625" style="29" customWidth="1"/>
    <col min="13855" max="13855" width="10.625" style="29" customWidth="1"/>
    <col min="13856" max="13856" width="0.875" style="29" customWidth="1"/>
    <col min="13857" max="13857" width="6.625" style="29" customWidth="1"/>
    <col min="13858" max="13858" width="0.875" style="29" customWidth="1"/>
    <col min="13859" max="13859" width="6.625" style="29" customWidth="1"/>
    <col min="13860" max="13860" width="3.625" style="29" customWidth="1"/>
    <col min="13861" max="13861" width="6.625" style="29" customWidth="1"/>
    <col min="13862" max="13862" width="2.375" style="29" customWidth="1"/>
    <col min="13863" max="14080" width="9.125" style="29"/>
    <col min="14081" max="14081" width="2.875" style="29" customWidth="1"/>
    <col min="14082" max="14082" width="0.625" style="29" customWidth="1"/>
    <col min="14083" max="14083" width="29.5" style="29" customWidth="1"/>
    <col min="14084" max="14084" width="1.5" style="29" customWidth="1"/>
    <col min="14085" max="14085" width="10" style="29" customWidth="1"/>
    <col min="14086" max="14086" width="6.5" style="29" customWidth="1"/>
    <col min="14087" max="14087" width="2.125" style="29" customWidth="1"/>
    <col min="14088" max="14088" width="10" style="29" customWidth="1"/>
    <col min="14089" max="14089" width="11.625" style="29" customWidth="1"/>
    <col min="14090" max="14090" width="0.875" style="29" customWidth="1"/>
    <col min="14091" max="14091" width="2.625" style="29" customWidth="1"/>
    <col min="14092" max="14092" width="8.875" style="29" customWidth="1"/>
    <col min="14093" max="14093" width="8.5" style="29" customWidth="1"/>
    <col min="14094" max="14094" width="1.875" style="29" customWidth="1"/>
    <col min="14095" max="14095" width="12.125" style="29" customWidth="1"/>
    <col min="14096" max="14096" width="3.625" style="29" customWidth="1"/>
    <col min="14097" max="14097" width="11.375" style="29" customWidth="1"/>
    <col min="14098" max="14098" width="1.625" style="29" customWidth="1"/>
    <col min="14099" max="14099" width="9.5" style="29" customWidth="1"/>
    <col min="14100" max="14100" width="8.375" style="29" customWidth="1"/>
    <col min="14101" max="14101" width="3" style="29" customWidth="1"/>
    <col min="14102" max="14102" width="0.875" style="29" customWidth="1"/>
    <col min="14103" max="14103" width="17" style="29" customWidth="1"/>
    <col min="14104" max="14104" width="34.625" style="29" customWidth="1"/>
    <col min="14105" max="14105" width="2.5" style="29" customWidth="1"/>
    <col min="14106" max="14106" width="30.625" style="29" customWidth="1"/>
    <col min="14107" max="14107" width="3.125" style="29" customWidth="1"/>
    <col min="14108" max="14108" width="22" style="29" customWidth="1"/>
    <col min="14109" max="14109" width="2.625" style="29" customWidth="1"/>
    <col min="14110" max="14110" width="7.625" style="29" customWidth="1"/>
    <col min="14111" max="14111" width="10.625" style="29" customWidth="1"/>
    <col min="14112" max="14112" width="0.875" style="29" customWidth="1"/>
    <col min="14113" max="14113" width="6.625" style="29" customWidth="1"/>
    <col min="14114" max="14114" width="0.875" style="29" customWidth="1"/>
    <col min="14115" max="14115" width="6.625" style="29" customWidth="1"/>
    <col min="14116" max="14116" width="3.625" style="29" customWidth="1"/>
    <col min="14117" max="14117" width="6.625" style="29" customWidth="1"/>
    <col min="14118" max="14118" width="2.375" style="29" customWidth="1"/>
    <col min="14119" max="14336" width="9.125" style="29"/>
    <col min="14337" max="14337" width="2.875" style="29" customWidth="1"/>
    <col min="14338" max="14338" width="0.625" style="29" customWidth="1"/>
    <col min="14339" max="14339" width="29.5" style="29" customWidth="1"/>
    <col min="14340" max="14340" width="1.5" style="29" customWidth="1"/>
    <col min="14341" max="14341" width="10" style="29" customWidth="1"/>
    <col min="14342" max="14342" width="6.5" style="29" customWidth="1"/>
    <col min="14343" max="14343" width="2.125" style="29" customWidth="1"/>
    <col min="14344" max="14344" width="10" style="29" customWidth="1"/>
    <col min="14345" max="14345" width="11.625" style="29" customWidth="1"/>
    <col min="14346" max="14346" width="0.875" style="29" customWidth="1"/>
    <col min="14347" max="14347" width="2.625" style="29" customWidth="1"/>
    <col min="14348" max="14348" width="8.875" style="29" customWidth="1"/>
    <col min="14349" max="14349" width="8.5" style="29" customWidth="1"/>
    <col min="14350" max="14350" width="1.875" style="29" customWidth="1"/>
    <col min="14351" max="14351" width="12.125" style="29" customWidth="1"/>
    <col min="14352" max="14352" width="3.625" style="29" customWidth="1"/>
    <col min="14353" max="14353" width="11.375" style="29" customWidth="1"/>
    <col min="14354" max="14354" width="1.625" style="29" customWidth="1"/>
    <col min="14355" max="14355" width="9.5" style="29" customWidth="1"/>
    <col min="14356" max="14356" width="8.375" style="29" customWidth="1"/>
    <col min="14357" max="14357" width="3" style="29" customWidth="1"/>
    <col min="14358" max="14358" width="0.875" style="29" customWidth="1"/>
    <col min="14359" max="14359" width="17" style="29" customWidth="1"/>
    <col min="14360" max="14360" width="34.625" style="29" customWidth="1"/>
    <col min="14361" max="14361" width="2.5" style="29" customWidth="1"/>
    <col min="14362" max="14362" width="30.625" style="29" customWidth="1"/>
    <col min="14363" max="14363" width="3.125" style="29" customWidth="1"/>
    <col min="14364" max="14364" width="22" style="29" customWidth="1"/>
    <col min="14365" max="14365" width="2.625" style="29" customWidth="1"/>
    <col min="14366" max="14366" width="7.625" style="29" customWidth="1"/>
    <col min="14367" max="14367" width="10.625" style="29" customWidth="1"/>
    <col min="14368" max="14368" width="0.875" style="29" customWidth="1"/>
    <col min="14369" max="14369" width="6.625" style="29" customWidth="1"/>
    <col min="14370" max="14370" width="0.875" style="29" customWidth="1"/>
    <col min="14371" max="14371" width="6.625" style="29" customWidth="1"/>
    <col min="14372" max="14372" width="3.625" style="29" customWidth="1"/>
    <col min="14373" max="14373" width="6.625" style="29" customWidth="1"/>
    <col min="14374" max="14374" width="2.375" style="29" customWidth="1"/>
    <col min="14375" max="14592" width="9.125" style="29"/>
    <col min="14593" max="14593" width="2.875" style="29" customWidth="1"/>
    <col min="14594" max="14594" width="0.625" style="29" customWidth="1"/>
    <col min="14595" max="14595" width="29.5" style="29" customWidth="1"/>
    <col min="14596" max="14596" width="1.5" style="29" customWidth="1"/>
    <col min="14597" max="14597" width="10" style="29" customWidth="1"/>
    <col min="14598" max="14598" width="6.5" style="29" customWidth="1"/>
    <col min="14599" max="14599" width="2.125" style="29" customWidth="1"/>
    <col min="14600" max="14600" width="10" style="29" customWidth="1"/>
    <col min="14601" max="14601" width="11.625" style="29" customWidth="1"/>
    <col min="14602" max="14602" width="0.875" style="29" customWidth="1"/>
    <col min="14603" max="14603" width="2.625" style="29" customWidth="1"/>
    <col min="14604" max="14604" width="8.875" style="29" customWidth="1"/>
    <col min="14605" max="14605" width="8.5" style="29" customWidth="1"/>
    <col min="14606" max="14606" width="1.875" style="29" customWidth="1"/>
    <col min="14607" max="14607" width="12.125" style="29" customWidth="1"/>
    <col min="14608" max="14608" width="3.625" style="29" customWidth="1"/>
    <col min="14609" max="14609" width="11.375" style="29" customWidth="1"/>
    <col min="14610" max="14610" width="1.625" style="29" customWidth="1"/>
    <col min="14611" max="14611" width="9.5" style="29" customWidth="1"/>
    <col min="14612" max="14612" width="8.375" style="29" customWidth="1"/>
    <col min="14613" max="14613" width="3" style="29" customWidth="1"/>
    <col min="14614" max="14614" width="0.875" style="29" customWidth="1"/>
    <col min="14615" max="14615" width="17" style="29" customWidth="1"/>
    <col min="14616" max="14616" width="34.625" style="29" customWidth="1"/>
    <col min="14617" max="14617" width="2.5" style="29" customWidth="1"/>
    <col min="14618" max="14618" width="30.625" style="29" customWidth="1"/>
    <col min="14619" max="14619" width="3.125" style="29" customWidth="1"/>
    <col min="14620" max="14620" width="22" style="29" customWidth="1"/>
    <col min="14621" max="14621" width="2.625" style="29" customWidth="1"/>
    <col min="14622" max="14622" width="7.625" style="29" customWidth="1"/>
    <col min="14623" max="14623" width="10.625" style="29" customWidth="1"/>
    <col min="14624" max="14624" width="0.875" style="29" customWidth="1"/>
    <col min="14625" max="14625" width="6.625" style="29" customWidth="1"/>
    <col min="14626" max="14626" width="0.875" style="29" customWidth="1"/>
    <col min="14627" max="14627" width="6.625" style="29" customWidth="1"/>
    <col min="14628" max="14628" width="3.625" style="29" customWidth="1"/>
    <col min="14629" max="14629" width="6.625" style="29" customWidth="1"/>
    <col min="14630" max="14630" width="2.375" style="29" customWidth="1"/>
    <col min="14631" max="14848" width="9.125" style="29"/>
    <col min="14849" max="14849" width="2.875" style="29" customWidth="1"/>
    <col min="14850" max="14850" width="0.625" style="29" customWidth="1"/>
    <col min="14851" max="14851" width="29.5" style="29" customWidth="1"/>
    <col min="14852" max="14852" width="1.5" style="29" customWidth="1"/>
    <col min="14853" max="14853" width="10" style="29" customWidth="1"/>
    <col min="14854" max="14854" width="6.5" style="29" customWidth="1"/>
    <col min="14855" max="14855" width="2.125" style="29" customWidth="1"/>
    <col min="14856" max="14856" width="10" style="29" customWidth="1"/>
    <col min="14857" max="14857" width="11.625" style="29" customWidth="1"/>
    <col min="14858" max="14858" width="0.875" style="29" customWidth="1"/>
    <col min="14859" max="14859" width="2.625" style="29" customWidth="1"/>
    <col min="14860" max="14860" width="8.875" style="29" customWidth="1"/>
    <col min="14861" max="14861" width="8.5" style="29" customWidth="1"/>
    <col min="14862" max="14862" width="1.875" style="29" customWidth="1"/>
    <col min="14863" max="14863" width="12.125" style="29" customWidth="1"/>
    <col min="14864" max="14864" width="3.625" style="29" customWidth="1"/>
    <col min="14865" max="14865" width="11.375" style="29" customWidth="1"/>
    <col min="14866" max="14866" width="1.625" style="29" customWidth="1"/>
    <col min="14867" max="14867" width="9.5" style="29" customWidth="1"/>
    <col min="14868" max="14868" width="8.375" style="29" customWidth="1"/>
    <col min="14869" max="14869" width="3" style="29" customWidth="1"/>
    <col min="14870" max="14870" width="0.875" style="29" customWidth="1"/>
    <col min="14871" max="14871" width="17" style="29" customWidth="1"/>
    <col min="14872" max="14872" width="34.625" style="29" customWidth="1"/>
    <col min="14873" max="14873" width="2.5" style="29" customWidth="1"/>
    <col min="14874" max="14874" width="30.625" style="29" customWidth="1"/>
    <col min="14875" max="14875" width="3.125" style="29" customWidth="1"/>
    <col min="14876" max="14876" width="22" style="29" customWidth="1"/>
    <col min="14877" max="14877" width="2.625" style="29" customWidth="1"/>
    <col min="14878" max="14878" width="7.625" style="29" customWidth="1"/>
    <col min="14879" max="14879" width="10.625" style="29" customWidth="1"/>
    <col min="14880" max="14880" width="0.875" style="29" customWidth="1"/>
    <col min="14881" max="14881" width="6.625" style="29" customWidth="1"/>
    <col min="14882" max="14882" width="0.875" style="29" customWidth="1"/>
    <col min="14883" max="14883" width="6.625" style="29" customWidth="1"/>
    <col min="14884" max="14884" width="3.625" style="29" customWidth="1"/>
    <col min="14885" max="14885" width="6.625" style="29" customWidth="1"/>
    <col min="14886" max="14886" width="2.375" style="29" customWidth="1"/>
    <col min="14887" max="15104" width="9.125" style="29"/>
    <col min="15105" max="15105" width="2.875" style="29" customWidth="1"/>
    <col min="15106" max="15106" width="0.625" style="29" customWidth="1"/>
    <col min="15107" max="15107" width="29.5" style="29" customWidth="1"/>
    <col min="15108" max="15108" width="1.5" style="29" customWidth="1"/>
    <col min="15109" max="15109" width="10" style="29" customWidth="1"/>
    <col min="15110" max="15110" width="6.5" style="29" customWidth="1"/>
    <col min="15111" max="15111" width="2.125" style="29" customWidth="1"/>
    <col min="15112" max="15112" width="10" style="29" customWidth="1"/>
    <col min="15113" max="15113" width="11.625" style="29" customWidth="1"/>
    <col min="15114" max="15114" width="0.875" style="29" customWidth="1"/>
    <col min="15115" max="15115" width="2.625" style="29" customWidth="1"/>
    <col min="15116" max="15116" width="8.875" style="29" customWidth="1"/>
    <col min="15117" max="15117" width="8.5" style="29" customWidth="1"/>
    <col min="15118" max="15118" width="1.875" style="29" customWidth="1"/>
    <col min="15119" max="15119" width="12.125" style="29" customWidth="1"/>
    <col min="15120" max="15120" width="3.625" style="29" customWidth="1"/>
    <col min="15121" max="15121" width="11.375" style="29" customWidth="1"/>
    <col min="15122" max="15122" width="1.625" style="29" customWidth="1"/>
    <col min="15123" max="15123" width="9.5" style="29" customWidth="1"/>
    <col min="15124" max="15124" width="8.375" style="29" customWidth="1"/>
    <col min="15125" max="15125" width="3" style="29" customWidth="1"/>
    <col min="15126" max="15126" width="0.875" style="29" customWidth="1"/>
    <col min="15127" max="15127" width="17" style="29" customWidth="1"/>
    <col min="15128" max="15128" width="34.625" style="29" customWidth="1"/>
    <col min="15129" max="15129" width="2.5" style="29" customWidth="1"/>
    <col min="15130" max="15130" width="30.625" style="29" customWidth="1"/>
    <col min="15131" max="15131" width="3.125" style="29" customWidth="1"/>
    <col min="15132" max="15132" width="22" style="29" customWidth="1"/>
    <col min="15133" max="15133" width="2.625" style="29" customWidth="1"/>
    <col min="15134" max="15134" width="7.625" style="29" customWidth="1"/>
    <col min="15135" max="15135" width="10.625" style="29" customWidth="1"/>
    <col min="15136" max="15136" width="0.875" style="29" customWidth="1"/>
    <col min="15137" max="15137" width="6.625" style="29" customWidth="1"/>
    <col min="15138" max="15138" width="0.875" style="29" customWidth="1"/>
    <col min="15139" max="15139" width="6.625" style="29" customWidth="1"/>
    <col min="15140" max="15140" width="3.625" style="29" customWidth="1"/>
    <col min="15141" max="15141" width="6.625" style="29" customWidth="1"/>
    <col min="15142" max="15142" width="2.375" style="29" customWidth="1"/>
    <col min="15143" max="15360" width="9.125" style="29"/>
    <col min="15361" max="15361" width="2.875" style="29" customWidth="1"/>
    <col min="15362" max="15362" width="0.625" style="29" customWidth="1"/>
    <col min="15363" max="15363" width="29.5" style="29" customWidth="1"/>
    <col min="15364" max="15364" width="1.5" style="29" customWidth="1"/>
    <col min="15365" max="15365" width="10" style="29" customWidth="1"/>
    <col min="15366" max="15366" width="6.5" style="29" customWidth="1"/>
    <col min="15367" max="15367" width="2.125" style="29" customWidth="1"/>
    <col min="15368" max="15368" width="10" style="29" customWidth="1"/>
    <col min="15369" max="15369" width="11.625" style="29" customWidth="1"/>
    <col min="15370" max="15370" width="0.875" style="29" customWidth="1"/>
    <col min="15371" max="15371" width="2.625" style="29" customWidth="1"/>
    <col min="15372" max="15372" width="8.875" style="29" customWidth="1"/>
    <col min="15373" max="15373" width="8.5" style="29" customWidth="1"/>
    <col min="15374" max="15374" width="1.875" style="29" customWidth="1"/>
    <col min="15375" max="15375" width="12.125" style="29" customWidth="1"/>
    <col min="15376" max="15376" width="3.625" style="29" customWidth="1"/>
    <col min="15377" max="15377" width="11.375" style="29" customWidth="1"/>
    <col min="15378" max="15378" width="1.625" style="29" customWidth="1"/>
    <col min="15379" max="15379" width="9.5" style="29" customWidth="1"/>
    <col min="15380" max="15380" width="8.375" style="29" customWidth="1"/>
    <col min="15381" max="15381" width="3" style="29" customWidth="1"/>
    <col min="15382" max="15382" width="0.875" style="29" customWidth="1"/>
    <col min="15383" max="15383" width="17" style="29" customWidth="1"/>
    <col min="15384" max="15384" width="34.625" style="29" customWidth="1"/>
    <col min="15385" max="15385" width="2.5" style="29" customWidth="1"/>
    <col min="15386" max="15386" width="30.625" style="29" customWidth="1"/>
    <col min="15387" max="15387" width="3.125" style="29" customWidth="1"/>
    <col min="15388" max="15388" width="22" style="29" customWidth="1"/>
    <col min="15389" max="15389" width="2.625" style="29" customWidth="1"/>
    <col min="15390" max="15390" width="7.625" style="29" customWidth="1"/>
    <col min="15391" max="15391" width="10.625" style="29" customWidth="1"/>
    <col min="15392" max="15392" width="0.875" style="29" customWidth="1"/>
    <col min="15393" max="15393" width="6.625" style="29" customWidth="1"/>
    <col min="15394" max="15394" width="0.875" style="29" customWidth="1"/>
    <col min="15395" max="15395" width="6.625" style="29" customWidth="1"/>
    <col min="15396" max="15396" width="3.625" style="29" customWidth="1"/>
    <col min="15397" max="15397" width="6.625" style="29" customWidth="1"/>
    <col min="15398" max="15398" width="2.375" style="29" customWidth="1"/>
    <col min="15399" max="15616" width="9.125" style="29"/>
    <col min="15617" max="15617" width="2.875" style="29" customWidth="1"/>
    <col min="15618" max="15618" width="0.625" style="29" customWidth="1"/>
    <col min="15619" max="15619" width="29.5" style="29" customWidth="1"/>
    <col min="15620" max="15620" width="1.5" style="29" customWidth="1"/>
    <col min="15621" max="15621" width="10" style="29" customWidth="1"/>
    <col min="15622" max="15622" width="6.5" style="29" customWidth="1"/>
    <col min="15623" max="15623" width="2.125" style="29" customWidth="1"/>
    <col min="15624" max="15624" width="10" style="29" customWidth="1"/>
    <col min="15625" max="15625" width="11.625" style="29" customWidth="1"/>
    <col min="15626" max="15626" width="0.875" style="29" customWidth="1"/>
    <col min="15627" max="15627" width="2.625" style="29" customWidth="1"/>
    <col min="15628" max="15628" width="8.875" style="29" customWidth="1"/>
    <col min="15629" max="15629" width="8.5" style="29" customWidth="1"/>
    <col min="15630" max="15630" width="1.875" style="29" customWidth="1"/>
    <col min="15631" max="15631" width="12.125" style="29" customWidth="1"/>
    <col min="15632" max="15632" width="3.625" style="29" customWidth="1"/>
    <col min="15633" max="15633" width="11.375" style="29" customWidth="1"/>
    <col min="15634" max="15634" width="1.625" style="29" customWidth="1"/>
    <col min="15635" max="15635" width="9.5" style="29" customWidth="1"/>
    <col min="15636" max="15636" width="8.375" style="29" customWidth="1"/>
    <col min="15637" max="15637" width="3" style="29" customWidth="1"/>
    <col min="15638" max="15638" width="0.875" style="29" customWidth="1"/>
    <col min="15639" max="15639" width="17" style="29" customWidth="1"/>
    <col min="15640" max="15640" width="34.625" style="29" customWidth="1"/>
    <col min="15641" max="15641" width="2.5" style="29" customWidth="1"/>
    <col min="15642" max="15642" width="30.625" style="29" customWidth="1"/>
    <col min="15643" max="15643" width="3.125" style="29" customWidth="1"/>
    <col min="15644" max="15644" width="22" style="29" customWidth="1"/>
    <col min="15645" max="15645" width="2.625" style="29" customWidth="1"/>
    <col min="15646" max="15646" width="7.625" style="29" customWidth="1"/>
    <col min="15647" max="15647" width="10.625" style="29" customWidth="1"/>
    <col min="15648" max="15648" width="0.875" style="29" customWidth="1"/>
    <col min="15649" max="15649" width="6.625" style="29" customWidth="1"/>
    <col min="15650" max="15650" width="0.875" style="29" customWidth="1"/>
    <col min="15651" max="15651" width="6.625" style="29" customWidth="1"/>
    <col min="15652" max="15652" width="3.625" style="29" customWidth="1"/>
    <col min="15653" max="15653" width="6.625" style="29" customWidth="1"/>
    <col min="15654" max="15654" width="2.375" style="29" customWidth="1"/>
    <col min="15655" max="15872" width="9.125" style="29"/>
    <col min="15873" max="15873" width="2.875" style="29" customWidth="1"/>
    <col min="15874" max="15874" width="0.625" style="29" customWidth="1"/>
    <col min="15875" max="15875" width="29.5" style="29" customWidth="1"/>
    <col min="15876" max="15876" width="1.5" style="29" customWidth="1"/>
    <col min="15877" max="15877" width="10" style="29" customWidth="1"/>
    <col min="15878" max="15878" width="6.5" style="29" customWidth="1"/>
    <col min="15879" max="15879" width="2.125" style="29" customWidth="1"/>
    <col min="15880" max="15880" width="10" style="29" customWidth="1"/>
    <col min="15881" max="15881" width="11.625" style="29" customWidth="1"/>
    <col min="15882" max="15882" width="0.875" style="29" customWidth="1"/>
    <col min="15883" max="15883" width="2.625" style="29" customWidth="1"/>
    <col min="15884" max="15884" width="8.875" style="29" customWidth="1"/>
    <col min="15885" max="15885" width="8.5" style="29" customWidth="1"/>
    <col min="15886" max="15886" width="1.875" style="29" customWidth="1"/>
    <col min="15887" max="15887" width="12.125" style="29" customWidth="1"/>
    <col min="15888" max="15888" width="3.625" style="29" customWidth="1"/>
    <col min="15889" max="15889" width="11.375" style="29" customWidth="1"/>
    <col min="15890" max="15890" width="1.625" style="29" customWidth="1"/>
    <col min="15891" max="15891" width="9.5" style="29" customWidth="1"/>
    <col min="15892" max="15892" width="8.375" style="29" customWidth="1"/>
    <col min="15893" max="15893" width="3" style="29" customWidth="1"/>
    <col min="15894" max="15894" width="0.875" style="29" customWidth="1"/>
    <col min="15895" max="15895" width="17" style="29" customWidth="1"/>
    <col min="15896" max="15896" width="34.625" style="29" customWidth="1"/>
    <col min="15897" max="15897" width="2.5" style="29" customWidth="1"/>
    <col min="15898" max="15898" width="30.625" style="29" customWidth="1"/>
    <col min="15899" max="15899" width="3.125" style="29" customWidth="1"/>
    <col min="15900" max="15900" width="22" style="29" customWidth="1"/>
    <col min="15901" max="15901" width="2.625" style="29" customWidth="1"/>
    <col min="15902" max="15902" width="7.625" style="29" customWidth="1"/>
    <col min="15903" max="15903" width="10.625" style="29" customWidth="1"/>
    <col min="15904" max="15904" width="0.875" style="29" customWidth="1"/>
    <col min="15905" max="15905" width="6.625" style="29" customWidth="1"/>
    <col min="15906" max="15906" width="0.875" style="29" customWidth="1"/>
    <col min="15907" max="15907" width="6.625" style="29" customWidth="1"/>
    <col min="15908" max="15908" width="3.625" style="29" customWidth="1"/>
    <col min="15909" max="15909" width="6.625" style="29" customWidth="1"/>
    <col min="15910" max="15910" width="2.375" style="29" customWidth="1"/>
    <col min="15911" max="16128" width="9.125" style="29"/>
    <col min="16129" max="16129" width="2.875" style="29" customWidth="1"/>
    <col min="16130" max="16130" width="0.625" style="29" customWidth="1"/>
    <col min="16131" max="16131" width="29.5" style="29" customWidth="1"/>
    <col min="16132" max="16132" width="1.5" style="29" customWidth="1"/>
    <col min="16133" max="16133" width="10" style="29" customWidth="1"/>
    <col min="16134" max="16134" width="6.5" style="29" customWidth="1"/>
    <col min="16135" max="16135" width="2.125" style="29" customWidth="1"/>
    <col min="16136" max="16136" width="10" style="29" customWidth="1"/>
    <col min="16137" max="16137" width="11.625" style="29" customWidth="1"/>
    <col min="16138" max="16138" width="0.875" style="29" customWidth="1"/>
    <col min="16139" max="16139" width="2.625" style="29" customWidth="1"/>
    <col min="16140" max="16140" width="8.875" style="29" customWidth="1"/>
    <col min="16141" max="16141" width="8.5" style="29" customWidth="1"/>
    <col min="16142" max="16142" width="1.875" style="29" customWidth="1"/>
    <col min="16143" max="16143" width="12.125" style="29" customWidth="1"/>
    <col min="16144" max="16144" width="3.625" style="29" customWidth="1"/>
    <col min="16145" max="16145" width="11.375" style="29" customWidth="1"/>
    <col min="16146" max="16146" width="1.625" style="29" customWidth="1"/>
    <col min="16147" max="16147" width="9.5" style="29" customWidth="1"/>
    <col min="16148" max="16148" width="8.375" style="29" customWidth="1"/>
    <col min="16149" max="16149" width="3" style="29" customWidth="1"/>
    <col min="16150" max="16150" width="0.875" style="29" customWidth="1"/>
    <col min="16151" max="16151" width="17" style="29" customWidth="1"/>
    <col min="16152" max="16152" width="34.625" style="29" customWidth="1"/>
    <col min="16153" max="16153" width="2.5" style="29" customWidth="1"/>
    <col min="16154" max="16154" width="30.625" style="29" customWidth="1"/>
    <col min="16155" max="16155" width="3.125" style="29" customWidth="1"/>
    <col min="16156" max="16156" width="22" style="29" customWidth="1"/>
    <col min="16157" max="16157" width="2.625" style="29" customWidth="1"/>
    <col min="16158" max="16158" width="7.625" style="29" customWidth="1"/>
    <col min="16159" max="16159" width="10.625" style="29" customWidth="1"/>
    <col min="16160" max="16160" width="0.875" style="29" customWidth="1"/>
    <col min="16161" max="16161" width="6.625" style="29" customWidth="1"/>
    <col min="16162" max="16162" width="0.875" style="29" customWidth="1"/>
    <col min="16163" max="16163" width="6.625" style="29" customWidth="1"/>
    <col min="16164" max="16164" width="3.625" style="29" customWidth="1"/>
    <col min="16165" max="16165" width="6.625" style="29" customWidth="1"/>
    <col min="16166" max="16166" width="2.375" style="29" customWidth="1"/>
    <col min="16167" max="16384" width="9.125" style="29"/>
  </cols>
  <sheetData>
    <row r="1" spans="1:38" ht="15" customHeight="1" thickBot="1" x14ac:dyDescent="0.25">
      <c r="A1" s="23">
        <v>1</v>
      </c>
      <c r="B1" s="24" t="s">
        <v>10</v>
      </c>
      <c r="C1" s="25" t="s">
        <v>11</v>
      </c>
      <c r="D1" s="522"/>
      <c r="E1" s="522"/>
      <c r="F1" s="27"/>
      <c r="G1" s="27"/>
      <c r="H1" s="27"/>
      <c r="I1" s="28"/>
      <c r="J1" s="27"/>
      <c r="K1" s="604" t="s">
        <v>12</v>
      </c>
      <c r="L1" s="604"/>
      <c r="M1" s="604"/>
      <c r="N1" s="604"/>
      <c r="O1" s="604"/>
      <c r="P1" s="604"/>
      <c r="Q1" s="604"/>
      <c r="R1" s="604"/>
      <c r="S1" s="604"/>
      <c r="T1" s="605"/>
      <c r="U1" s="606" t="s">
        <v>1</v>
      </c>
      <c r="X1" s="30" t="s">
        <v>13</v>
      </c>
    </row>
    <row r="2" spans="1:38" ht="34.5" customHeight="1" thickBot="1" x14ac:dyDescent="0.25">
      <c r="A2" s="31">
        <f t="shared" ref="A2:A60" si="0">A1+1</f>
        <v>2</v>
      </c>
      <c r="B2" s="32"/>
      <c r="C2" s="33" t="s">
        <v>495</v>
      </c>
      <c r="D2" s="34"/>
      <c r="E2" s="34"/>
      <c r="F2" s="35"/>
      <c r="G2" s="609" t="s">
        <v>496</v>
      </c>
      <c r="H2" s="609"/>
      <c r="I2" s="610"/>
      <c r="J2" s="36"/>
      <c r="K2" s="36"/>
      <c r="L2" s="611" t="s">
        <v>494</v>
      </c>
      <c r="M2" s="611"/>
      <c r="N2" s="611"/>
      <c r="O2" s="611"/>
      <c r="P2" s="611"/>
      <c r="Q2" s="611"/>
      <c r="R2" s="611"/>
      <c r="S2" s="611"/>
      <c r="T2" s="37"/>
      <c r="U2" s="607"/>
      <c r="X2" s="38" t="s">
        <v>16</v>
      </c>
      <c r="Z2" s="38" t="s">
        <v>17</v>
      </c>
    </row>
    <row r="3" spans="1:38" ht="18.75" customHeight="1" thickBot="1" x14ac:dyDescent="0.3">
      <c r="A3" s="31">
        <f t="shared" si="0"/>
        <v>3</v>
      </c>
      <c r="B3" s="39"/>
      <c r="C3" s="40" t="s">
        <v>18</v>
      </c>
      <c r="D3" s="41"/>
      <c r="E3" s="42"/>
      <c r="F3" s="612" t="s">
        <v>19</v>
      </c>
      <c r="G3" s="612"/>
      <c r="H3" s="612"/>
      <c r="I3" s="613"/>
      <c r="J3" s="43"/>
      <c r="K3" s="44" t="s">
        <v>12</v>
      </c>
      <c r="L3" s="614" t="str">
        <f>IF(L2="Issue Status ?","",IF(L2=X3,"( based on preliminary process data )","( based on final process data )"))</f>
        <v>( based on final process data )</v>
      </c>
      <c r="M3" s="614"/>
      <c r="N3" s="614"/>
      <c r="O3" s="614"/>
      <c r="P3" s="614"/>
      <c r="Q3" s="614"/>
      <c r="R3" s="614"/>
      <c r="S3" s="614"/>
      <c r="T3" s="45"/>
      <c r="U3" s="608"/>
      <c r="X3" s="46" t="s">
        <v>20</v>
      </c>
      <c r="Z3" s="47" t="s">
        <v>21</v>
      </c>
    </row>
    <row r="4" spans="1:38" s="55" customFormat="1" ht="17.100000000000001" customHeight="1" x14ac:dyDescent="0.2">
      <c r="A4" s="31">
        <f t="shared" si="0"/>
        <v>4</v>
      </c>
      <c r="B4" s="48"/>
      <c r="C4" s="532" t="s">
        <v>22</v>
      </c>
      <c r="D4" s="537" t="s">
        <v>23</v>
      </c>
      <c r="E4" s="624"/>
      <c r="F4" s="624"/>
      <c r="G4" s="624"/>
      <c r="H4" s="624"/>
      <c r="I4" s="625"/>
      <c r="J4" s="51"/>
      <c r="K4" s="626" t="s">
        <v>24</v>
      </c>
      <c r="L4" s="626"/>
      <c r="M4" s="626"/>
      <c r="N4" s="52" t="s">
        <v>23</v>
      </c>
      <c r="O4" s="618" t="s">
        <v>25</v>
      </c>
      <c r="P4" s="618"/>
      <c r="Q4" s="618"/>
      <c r="R4" s="618"/>
      <c r="S4" s="618"/>
      <c r="T4" s="619"/>
      <c r="U4" s="53"/>
      <c r="V4" s="29"/>
      <c r="W4" s="29"/>
      <c r="X4" s="46" t="s">
        <v>26</v>
      </c>
      <c r="Y4" s="29"/>
      <c r="Z4" s="54" t="s">
        <v>27</v>
      </c>
      <c r="AA4" s="29"/>
      <c r="AB4" s="29"/>
      <c r="AC4" s="29"/>
      <c r="AD4" s="29"/>
      <c r="AE4" s="29"/>
      <c r="AF4" s="29"/>
      <c r="AG4" s="29"/>
      <c r="AH4" s="29"/>
      <c r="AI4" s="29"/>
      <c r="AJ4" s="29"/>
      <c r="AK4" s="29"/>
      <c r="AL4" s="29"/>
    </row>
    <row r="5" spans="1:38" ht="40.15" customHeight="1" thickBot="1" x14ac:dyDescent="0.25">
      <c r="A5" s="31">
        <f t="shared" si="0"/>
        <v>5</v>
      </c>
      <c r="B5" s="56"/>
      <c r="C5" s="525" t="s">
        <v>28</v>
      </c>
      <c r="D5" s="537" t="s">
        <v>23</v>
      </c>
      <c r="E5" s="627" t="s">
        <v>491</v>
      </c>
      <c r="F5" s="615"/>
      <c r="G5" s="615"/>
      <c r="H5" s="615"/>
      <c r="I5" s="616"/>
      <c r="J5" s="58"/>
      <c r="K5" s="617" t="s">
        <v>30</v>
      </c>
      <c r="L5" s="617"/>
      <c r="M5" s="617"/>
      <c r="N5" s="52" t="s">
        <v>23</v>
      </c>
      <c r="O5" s="618" t="s">
        <v>25</v>
      </c>
      <c r="P5" s="618"/>
      <c r="Q5" s="618"/>
      <c r="R5" s="618"/>
      <c r="S5" s="618"/>
      <c r="T5" s="619"/>
      <c r="U5" s="59"/>
      <c r="X5" s="46" t="s">
        <v>31</v>
      </c>
      <c r="Z5" s="60" t="s">
        <v>32</v>
      </c>
    </row>
    <row r="6" spans="1:38" ht="17.100000000000001" customHeight="1" thickBot="1" x14ac:dyDescent="0.3">
      <c r="A6" s="31">
        <f t="shared" si="0"/>
        <v>6</v>
      </c>
      <c r="B6" s="56"/>
      <c r="C6" s="61" t="s">
        <v>33</v>
      </c>
      <c r="D6" s="537" t="s">
        <v>23</v>
      </c>
      <c r="E6" s="615" t="s">
        <v>455</v>
      </c>
      <c r="F6" s="615"/>
      <c r="G6" s="615"/>
      <c r="H6" s="615"/>
      <c r="I6" s="616"/>
      <c r="J6" s="58"/>
      <c r="K6" s="617" t="s">
        <v>35</v>
      </c>
      <c r="L6" s="617"/>
      <c r="M6" s="617"/>
      <c r="N6" s="52" t="s">
        <v>23</v>
      </c>
      <c r="O6" s="618" t="s">
        <v>25</v>
      </c>
      <c r="P6" s="618"/>
      <c r="Q6" s="618"/>
      <c r="R6" s="618"/>
      <c r="S6" s="618"/>
      <c r="T6" s="619"/>
      <c r="U6" s="59"/>
      <c r="X6" s="549" t="s">
        <v>494</v>
      </c>
    </row>
    <row r="7" spans="1:38" ht="17.100000000000001" customHeight="1" thickBot="1" x14ac:dyDescent="0.25">
      <c r="A7" s="31">
        <f t="shared" si="0"/>
        <v>7</v>
      </c>
      <c r="B7" s="620" t="s">
        <v>36</v>
      </c>
      <c r="C7" s="621"/>
      <c r="D7" s="621"/>
      <c r="E7" s="621"/>
      <c r="F7" s="621"/>
      <c r="G7" s="621"/>
      <c r="H7" s="621"/>
      <c r="I7" s="621"/>
      <c r="J7" s="621"/>
      <c r="K7" s="621"/>
      <c r="L7" s="621"/>
      <c r="M7" s="621"/>
      <c r="N7" s="621"/>
      <c r="O7" s="621"/>
      <c r="P7" s="621"/>
      <c r="Q7" s="621"/>
      <c r="R7" s="621"/>
      <c r="S7" s="621"/>
      <c r="T7" s="622"/>
      <c r="U7" s="59"/>
      <c r="X7" s="29" t="s">
        <v>485</v>
      </c>
      <c r="Z7" s="38" t="s">
        <v>37</v>
      </c>
    </row>
    <row r="8" spans="1:38" ht="17.100000000000001" customHeight="1" thickBot="1" x14ac:dyDescent="0.25">
      <c r="A8" s="31">
        <f t="shared" si="0"/>
        <v>8</v>
      </c>
      <c r="B8" s="56"/>
      <c r="C8" s="525" t="s">
        <v>38</v>
      </c>
      <c r="D8" s="537" t="s">
        <v>23</v>
      </c>
      <c r="E8" s="615" t="s">
        <v>39</v>
      </c>
      <c r="F8" s="615"/>
      <c r="G8" s="615"/>
      <c r="H8" s="615"/>
      <c r="I8" s="616"/>
      <c r="J8" s="58"/>
      <c r="K8" s="623" t="s">
        <v>40</v>
      </c>
      <c r="L8" s="623"/>
      <c r="M8" s="623"/>
      <c r="N8" s="623"/>
      <c r="O8" s="623"/>
      <c r="P8" s="623"/>
      <c r="Q8" s="623"/>
      <c r="R8" s="52" t="s">
        <v>23</v>
      </c>
      <c r="S8" s="62">
        <v>31</v>
      </c>
      <c r="T8" s="63" t="str">
        <f>IF($F$3=$O$69,tsi,IF($F$3=$O$70,Tus,""))</f>
        <v>deg C</v>
      </c>
      <c r="U8" s="59"/>
      <c r="X8" s="64" t="s">
        <v>41</v>
      </c>
      <c r="Z8" s="47" t="s">
        <v>21</v>
      </c>
    </row>
    <row r="9" spans="1:38" ht="17.100000000000001" customHeight="1" thickBot="1" x14ac:dyDescent="0.25">
      <c r="A9" s="31">
        <f t="shared" si="0"/>
        <v>9</v>
      </c>
      <c r="B9" s="56"/>
      <c r="C9" s="65" t="s">
        <v>42</v>
      </c>
      <c r="D9" s="537" t="s">
        <v>23</v>
      </c>
      <c r="E9" s="628">
        <v>0</v>
      </c>
      <c r="F9" s="628"/>
      <c r="G9" s="628"/>
      <c r="H9" s="628"/>
      <c r="I9" s="63" t="str">
        <f>IF($F$3=$O$69,Csi,IF($F$3=$O$70,Cus,""))</f>
        <v>mg/kg</v>
      </c>
      <c r="J9" s="58"/>
      <c r="K9" s="629" t="s">
        <v>43</v>
      </c>
      <c r="L9" s="629"/>
      <c r="M9" s="629"/>
      <c r="N9" s="629"/>
      <c r="O9" s="629"/>
      <c r="P9" s="629"/>
      <c r="Q9" s="629"/>
      <c r="R9" s="52" t="s">
        <v>23</v>
      </c>
      <c r="S9" s="62">
        <v>18</v>
      </c>
      <c r="T9" s="63" t="str">
        <f>IF($F$3=$O$69,tsi,IF($F$3=$O$70,Tus,""))</f>
        <v>deg C</v>
      </c>
      <c r="U9" s="59"/>
      <c r="X9" s="66" t="s">
        <v>21</v>
      </c>
      <c r="Z9" s="54" t="s">
        <v>44</v>
      </c>
    </row>
    <row r="10" spans="1:38" ht="17.100000000000001" customHeight="1" thickBot="1" x14ac:dyDescent="0.3">
      <c r="A10" s="31">
        <f t="shared" si="0"/>
        <v>10</v>
      </c>
      <c r="B10" s="67"/>
      <c r="C10" s="630" t="s">
        <v>45</v>
      </c>
      <c r="D10" s="528" t="s">
        <v>23</v>
      </c>
      <c r="E10" s="632" t="s">
        <v>46</v>
      </c>
      <c r="F10" s="632"/>
      <c r="G10" s="526"/>
      <c r="H10" s="632" t="s">
        <v>47</v>
      </c>
      <c r="I10" s="633"/>
      <c r="J10" s="58"/>
      <c r="K10" s="634" t="s">
        <v>48</v>
      </c>
      <c r="L10" s="634"/>
      <c r="M10" s="634"/>
      <c r="N10" s="634"/>
      <c r="O10" s="634"/>
      <c r="P10" s="634"/>
      <c r="Q10" s="634"/>
      <c r="R10" s="52" t="s">
        <v>23</v>
      </c>
      <c r="S10" s="62">
        <v>35</v>
      </c>
      <c r="T10" s="63" t="str">
        <f>IF($F$3=$O$69,tsi,IF($F$3=$O$70,Tus,""))</f>
        <v>deg C</v>
      </c>
      <c r="U10" s="59"/>
      <c r="X10" s="70" t="s">
        <v>49</v>
      </c>
      <c r="Z10" s="60" t="s">
        <v>50</v>
      </c>
    </row>
    <row r="11" spans="1:38" ht="17.100000000000001" customHeight="1" thickBot="1" x14ac:dyDescent="0.3">
      <c r="A11" s="31">
        <f t="shared" si="0"/>
        <v>11</v>
      </c>
      <c r="B11" s="56"/>
      <c r="C11" s="631"/>
      <c r="D11" s="537" t="s">
        <v>23</v>
      </c>
      <c r="E11" s="632" t="s">
        <v>51</v>
      </c>
      <c r="F11" s="632"/>
      <c r="G11" s="526"/>
      <c r="H11" s="632" t="s">
        <v>52</v>
      </c>
      <c r="I11" s="635"/>
      <c r="J11" s="58"/>
      <c r="K11" s="636" t="str">
        <f>IF(F3=O69,"Density at normal pumping temperature",IF(F3=O70,"Specific Gravity at normal pumping temperature",""))</f>
        <v>Density at normal pumping temperature</v>
      </c>
      <c r="L11" s="636"/>
      <c r="M11" s="636"/>
      <c r="N11" s="636"/>
      <c r="O11" s="636"/>
      <c r="P11" s="636"/>
      <c r="Q11" s="636"/>
      <c r="R11" s="52" t="s">
        <v>23</v>
      </c>
      <c r="S11" s="71">
        <v>1000</v>
      </c>
      <c r="T11" s="63" t="str">
        <f>IF($F$3=$O$69,Dsi,IF($F$3=$O$70,Dus,""))</f>
        <v>kg/m3</v>
      </c>
      <c r="U11" s="59"/>
      <c r="X11" s="72" t="s">
        <v>46</v>
      </c>
    </row>
    <row r="12" spans="1:38" ht="17.100000000000001" customHeight="1" thickBot="1" x14ac:dyDescent="0.25">
      <c r="A12" s="31">
        <f t="shared" si="0"/>
        <v>12</v>
      </c>
      <c r="B12" s="56"/>
      <c r="C12" s="525" t="s">
        <v>53</v>
      </c>
      <c r="D12" s="537" t="s">
        <v>23</v>
      </c>
      <c r="E12" s="640">
        <v>795</v>
      </c>
      <c r="F12" s="640"/>
      <c r="G12" s="640"/>
      <c r="H12" s="640"/>
      <c r="I12" s="63" t="str">
        <f>IF($F$3=$O$69,Qsi,IF($F$3=$O$70,Qus,""))</f>
        <v>m3/h</v>
      </c>
      <c r="J12" s="58"/>
      <c r="K12" s="636" t="s">
        <v>54</v>
      </c>
      <c r="L12" s="636"/>
      <c r="M12" s="636"/>
      <c r="N12" s="636"/>
      <c r="O12" s="636"/>
      <c r="P12" s="636"/>
      <c r="Q12" s="636"/>
      <c r="R12" s="52" t="s">
        <v>23</v>
      </c>
      <c r="S12" s="73">
        <v>0.79759999999999998</v>
      </c>
      <c r="T12" s="63" t="str">
        <f>IF($F$3=$O$69,Vsi,IF($F$3=$O$70,Vus,""))</f>
        <v>mm2/s</v>
      </c>
      <c r="U12" s="59"/>
      <c r="X12" s="74"/>
      <c r="Z12" s="38" t="s">
        <v>55</v>
      </c>
    </row>
    <row r="13" spans="1:38" ht="17.100000000000001" customHeight="1" x14ac:dyDescent="0.2">
      <c r="A13" s="31">
        <f t="shared" si="0"/>
        <v>13</v>
      </c>
      <c r="B13" s="56"/>
      <c r="C13" s="525" t="s">
        <v>56</v>
      </c>
      <c r="D13" s="537" t="s">
        <v>23</v>
      </c>
      <c r="E13" s="640">
        <f>E12*1.1</f>
        <v>874.50000000000011</v>
      </c>
      <c r="F13" s="640"/>
      <c r="G13" s="640"/>
      <c r="H13" s="640"/>
      <c r="I13" s="63" t="str">
        <f>IF($F$3=$O$69,Qsi,IF($F$3=$O$70,Qus,""))</f>
        <v>m3/h</v>
      </c>
      <c r="J13" s="58"/>
      <c r="K13" s="617" t="s">
        <v>57</v>
      </c>
      <c r="L13" s="636"/>
      <c r="M13" s="636"/>
      <c r="N13" s="636"/>
      <c r="O13" s="636"/>
      <c r="P13" s="636"/>
      <c r="Q13" s="636"/>
      <c r="R13" s="52" t="s">
        <v>23</v>
      </c>
      <c r="S13" s="75">
        <v>4.2419999999999999E-2</v>
      </c>
      <c r="T13" s="63" t="str">
        <f>IF($F$3=$O$69,Prsi,IF($F$3=$O$70,Prus,""))</f>
        <v>bara</v>
      </c>
      <c r="U13" s="59"/>
      <c r="X13" s="76" t="s">
        <v>58</v>
      </c>
      <c r="Z13" s="54" t="s">
        <v>21</v>
      </c>
    </row>
    <row r="14" spans="1:38" ht="17.100000000000001" customHeight="1" x14ac:dyDescent="0.2">
      <c r="A14" s="31">
        <f t="shared" si="0"/>
        <v>14</v>
      </c>
      <c r="B14" s="56"/>
      <c r="C14" s="65" t="s">
        <v>59</v>
      </c>
      <c r="D14" s="537" t="s">
        <v>23</v>
      </c>
      <c r="E14" s="641">
        <f>0.25*E12</f>
        <v>198.75</v>
      </c>
      <c r="F14" s="641"/>
      <c r="G14" s="641"/>
      <c r="H14" s="641"/>
      <c r="I14" s="63" t="str">
        <f>IF($F$3=$O$69,Qsi,IF($F$3=$O$70,Qus,""))</f>
        <v>m3/h</v>
      </c>
      <c r="J14" s="58"/>
      <c r="K14" s="636" t="s">
        <v>60</v>
      </c>
      <c r="L14" s="636"/>
      <c r="M14" s="636"/>
      <c r="N14" s="636"/>
      <c r="O14" s="636"/>
      <c r="P14" s="636"/>
      <c r="Q14" s="636"/>
      <c r="R14" s="52" t="s">
        <v>23</v>
      </c>
      <c r="S14" s="77">
        <v>1.01325</v>
      </c>
      <c r="T14" s="63" t="str">
        <f>IF($F$3=$O$69,Prsi,IF($F$3=$O$70,GPus,""))</f>
        <v>bara</v>
      </c>
      <c r="U14" s="59"/>
      <c r="Z14" s="78" t="s">
        <v>61</v>
      </c>
    </row>
    <row r="15" spans="1:38" ht="17.100000000000001" customHeight="1" thickBot="1" x14ac:dyDescent="0.25">
      <c r="A15" s="31">
        <f t="shared" si="0"/>
        <v>15</v>
      </c>
      <c r="B15" s="56"/>
      <c r="C15" s="79" t="s">
        <v>17</v>
      </c>
      <c r="D15" s="537" t="s">
        <v>23</v>
      </c>
      <c r="E15" s="637" t="s">
        <v>32</v>
      </c>
      <c r="F15" s="637"/>
      <c r="G15" s="637"/>
      <c r="H15" s="637"/>
      <c r="I15" s="533"/>
      <c r="J15" s="58"/>
      <c r="K15" s="617" t="s">
        <v>62</v>
      </c>
      <c r="L15" s="617"/>
      <c r="M15" s="617"/>
      <c r="N15" s="617"/>
      <c r="O15" s="617"/>
      <c r="P15" s="617"/>
      <c r="Q15" s="617"/>
      <c r="R15" s="52" t="s">
        <v>23</v>
      </c>
      <c r="S15" s="77">
        <v>11</v>
      </c>
      <c r="T15" s="63" t="str">
        <f>IF($F$3=$O$69,Prsi,IF($F$3=$O$70,GPus,""))</f>
        <v>bara</v>
      </c>
      <c r="U15" s="59"/>
      <c r="Z15" s="60" t="s">
        <v>63</v>
      </c>
    </row>
    <row r="16" spans="1:38" ht="17.100000000000001" customHeight="1" thickBot="1" x14ac:dyDescent="0.3">
      <c r="A16" s="31">
        <f t="shared" si="0"/>
        <v>16</v>
      </c>
      <c r="B16" s="56"/>
      <c r="C16" s="81" t="s">
        <v>37</v>
      </c>
      <c r="D16" s="538" t="s">
        <v>23</v>
      </c>
      <c r="E16" s="632" t="s">
        <v>50</v>
      </c>
      <c r="F16" s="632"/>
      <c r="G16" s="632"/>
      <c r="H16" s="632"/>
      <c r="I16" s="527"/>
      <c r="J16" s="58"/>
      <c r="K16" s="636" t="s">
        <v>64</v>
      </c>
      <c r="L16" s="636"/>
      <c r="M16" s="636"/>
      <c r="N16" s="636"/>
      <c r="O16" s="636"/>
      <c r="P16" s="636"/>
      <c r="Q16" s="636"/>
      <c r="R16" s="52" t="s">
        <v>23</v>
      </c>
      <c r="S16" s="77">
        <v>1.01325</v>
      </c>
      <c r="T16" s="63" t="str">
        <f>IF($F$3=$O$69,Prsi,IF($F$3=$O$70,GPus,""))</f>
        <v>bara</v>
      </c>
      <c r="U16" s="59"/>
      <c r="X16" s="38" t="s">
        <v>65</v>
      </c>
    </row>
    <row r="17" spans="1:38" ht="17.100000000000001" customHeight="1" thickBot="1" x14ac:dyDescent="0.3">
      <c r="A17" s="31">
        <f t="shared" si="0"/>
        <v>17</v>
      </c>
      <c r="B17" s="84"/>
      <c r="C17" s="85" t="s">
        <v>66</v>
      </c>
      <c r="D17" s="86" t="s">
        <v>23</v>
      </c>
      <c r="E17" s="632" t="s">
        <v>63</v>
      </c>
      <c r="F17" s="632"/>
      <c r="G17" s="632"/>
      <c r="H17" s="632"/>
      <c r="I17" s="87"/>
      <c r="J17" s="88"/>
      <c r="K17" s="638" t="s">
        <v>67</v>
      </c>
      <c r="L17" s="638"/>
      <c r="M17" s="638"/>
      <c r="N17" s="638"/>
      <c r="O17" s="638"/>
      <c r="P17" s="638"/>
      <c r="Q17" s="638"/>
      <c r="R17" s="638"/>
      <c r="S17" s="638"/>
      <c r="T17" s="639"/>
      <c r="U17" s="59"/>
      <c r="X17" s="47" t="s">
        <v>68</v>
      </c>
      <c r="Z17" s="38" t="s">
        <v>69</v>
      </c>
    </row>
    <row r="18" spans="1:38" ht="17.100000000000001" customHeight="1" x14ac:dyDescent="0.25">
      <c r="A18" s="31">
        <f t="shared" si="0"/>
        <v>18</v>
      </c>
      <c r="B18" s="89"/>
      <c r="C18" s="90" t="s">
        <v>70</v>
      </c>
      <c r="D18" s="91" t="s">
        <v>23</v>
      </c>
      <c r="E18" s="655" t="s">
        <v>71</v>
      </c>
      <c r="F18" s="655"/>
      <c r="G18" s="655"/>
      <c r="H18" s="655"/>
      <c r="I18" s="92"/>
      <c r="J18" s="93"/>
      <c r="K18" s="656"/>
      <c r="L18" s="656"/>
      <c r="M18" s="656"/>
      <c r="N18" s="656"/>
      <c r="O18" s="656"/>
      <c r="P18" s="656"/>
      <c r="Q18" s="656"/>
      <c r="R18" s="656"/>
      <c r="S18" s="656"/>
      <c r="T18" s="657"/>
      <c r="U18" s="59"/>
      <c r="X18" s="54" t="s">
        <v>72</v>
      </c>
      <c r="Z18" s="54" t="s">
        <v>21</v>
      </c>
    </row>
    <row r="19" spans="1:38" ht="17.100000000000001" customHeight="1" thickBot="1" x14ac:dyDescent="0.3">
      <c r="A19" s="31">
        <f t="shared" si="0"/>
        <v>19</v>
      </c>
      <c r="B19" s="94"/>
      <c r="C19" s="95" t="s">
        <v>73</v>
      </c>
      <c r="D19" s="95" t="s">
        <v>23</v>
      </c>
      <c r="E19" s="660" t="s">
        <v>74</v>
      </c>
      <c r="F19" s="660"/>
      <c r="G19" s="660"/>
      <c r="H19" s="660"/>
      <c r="I19" s="661"/>
      <c r="J19" s="96"/>
      <c r="K19" s="658"/>
      <c r="L19" s="658"/>
      <c r="M19" s="658"/>
      <c r="N19" s="658"/>
      <c r="O19" s="658"/>
      <c r="P19" s="658"/>
      <c r="Q19" s="658"/>
      <c r="R19" s="658"/>
      <c r="S19" s="658"/>
      <c r="T19" s="659"/>
      <c r="U19" s="59"/>
      <c r="X19" s="78" t="s">
        <v>75</v>
      </c>
      <c r="Z19" s="78" t="s">
        <v>76</v>
      </c>
    </row>
    <row r="20" spans="1:38" ht="17.100000000000001" customHeight="1" thickBot="1" x14ac:dyDescent="0.25">
      <c r="A20" s="31">
        <f t="shared" si="0"/>
        <v>20</v>
      </c>
      <c r="B20" s="620" t="s">
        <v>77</v>
      </c>
      <c r="C20" s="621"/>
      <c r="D20" s="621"/>
      <c r="E20" s="621"/>
      <c r="F20" s="621"/>
      <c r="G20" s="621"/>
      <c r="H20" s="621"/>
      <c r="I20" s="621"/>
      <c r="J20" s="621"/>
      <c r="K20" s="621"/>
      <c r="L20" s="621"/>
      <c r="M20" s="621"/>
      <c r="N20" s="621"/>
      <c r="O20" s="621"/>
      <c r="P20" s="621"/>
      <c r="Q20" s="621"/>
      <c r="R20" s="621"/>
      <c r="S20" s="621"/>
      <c r="T20" s="622"/>
      <c r="U20" s="59"/>
      <c r="X20" s="78" t="s">
        <v>78</v>
      </c>
      <c r="Z20" s="78" t="s">
        <v>71</v>
      </c>
    </row>
    <row r="21" spans="1:38" ht="17.100000000000001" customHeight="1" thickBot="1" x14ac:dyDescent="0.25">
      <c r="A21" s="31">
        <f t="shared" si="0"/>
        <v>21</v>
      </c>
      <c r="B21" s="56"/>
      <c r="C21" s="662" t="s">
        <v>79</v>
      </c>
      <c r="D21" s="662"/>
      <c r="E21" s="662"/>
      <c r="F21" s="662"/>
      <c r="G21" s="537" t="s">
        <v>23</v>
      </c>
      <c r="H21" s="97">
        <f>IF($F$3=$O$69,H1si,IF($F$3=$O$70,H1us,""))</f>
        <v>10.332274527998859</v>
      </c>
      <c r="I21" s="63" t="str">
        <f>IF($F$3=$O$69,Hsi,IF($F$3=$O$70,Hus,""))</f>
        <v>m liq.abs.</v>
      </c>
      <c r="J21" s="98"/>
      <c r="K21" s="662" t="s">
        <v>80</v>
      </c>
      <c r="L21" s="662"/>
      <c r="M21" s="662"/>
      <c r="N21" s="662"/>
      <c r="O21" s="662"/>
      <c r="P21" s="662"/>
      <c r="Q21" s="662"/>
      <c r="R21" s="537" t="s">
        <v>23</v>
      </c>
      <c r="S21" s="97">
        <f>IF($F$3=$O$69,H2si,IF($F$3=$O$70,H2us,""))</f>
        <v>112.16878342757211</v>
      </c>
      <c r="T21" s="63" t="str">
        <f>IF($F$3=$O$69,Hsi,IF($F$3=$O$70,Hus,""))</f>
        <v>m liq.abs.</v>
      </c>
      <c r="U21" s="59"/>
      <c r="X21" s="60" t="s">
        <v>51</v>
      </c>
      <c r="Z21" s="60" t="s">
        <v>81</v>
      </c>
    </row>
    <row r="22" spans="1:38" ht="17.100000000000001" customHeight="1" x14ac:dyDescent="0.2">
      <c r="A22" s="31"/>
      <c r="B22" s="56"/>
      <c r="C22" s="642" t="s">
        <v>82</v>
      </c>
      <c r="D22" s="643"/>
      <c r="E22" s="643"/>
      <c r="F22" s="79" t="s">
        <v>83</v>
      </c>
      <c r="G22" s="537"/>
      <c r="H22" s="99">
        <v>7</v>
      </c>
      <c r="I22" s="63" t="str">
        <f>IF($F$3=$O$69,Lsi,IF($F$3=$O$70,Lus,""))</f>
        <v>m</v>
      </c>
      <c r="J22" s="98"/>
      <c r="K22" s="642" t="s">
        <v>84</v>
      </c>
      <c r="L22" s="643"/>
      <c r="M22" s="643"/>
      <c r="N22" s="643"/>
      <c r="O22" s="643"/>
      <c r="P22" s="643"/>
      <c r="Q22" s="643"/>
      <c r="R22" s="645" t="s">
        <v>23</v>
      </c>
      <c r="S22" s="647">
        <v>18</v>
      </c>
      <c r="T22" s="649" t="str">
        <f>IF($F$3=$O$69,Lsi,IF($F$3=$O$70,Lus,""))</f>
        <v>m</v>
      </c>
      <c r="U22" s="59"/>
      <c r="X22" s="76"/>
      <c r="Z22" s="76"/>
    </row>
    <row r="23" spans="1:38" ht="30.75" customHeight="1" x14ac:dyDescent="0.2">
      <c r="A23" s="31">
        <f>A21+1</f>
        <v>22</v>
      </c>
      <c r="B23" s="56"/>
      <c r="C23" s="644"/>
      <c r="D23" s="644"/>
      <c r="E23" s="644"/>
      <c r="F23" s="529" t="s">
        <v>85</v>
      </c>
      <c r="G23" s="537" t="s">
        <v>23</v>
      </c>
      <c r="H23" s="77">
        <v>0.5</v>
      </c>
      <c r="I23" s="63" t="str">
        <f>IF($F$3=$O$69,Lsi,IF($F$3=$O$70,Lus,""))</f>
        <v>m</v>
      </c>
      <c r="J23" s="98"/>
      <c r="K23" s="644"/>
      <c r="L23" s="644"/>
      <c r="M23" s="644"/>
      <c r="N23" s="644"/>
      <c r="O23" s="644"/>
      <c r="P23" s="644"/>
      <c r="Q23" s="644"/>
      <c r="R23" s="646"/>
      <c r="S23" s="648"/>
      <c r="T23" s="650" t="str">
        <f>IF($F$3=$O$69,Lsi,IF($F$3=$O$70,Lus,""))</f>
        <v>m</v>
      </c>
      <c r="U23" s="59"/>
    </row>
    <row r="24" spans="1:38" ht="48.75" customHeight="1" thickBot="1" x14ac:dyDescent="0.25">
      <c r="A24" s="31">
        <f t="shared" si="0"/>
        <v>23</v>
      </c>
      <c r="B24" s="56"/>
      <c r="C24" s="651" t="s">
        <v>86</v>
      </c>
      <c r="D24" s="652"/>
      <c r="E24" s="652"/>
      <c r="F24" s="652"/>
      <c r="G24" s="537" t="s">
        <v>23</v>
      </c>
      <c r="H24" s="101">
        <v>1.57</v>
      </c>
      <c r="I24" s="63" t="str">
        <f>IF($F$3=$O$69,DHsi,IF($F$3=$O$70,DHus,""))</f>
        <v>m liq.</v>
      </c>
      <c r="J24" s="58"/>
      <c r="K24" s="653" t="s">
        <v>87</v>
      </c>
      <c r="L24" s="654"/>
      <c r="M24" s="654"/>
      <c r="N24" s="654"/>
      <c r="O24" s="654"/>
      <c r="P24" s="654"/>
      <c r="Q24" s="654"/>
      <c r="R24" s="52" t="s">
        <v>23</v>
      </c>
      <c r="S24" s="101">
        <v>16.254999999999999</v>
      </c>
      <c r="T24" s="63" t="str">
        <f>IF($F$3=$O$69,DHsi,IF($F$3=$O$70,DHus,""))</f>
        <v>m liq.</v>
      </c>
      <c r="U24" s="59"/>
    </row>
    <row r="25" spans="1:38" ht="17.100000000000001" customHeight="1" thickBot="1" x14ac:dyDescent="0.25">
      <c r="A25" s="31">
        <f t="shared" si="0"/>
        <v>24</v>
      </c>
      <c r="B25" s="56"/>
      <c r="C25" s="652" t="s">
        <v>88</v>
      </c>
      <c r="D25" s="652"/>
      <c r="E25" s="652"/>
      <c r="F25" s="652"/>
      <c r="G25" s="537" t="s">
        <v>23</v>
      </c>
      <c r="H25" s="102">
        <f>IF(H21="","",H21+H23-H24)</f>
        <v>9.2622745279988585</v>
      </c>
      <c r="I25" s="63" t="str">
        <f>IF($F$3=$O$69,Hsi,IF($F$3=$O$70,Hus,""))</f>
        <v>m liq.abs.</v>
      </c>
      <c r="J25" s="58"/>
      <c r="K25" s="617" t="s">
        <v>89</v>
      </c>
      <c r="L25" s="617"/>
      <c r="M25" s="617"/>
      <c r="N25" s="617"/>
      <c r="O25" s="617"/>
      <c r="P25" s="617"/>
      <c r="Q25" s="617"/>
      <c r="R25" s="52" t="s">
        <v>23</v>
      </c>
      <c r="S25" s="102">
        <f>IF(S21="","",S21+S22+S24)</f>
        <v>146.42378342757212</v>
      </c>
      <c r="T25" s="63" t="str">
        <f>IF($F$3=$O$69,Hsi,IF($F$3=$O$70,Hus,""))</f>
        <v>m liq.abs.</v>
      </c>
      <c r="U25" s="59"/>
      <c r="X25" s="38" t="s">
        <v>90</v>
      </c>
      <c r="Z25" s="38" t="s">
        <v>91</v>
      </c>
    </row>
    <row r="26" spans="1:38" ht="17.100000000000001" customHeight="1" thickBot="1" x14ac:dyDescent="0.25">
      <c r="A26" s="31">
        <f t="shared" si="0"/>
        <v>25</v>
      </c>
      <c r="B26" s="56"/>
      <c r="C26" s="652" t="s">
        <v>92</v>
      </c>
      <c r="D26" s="652"/>
      <c r="E26" s="652"/>
      <c r="F26" s="652"/>
      <c r="G26" s="537" t="s">
        <v>23</v>
      </c>
      <c r="H26" s="103">
        <f>IF($F$3=$O$69,H3si,IF($F$3=$O$70,H3us,""))</f>
        <v>0.4325636175452372</v>
      </c>
      <c r="I26" s="63" t="str">
        <f>IF($F$3=$O$69,Hsi,IF($F$3=$O$70,Hus,""))</f>
        <v>m liq.abs.</v>
      </c>
      <c r="J26" s="58"/>
      <c r="K26" s="617" t="s">
        <v>93</v>
      </c>
      <c r="L26" s="617"/>
      <c r="M26" s="617"/>
      <c r="N26" s="617"/>
      <c r="O26" s="617"/>
      <c r="P26" s="617"/>
      <c r="Q26" s="617"/>
      <c r="R26" s="52" t="s">
        <v>23</v>
      </c>
      <c r="S26" s="102">
        <f>IF(S25="","",S25-H25)</f>
        <v>137.16150889957325</v>
      </c>
      <c r="T26" s="63" t="str">
        <f>IF($F$3=$O$69,DHsi,IF($F$3=$O$70,DHus,""))</f>
        <v>m liq.</v>
      </c>
      <c r="U26" s="59"/>
      <c r="X26" s="47" t="s">
        <v>21</v>
      </c>
      <c r="Z26" s="38" t="s">
        <v>21</v>
      </c>
    </row>
    <row r="27" spans="1:38" s="108" customFormat="1" ht="17.100000000000001" customHeight="1" thickBot="1" x14ac:dyDescent="0.25">
      <c r="A27" s="31">
        <f t="shared" si="0"/>
        <v>26</v>
      </c>
      <c r="B27" s="48"/>
      <c r="C27" s="670" t="s">
        <v>94</v>
      </c>
      <c r="D27" s="670"/>
      <c r="E27" s="670"/>
      <c r="F27" s="670"/>
      <c r="G27" s="537" t="s">
        <v>23</v>
      </c>
      <c r="H27" s="102">
        <f>IF(S25="","",(H25-H26))</f>
        <v>8.8297109104536204</v>
      </c>
      <c r="I27" s="63" t="str">
        <f>IF($F$3=$O$69,DHsi,IF($F$3=$O$70,DHus,""))</f>
        <v>m liq.</v>
      </c>
      <c r="J27" s="104"/>
      <c r="K27" s="671" t="s">
        <v>95</v>
      </c>
      <c r="L27" s="671"/>
      <c r="M27" s="671"/>
      <c r="N27" s="671"/>
      <c r="O27" s="671"/>
      <c r="P27" s="671"/>
      <c r="Q27" s="671"/>
      <c r="R27" s="543" t="s">
        <v>23</v>
      </c>
      <c r="S27" s="106">
        <v>75</v>
      </c>
      <c r="T27" s="107" t="s">
        <v>96</v>
      </c>
      <c r="U27" s="59"/>
      <c r="V27" s="29"/>
      <c r="W27" s="29"/>
      <c r="X27" s="54" t="s">
        <v>74</v>
      </c>
      <c r="Y27" s="29"/>
      <c r="Z27" s="54" t="s">
        <v>97</v>
      </c>
      <c r="AA27" s="29"/>
      <c r="AB27" s="29"/>
      <c r="AC27" s="29"/>
      <c r="AD27" s="29"/>
      <c r="AE27" s="29"/>
      <c r="AF27" s="29"/>
      <c r="AG27" s="29"/>
      <c r="AH27" s="29"/>
      <c r="AI27" s="29"/>
      <c r="AJ27" s="29"/>
      <c r="AK27" s="29"/>
      <c r="AL27" s="29"/>
    </row>
    <row r="28" spans="1:38" ht="17.100000000000001" customHeight="1" thickBot="1" x14ac:dyDescent="0.3">
      <c r="A28" s="31">
        <f t="shared" si="0"/>
        <v>27</v>
      </c>
      <c r="B28" s="523"/>
      <c r="C28" s="621" t="s">
        <v>98</v>
      </c>
      <c r="D28" s="621"/>
      <c r="E28" s="621"/>
      <c r="F28" s="621"/>
      <c r="G28" s="621"/>
      <c r="H28" s="621"/>
      <c r="I28" s="622"/>
      <c r="J28" s="663" t="s">
        <v>99</v>
      </c>
      <c r="K28" s="664"/>
      <c r="L28" s="664"/>
      <c r="M28" s="664"/>
      <c r="N28" s="664"/>
      <c r="O28" s="664"/>
      <c r="P28" s="664"/>
      <c r="Q28" s="664"/>
      <c r="R28" s="664"/>
      <c r="S28" s="664"/>
      <c r="T28" s="665"/>
      <c r="U28" s="59"/>
      <c r="X28" s="60" t="s">
        <v>100</v>
      </c>
      <c r="Z28" s="60" t="s">
        <v>101</v>
      </c>
    </row>
    <row r="29" spans="1:38" ht="17.100000000000001" customHeight="1" thickBot="1" x14ac:dyDescent="0.3">
      <c r="A29" s="31">
        <f t="shared" si="0"/>
        <v>28</v>
      </c>
      <c r="B29" s="110"/>
      <c r="C29" s="662" t="s">
        <v>102</v>
      </c>
      <c r="D29" s="662"/>
      <c r="E29" s="662"/>
      <c r="F29" s="662"/>
      <c r="G29" s="541" t="s">
        <v>23</v>
      </c>
      <c r="H29" s="112">
        <v>18</v>
      </c>
      <c r="I29" s="63" t="str">
        <f>IF($F$3=$O$69,tsi,IF($F$3=$O$70,Tus,""))</f>
        <v>deg C</v>
      </c>
      <c r="J29" s="539"/>
      <c r="K29" s="666" t="s">
        <v>103</v>
      </c>
      <c r="L29" s="666"/>
      <c r="M29" s="666"/>
      <c r="N29" s="666"/>
      <c r="O29" s="666"/>
      <c r="P29" s="666"/>
      <c r="Q29" s="666"/>
      <c r="R29" s="537" t="s">
        <v>23</v>
      </c>
      <c r="S29" s="114">
        <f>IF(F3=O69,HPsi,IF(F3=O70,HPus,""))</f>
        <v>396.19101845641734</v>
      </c>
      <c r="T29" s="63" t="str">
        <f>IF($F$3=$O$69,Psi,IF($F$3=$O$70,Pus,""))</f>
        <v>kW</v>
      </c>
      <c r="U29" s="59"/>
    </row>
    <row r="30" spans="1:38" ht="17.100000000000001" customHeight="1" thickBot="1" x14ac:dyDescent="0.25">
      <c r="A30" s="31">
        <f t="shared" si="0"/>
        <v>29</v>
      </c>
      <c r="B30" s="56"/>
      <c r="C30" s="652" t="s">
        <v>104</v>
      </c>
      <c r="D30" s="652"/>
      <c r="E30" s="652"/>
      <c r="F30" s="652"/>
      <c r="G30" s="543" t="s">
        <v>23</v>
      </c>
      <c r="H30" s="115">
        <v>35</v>
      </c>
      <c r="I30" s="63" t="str">
        <f>IF($F$3=$O$69,tsi,IF($F$3=$O$70,Tus,""))</f>
        <v>deg C</v>
      </c>
      <c r="J30" s="116"/>
      <c r="K30" s="667" t="s">
        <v>105</v>
      </c>
      <c r="L30" s="667"/>
      <c r="M30" s="667"/>
      <c r="N30" s="667"/>
      <c r="O30" s="667"/>
      <c r="P30" s="117" t="s">
        <v>23</v>
      </c>
      <c r="Q30" s="668" t="s">
        <v>130</v>
      </c>
      <c r="R30" s="668"/>
      <c r="S30" s="668"/>
      <c r="T30" s="669"/>
      <c r="U30" s="59"/>
      <c r="X30" s="38" t="s">
        <v>107</v>
      </c>
      <c r="Z30" s="38" t="s">
        <v>108</v>
      </c>
    </row>
    <row r="31" spans="1:38" ht="17.100000000000001" customHeight="1" thickBot="1" x14ac:dyDescent="0.3">
      <c r="A31" s="31">
        <f t="shared" si="0"/>
        <v>30</v>
      </c>
      <c r="B31" s="118"/>
      <c r="C31" s="652" t="s">
        <v>109</v>
      </c>
      <c r="D31" s="652"/>
      <c r="E31" s="652"/>
      <c r="F31" s="652"/>
      <c r="G31" s="119" t="s">
        <v>23</v>
      </c>
      <c r="H31" s="637" t="s">
        <v>110</v>
      </c>
      <c r="I31" s="684"/>
      <c r="J31" s="120"/>
      <c r="K31" s="685" t="s">
        <v>111</v>
      </c>
      <c r="L31" s="685"/>
      <c r="M31" s="685"/>
      <c r="N31" s="685"/>
      <c r="O31" s="685"/>
      <c r="P31" s="117" t="s">
        <v>23</v>
      </c>
      <c r="Q31" s="686" t="s">
        <v>101</v>
      </c>
      <c r="R31" s="686"/>
      <c r="S31" s="686"/>
      <c r="T31" s="687"/>
      <c r="U31" s="59"/>
      <c r="X31" s="38" t="s">
        <v>21</v>
      </c>
      <c r="Z31" s="38" t="s">
        <v>21</v>
      </c>
    </row>
    <row r="32" spans="1:38" ht="17.100000000000001" customHeight="1" x14ac:dyDescent="0.2">
      <c r="A32" s="31">
        <f t="shared" si="0"/>
        <v>31</v>
      </c>
      <c r="B32" s="56"/>
      <c r="C32" s="79" t="s">
        <v>112</v>
      </c>
      <c r="D32" s="79" t="s">
        <v>23</v>
      </c>
      <c r="E32" s="688"/>
      <c r="F32" s="688"/>
      <c r="G32" s="688"/>
      <c r="H32" s="688"/>
      <c r="I32" s="689"/>
      <c r="J32" s="121"/>
      <c r="K32" s="629" t="s">
        <v>108</v>
      </c>
      <c r="L32" s="629"/>
      <c r="M32" s="629"/>
      <c r="N32" s="629"/>
      <c r="O32" s="629"/>
      <c r="P32" s="117" t="s">
        <v>23</v>
      </c>
      <c r="Q32" s="690" t="s">
        <v>113</v>
      </c>
      <c r="R32" s="690"/>
      <c r="S32" s="690"/>
      <c r="T32" s="691"/>
      <c r="U32" s="59"/>
      <c r="X32" s="78" t="s">
        <v>114</v>
      </c>
      <c r="Z32" s="54" t="s">
        <v>113</v>
      </c>
    </row>
    <row r="33" spans="1:38" ht="17.100000000000001" customHeight="1" x14ac:dyDescent="0.2">
      <c r="A33" s="31">
        <f t="shared" si="0"/>
        <v>32</v>
      </c>
      <c r="B33" s="67"/>
      <c r="C33" s="672" t="s">
        <v>115</v>
      </c>
      <c r="D33" s="672"/>
      <c r="E33" s="672"/>
      <c r="F33" s="672"/>
      <c r="G33" s="672"/>
      <c r="H33" s="672"/>
      <c r="I33" s="673"/>
      <c r="J33" s="120"/>
      <c r="K33" s="536" t="s">
        <v>116</v>
      </c>
      <c r="L33" s="536"/>
      <c r="M33" s="536"/>
      <c r="N33" s="536"/>
      <c r="O33" s="536"/>
      <c r="P33" s="123" t="s">
        <v>23</v>
      </c>
      <c r="Q33" s="124"/>
      <c r="R33" s="76"/>
      <c r="S33" s="125">
        <f>IF(S29="","",S29*1.1)</f>
        <v>435.81012030205909</v>
      </c>
      <c r="T33" s="63" t="str">
        <f>IF($F$3=$O$69,Psi,IF($F$3=$O$70,Pus,""))</f>
        <v>kW</v>
      </c>
      <c r="U33" s="59"/>
      <c r="X33" s="78" t="s">
        <v>110</v>
      </c>
      <c r="Z33" s="78" t="s">
        <v>117</v>
      </c>
    </row>
    <row r="34" spans="1:38" ht="17.100000000000001" customHeight="1" thickBot="1" x14ac:dyDescent="0.25">
      <c r="A34" s="31">
        <f>A33+1</f>
        <v>33</v>
      </c>
      <c r="B34" s="126"/>
      <c r="C34" s="674"/>
      <c r="D34" s="674"/>
      <c r="E34" s="674"/>
      <c r="F34" s="674"/>
      <c r="G34" s="674"/>
      <c r="H34" s="674"/>
      <c r="I34" s="675"/>
      <c r="J34" s="127"/>
      <c r="K34" s="676"/>
      <c r="L34" s="676"/>
      <c r="M34" s="676"/>
      <c r="N34" s="676"/>
      <c r="O34" s="676"/>
      <c r="P34" s="676"/>
      <c r="Q34" s="676"/>
      <c r="R34" s="676"/>
      <c r="S34" s="676"/>
      <c r="T34" s="677"/>
      <c r="U34" s="59"/>
      <c r="X34" s="60" t="s">
        <v>118</v>
      </c>
      <c r="Z34" s="60" t="s">
        <v>119</v>
      </c>
    </row>
    <row r="35" spans="1:38" ht="17.100000000000001" customHeight="1" thickBot="1" x14ac:dyDescent="0.25">
      <c r="A35" s="31">
        <f t="shared" si="0"/>
        <v>34</v>
      </c>
      <c r="B35" s="128"/>
      <c r="C35" s="678" t="s">
        <v>120</v>
      </c>
      <c r="D35" s="678"/>
      <c r="E35" s="678"/>
      <c r="F35" s="678"/>
      <c r="G35" s="678"/>
      <c r="H35" s="678"/>
      <c r="I35" s="679"/>
      <c r="J35" s="680" t="s">
        <v>121</v>
      </c>
      <c r="K35" s="681"/>
      <c r="L35" s="681"/>
      <c r="M35" s="681"/>
      <c r="N35" s="681"/>
      <c r="O35" s="681"/>
      <c r="P35" s="681"/>
      <c r="Q35" s="681"/>
      <c r="R35" s="681"/>
      <c r="S35" s="682"/>
      <c r="T35" s="683"/>
      <c r="U35" s="129"/>
    </row>
    <row r="36" spans="1:38" ht="17.100000000000001" customHeight="1" thickBot="1" x14ac:dyDescent="0.25">
      <c r="A36" s="31">
        <f t="shared" si="0"/>
        <v>35</v>
      </c>
      <c r="B36" s="130"/>
      <c r="C36" s="697" t="s">
        <v>122</v>
      </c>
      <c r="D36" s="623"/>
      <c r="E36" s="623"/>
      <c r="F36" s="623"/>
      <c r="G36" s="543" t="s">
        <v>23</v>
      </c>
      <c r="H36" s="131" t="s">
        <v>123</v>
      </c>
      <c r="I36" s="132" t="s">
        <v>124</v>
      </c>
      <c r="J36" s="133"/>
      <c r="K36" s="662" t="str">
        <f>IF(S35=Z38,"Supply pressure",IF(S35=Z37,"","."))</f>
        <v>.</v>
      </c>
      <c r="L36" s="692"/>
      <c r="M36" s="692"/>
      <c r="N36" s="692"/>
      <c r="O36" s="692"/>
      <c r="P36" s="692"/>
      <c r="Q36" s="692"/>
      <c r="R36" s="134"/>
      <c r="S36" s="135"/>
      <c r="T36" s="136" t="str">
        <f>IF(S35=Z38,IF($F$3=$O$69,Prsi,IF($F$3=$O$70,GPus,"")),IF(S35=Z37,"","."))</f>
        <v>.</v>
      </c>
      <c r="U36" s="59"/>
      <c r="X36" s="38" t="s">
        <v>125</v>
      </c>
      <c r="Z36" s="38" t="s">
        <v>126</v>
      </c>
    </row>
    <row r="37" spans="1:38" ht="17.100000000000001" customHeight="1" thickBot="1" x14ac:dyDescent="0.25">
      <c r="A37" s="31">
        <f t="shared" si="0"/>
        <v>36</v>
      </c>
      <c r="B37" s="137"/>
      <c r="C37" s="652" t="s">
        <v>127</v>
      </c>
      <c r="D37" s="629"/>
      <c r="E37" s="629"/>
      <c r="F37" s="629"/>
      <c r="G37" s="538" t="s">
        <v>23</v>
      </c>
      <c r="H37" s="138" t="s">
        <v>123</v>
      </c>
      <c r="I37" s="63" t="str">
        <f>IF($F$3=$O$69,tsi,IF($F$3=$O$70,Tus,""))</f>
        <v>deg C</v>
      </c>
      <c r="J37" s="104"/>
      <c r="K37" s="698" t="str">
        <f>IF(S35=Z38,"Supply temperature",IF(S35=Z37,"","."))</f>
        <v>.</v>
      </c>
      <c r="L37" s="699"/>
      <c r="M37" s="699"/>
      <c r="N37" s="699"/>
      <c r="O37" s="699"/>
      <c r="P37" s="699"/>
      <c r="Q37" s="699"/>
      <c r="R37" s="123"/>
      <c r="S37" s="139"/>
      <c r="T37" s="140" t="str">
        <f>IF(S35=Z38,IF($F$3=$O$69,tsi,IF($F$3=$O$70,Tus,"")),IF(S35=Z37,"","."))</f>
        <v>.</v>
      </c>
      <c r="U37" s="59"/>
      <c r="X37" s="47" t="s">
        <v>21</v>
      </c>
      <c r="Z37" s="38" t="s">
        <v>21</v>
      </c>
    </row>
    <row r="38" spans="1:38" ht="17.100000000000001" customHeight="1" thickBot="1" x14ac:dyDescent="0.25">
      <c r="A38" s="31">
        <f t="shared" si="0"/>
        <v>37</v>
      </c>
      <c r="B38" s="137"/>
      <c r="C38" s="652" t="s">
        <v>128</v>
      </c>
      <c r="D38" s="629"/>
      <c r="E38" s="629"/>
      <c r="F38" s="629"/>
      <c r="G38" s="538" t="s">
        <v>23</v>
      </c>
      <c r="H38" s="138" t="s">
        <v>123</v>
      </c>
      <c r="I38" s="63" t="str">
        <f>IF($F$3=$O$69,tsi,IF($F$3=$O$70,Tus,""))</f>
        <v>deg C</v>
      </c>
      <c r="J38" s="700" t="s">
        <v>129</v>
      </c>
      <c r="K38" s="701"/>
      <c r="L38" s="701"/>
      <c r="M38" s="701"/>
      <c r="N38" s="701"/>
      <c r="O38" s="701"/>
      <c r="P38" s="701"/>
      <c r="Q38" s="701"/>
      <c r="R38" s="701"/>
      <c r="S38" s="701"/>
      <c r="T38" s="702"/>
      <c r="U38" s="59"/>
      <c r="X38" s="54" t="s">
        <v>130</v>
      </c>
      <c r="Z38" s="54" t="s">
        <v>131</v>
      </c>
    </row>
    <row r="39" spans="1:38" ht="17.100000000000001" customHeight="1" thickBot="1" x14ac:dyDescent="0.25">
      <c r="A39" s="31">
        <f t="shared" si="0"/>
        <v>38</v>
      </c>
      <c r="B39" s="137"/>
      <c r="C39" s="652" t="s">
        <v>132</v>
      </c>
      <c r="D39" s="629"/>
      <c r="E39" s="629"/>
      <c r="F39" s="629"/>
      <c r="G39" s="538" t="s">
        <v>23</v>
      </c>
      <c r="H39" s="138" t="s">
        <v>123</v>
      </c>
      <c r="I39" s="63" t="str">
        <f>IF($F$3=$O$69,Prsi,IF($F$3=$O$70,GPus,""))</f>
        <v>bara</v>
      </c>
      <c r="J39" s="133"/>
      <c r="K39" s="692" t="s">
        <v>133</v>
      </c>
      <c r="L39" s="692"/>
      <c r="M39" s="692"/>
      <c r="N39" s="692"/>
      <c r="O39" s="692"/>
      <c r="P39" s="692"/>
      <c r="Q39" s="692"/>
      <c r="R39" s="541" t="s">
        <v>23</v>
      </c>
      <c r="S39" s="542">
        <v>50</v>
      </c>
      <c r="T39" s="132" t="s">
        <v>134</v>
      </c>
      <c r="U39" s="59"/>
      <c r="X39" s="78" t="s">
        <v>135</v>
      </c>
      <c r="Z39" s="60" t="s">
        <v>136</v>
      </c>
    </row>
    <row r="40" spans="1:38" ht="17.100000000000001" customHeight="1" thickBot="1" x14ac:dyDescent="0.25">
      <c r="A40" s="31">
        <f t="shared" si="0"/>
        <v>39</v>
      </c>
      <c r="B40" s="137"/>
      <c r="C40" s="652" t="s">
        <v>137</v>
      </c>
      <c r="D40" s="629"/>
      <c r="E40" s="629"/>
      <c r="F40" s="629"/>
      <c r="G40" s="538" t="s">
        <v>23</v>
      </c>
      <c r="H40" s="138" t="s">
        <v>123</v>
      </c>
      <c r="I40" s="63" t="str">
        <f>IF($F$3=$O$69,Prsi,IF($F$3=$O$70,GPus,""))</f>
        <v>bara</v>
      </c>
      <c r="J40" s="120"/>
      <c r="K40" s="530" t="s">
        <v>138</v>
      </c>
      <c r="L40" s="524"/>
      <c r="M40" s="530"/>
      <c r="N40" s="530" t="s">
        <v>23</v>
      </c>
      <c r="O40" s="550">
        <v>415</v>
      </c>
      <c r="P40" s="652" t="s">
        <v>140</v>
      </c>
      <c r="Q40" s="629"/>
      <c r="R40" s="538" t="s">
        <v>23</v>
      </c>
      <c r="S40" s="542" t="s">
        <v>123</v>
      </c>
      <c r="T40" s="145" t="s">
        <v>141</v>
      </c>
      <c r="U40" s="59"/>
      <c r="X40" s="78" t="s">
        <v>142</v>
      </c>
    </row>
    <row r="41" spans="1:38" ht="17.100000000000001" customHeight="1" thickBot="1" x14ac:dyDescent="0.25">
      <c r="A41" s="31">
        <f t="shared" si="0"/>
        <v>40</v>
      </c>
      <c r="B41" s="130"/>
      <c r="C41" s="693" t="s">
        <v>143</v>
      </c>
      <c r="D41" s="694"/>
      <c r="E41" s="694"/>
      <c r="F41" s="694"/>
      <c r="G41" s="543"/>
      <c r="H41" s="146" t="s">
        <v>123</v>
      </c>
      <c r="I41" s="63" t="str">
        <f>IF($F$3=$O$69,FCsi,IF($F$3=$O$70,FCus,""))</f>
        <v>W/m2.K</v>
      </c>
      <c r="J41" s="104"/>
      <c r="K41" s="534" t="s">
        <v>144</v>
      </c>
      <c r="L41" s="535"/>
      <c r="M41" s="534"/>
      <c r="N41" s="534" t="s">
        <v>23</v>
      </c>
      <c r="O41" s="551">
        <v>3</v>
      </c>
      <c r="P41" s="695" t="s">
        <v>140</v>
      </c>
      <c r="Q41" s="696"/>
      <c r="R41" s="123" t="s">
        <v>23</v>
      </c>
      <c r="S41" s="139" t="s">
        <v>123</v>
      </c>
      <c r="T41" s="145" t="s">
        <v>141</v>
      </c>
      <c r="U41" s="59"/>
      <c r="X41" s="60" t="s">
        <v>106</v>
      </c>
      <c r="Z41" s="38" t="s">
        <v>145</v>
      </c>
    </row>
    <row r="42" spans="1:38" ht="17.100000000000001" customHeight="1" thickBot="1" x14ac:dyDescent="0.25">
      <c r="A42" s="31">
        <f t="shared" si="0"/>
        <v>41</v>
      </c>
      <c r="B42" s="128"/>
      <c r="C42" s="150" t="s">
        <v>146</v>
      </c>
      <c r="D42" s="151"/>
      <c r="E42" s="151"/>
      <c r="F42" s="151"/>
      <c r="G42" s="151"/>
      <c r="H42" s="151"/>
      <c r="I42" s="151"/>
      <c r="J42" s="151"/>
      <c r="K42" s="151"/>
      <c r="L42" s="151"/>
      <c r="M42" s="151"/>
      <c r="N42" s="151"/>
      <c r="O42" s="151"/>
      <c r="P42" s="151"/>
      <c r="Q42" s="151"/>
      <c r="R42" s="151"/>
      <c r="S42" s="151"/>
      <c r="T42" s="152"/>
      <c r="U42" s="129"/>
      <c r="Z42" s="38" t="s">
        <v>21</v>
      </c>
    </row>
    <row r="43" spans="1:38" s="108" customFormat="1" ht="17.100000000000001" customHeight="1" thickBot="1" x14ac:dyDescent="0.25">
      <c r="A43" s="31">
        <f t="shared" si="0"/>
        <v>42</v>
      </c>
      <c r="B43" s="153"/>
      <c r="C43" s="692" t="s">
        <v>147</v>
      </c>
      <c r="D43" s="692"/>
      <c r="E43" s="692"/>
      <c r="F43" s="692"/>
      <c r="G43" s="692"/>
      <c r="H43" s="692"/>
      <c r="I43" s="692"/>
      <c r="J43" s="692"/>
      <c r="K43" s="692"/>
      <c r="L43" s="692"/>
      <c r="M43" s="692"/>
      <c r="N43" s="692"/>
      <c r="O43" s="692"/>
      <c r="P43" s="692"/>
      <c r="Q43" s="692"/>
      <c r="R43" s="154" t="s">
        <v>23</v>
      </c>
      <c r="S43" s="155">
        <f>IF($F$3=$O$69,SO1si,IF($F$3=$O$70,SO1us,""))</f>
        <v>16.495759523750003</v>
      </c>
      <c r="T43" s="63" t="str">
        <f>IF($F$3=$O$69,Prsi,IF($F$3=$O$70,GPus,""))</f>
        <v>bara</v>
      </c>
      <c r="U43" s="129"/>
      <c r="V43" s="29"/>
      <c r="W43" s="29"/>
      <c r="X43" s="38" t="s">
        <v>148</v>
      </c>
      <c r="Y43" s="29"/>
      <c r="Z43" s="156">
        <v>50</v>
      </c>
      <c r="AA43" s="29"/>
      <c r="AB43" s="29"/>
      <c r="AC43" s="29"/>
      <c r="AD43" s="29"/>
      <c r="AE43" s="29"/>
      <c r="AF43" s="29"/>
      <c r="AG43" s="29"/>
      <c r="AH43" s="29"/>
      <c r="AI43" s="29"/>
      <c r="AJ43" s="29"/>
      <c r="AK43" s="29"/>
      <c r="AL43" s="29"/>
    </row>
    <row r="44" spans="1:38" ht="17.100000000000001" customHeight="1" thickBot="1" x14ac:dyDescent="0.25">
      <c r="A44" s="31">
        <f t="shared" si="0"/>
        <v>43</v>
      </c>
      <c r="B44" s="157"/>
      <c r="C44" s="629" t="s">
        <v>149</v>
      </c>
      <c r="D44" s="629"/>
      <c r="E44" s="629"/>
      <c r="F44" s="629"/>
      <c r="G44" s="629"/>
      <c r="H44" s="629"/>
      <c r="I44" s="629"/>
      <c r="J44" s="629"/>
      <c r="K44" s="629"/>
      <c r="L44" s="629"/>
      <c r="M44" s="629"/>
      <c r="N44" s="629"/>
      <c r="O44" s="629"/>
      <c r="P44" s="629"/>
      <c r="Q44" s="629"/>
      <c r="R44" s="537" t="s">
        <v>23</v>
      </c>
      <c r="S44" s="155">
        <f>IF($F$3=$O$69,SO2si,IF($F$3=$O$70,SO2us,""))</f>
        <v>17.840854434999997</v>
      </c>
      <c r="T44" s="63" t="str">
        <f>IF($F$3=$O$69,Prsi,IF($F$3=$O$70,GPus,""))</f>
        <v>bara</v>
      </c>
      <c r="U44" s="59"/>
      <c r="X44" s="38" t="s">
        <v>21</v>
      </c>
      <c r="Z44" s="158">
        <v>60</v>
      </c>
    </row>
    <row r="45" spans="1:38" ht="17.100000000000001" customHeight="1" thickBot="1" x14ac:dyDescent="0.25">
      <c r="A45" s="31">
        <f t="shared" si="0"/>
        <v>44</v>
      </c>
      <c r="B45" s="153"/>
      <c r="C45" s="629" t="s">
        <v>150</v>
      </c>
      <c r="D45" s="629"/>
      <c r="E45" s="629"/>
      <c r="F45" s="629"/>
      <c r="G45" s="629"/>
      <c r="H45" s="629"/>
      <c r="I45" s="629"/>
      <c r="J45" s="629"/>
      <c r="K45" s="629"/>
      <c r="L45" s="629"/>
      <c r="M45" s="629"/>
      <c r="N45" s="629"/>
      <c r="O45" s="629"/>
      <c r="P45" s="629"/>
      <c r="Q45" s="629"/>
      <c r="R45" s="154"/>
      <c r="S45" s="159"/>
      <c r="T45" s="160"/>
      <c r="U45" s="59"/>
      <c r="X45" s="54" t="s">
        <v>151</v>
      </c>
    </row>
    <row r="46" spans="1:38" ht="15" customHeight="1" thickBot="1" x14ac:dyDescent="0.25">
      <c r="A46" s="31">
        <f t="shared" si="0"/>
        <v>45</v>
      </c>
      <c r="B46" s="153"/>
      <c r="C46" s="629"/>
      <c r="D46" s="629"/>
      <c r="E46" s="629"/>
      <c r="F46" s="629"/>
      <c r="G46" s="629"/>
      <c r="H46" s="629"/>
      <c r="I46" s="629"/>
      <c r="J46" s="629"/>
      <c r="K46" s="629"/>
      <c r="L46" s="629"/>
      <c r="M46" s="629"/>
      <c r="N46" s="629"/>
      <c r="O46" s="629"/>
      <c r="P46" s="629"/>
      <c r="Q46" s="629"/>
      <c r="R46" s="537"/>
      <c r="S46" s="161"/>
      <c r="T46" s="160"/>
      <c r="U46" s="59"/>
      <c r="X46" s="78" t="s">
        <v>152</v>
      </c>
      <c r="Z46" s="64" t="s">
        <v>153</v>
      </c>
    </row>
    <row r="47" spans="1:38" ht="15" customHeight="1" x14ac:dyDescent="0.2">
      <c r="A47" s="31">
        <f t="shared" si="0"/>
        <v>46</v>
      </c>
      <c r="B47" s="153"/>
      <c r="C47" s="703"/>
      <c r="D47" s="703"/>
      <c r="E47" s="703"/>
      <c r="F47" s="703"/>
      <c r="G47" s="703"/>
      <c r="H47" s="703"/>
      <c r="I47" s="703"/>
      <c r="J47" s="703"/>
      <c r="K47" s="703"/>
      <c r="L47" s="703"/>
      <c r="M47" s="703"/>
      <c r="N47" s="703"/>
      <c r="O47" s="703"/>
      <c r="P47" s="703"/>
      <c r="Q47" s="703"/>
      <c r="R47" s="703"/>
      <c r="S47" s="703"/>
      <c r="T47" s="63" t="str">
        <f>IF($F$3=$O$69,"",IF($F$3=$O$70,Prus,""))</f>
        <v/>
      </c>
      <c r="U47" s="59"/>
    </row>
    <row r="48" spans="1:38" ht="15" customHeight="1" x14ac:dyDescent="0.2">
      <c r="A48" s="31">
        <f t="shared" si="0"/>
        <v>47</v>
      </c>
      <c r="B48" s="153"/>
      <c r="C48" s="703"/>
      <c r="D48" s="703"/>
      <c r="E48" s="703"/>
      <c r="F48" s="703"/>
      <c r="G48" s="703"/>
      <c r="H48" s="703"/>
      <c r="I48" s="703"/>
      <c r="J48" s="703"/>
      <c r="K48" s="703"/>
      <c r="L48" s="703"/>
      <c r="M48" s="703"/>
      <c r="N48" s="703"/>
      <c r="O48" s="703"/>
      <c r="P48" s="703"/>
      <c r="Q48" s="703"/>
      <c r="R48" s="703"/>
      <c r="S48" s="703"/>
      <c r="T48" s="162"/>
      <c r="U48" s="59"/>
      <c r="X48" s="163" t="s">
        <v>38</v>
      </c>
    </row>
    <row r="49" spans="1:38" ht="15" customHeight="1" x14ac:dyDescent="0.2">
      <c r="A49" s="31">
        <f t="shared" si="0"/>
        <v>48</v>
      </c>
      <c r="B49" s="153"/>
      <c r="C49" s="703"/>
      <c r="D49" s="703"/>
      <c r="E49" s="703"/>
      <c r="F49" s="703"/>
      <c r="G49" s="703"/>
      <c r="H49" s="703"/>
      <c r="I49" s="703"/>
      <c r="J49" s="703"/>
      <c r="K49" s="703"/>
      <c r="L49" s="703"/>
      <c r="M49" s="703"/>
      <c r="N49" s="703"/>
      <c r="O49" s="703"/>
      <c r="P49" s="703"/>
      <c r="Q49" s="703"/>
      <c r="R49" s="703"/>
      <c r="S49" s="703"/>
      <c r="T49" s="162"/>
      <c r="U49" s="59"/>
      <c r="X49" s="164" t="s">
        <v>154</v>
      </c>
    </row>
    <row r="50" spans="1:38" ht="15" customHeight="1" x14ac:dyDescent="0.2">
      <c r="A50" s="31">
        <f t="shared" si="0"/>
        <v>49</v>
      </c>
      <c r="B50" s="153"/>
      <c r="C50" s="703"/>
      <c r="D50" s="703"/>
      <c r="E50" s="703"/>
      <c r="F50" s="703"/>
      <c r="G50" s="703"/>
      <c r="H50" s="703"/>
      <c r="I50" s="703"/>
      <c r="J50" s="703"/>
      <c r="K50" s="703"/>
      <c r="L50" s="703"/>
      <c r="M50" s="703"/>
      <c r="N50" s="703"/>
      <c r="O50" s="703"/>
      <c r="P50" s="703"/>
      <c r="Q50" s="703"/>
      <c r="R50" s="703"/>
      <c r="S50" s="703"/>
      <c r="T50" s="162"/>
      <c r="U50" s="59"/>
      <c r="X50" s="163" t="s">
        <v>52</v>
      </c>
    </row>
    <row r="51" spans="1:38" ht="15" customHeight="1" x14ac:dyDescent="0.2">
      <c r="A51" s="31">
        <f t="shared" si="0"/>
        <v>50</v>
      </c>
      <c r="B51" s="153"/>
      <c r="C51" s="703"/>
      <c r="D51" s="703"/>
      <c r="E51" s="703"/>
      <c r="F51" s="703"/>
      <c r="G51" s="703"/>
      <c r="H51" s="703"/>
      <c r="I51" s="703"/>
      <c r="J51" s="703"/>
      <c r="K51" s="703"/>
      <c r="L51" s="703"/>
      <c r="M51" s="703"/>
      <c r="N51" s="703"/>
      <c r="O51" s="703"/>
      <c r="P51" s="703"/>
      <c r="Q51" s="703"/>
      <c r="R51" s="703"/>
      <c r="S51" s="703"/>
      <c r="T51" s="162"/>
      <c r="U51" s="59"/>
      <c r="X51" s="165" t="s">
        <v>155</v>
      </c>
    </row>
    <row r="52" spans="1:38" ht="15" customHeight="1" x14ac:dyDescent="0.2">
      <c r="A52" s="31">
        <f t="shared" si="0"/>
        <v>51</v>
      </c>
      <c r="B52" s="153"/>
      <c r="C52" s="704"/>
      <c r="D52" s="704"/>
      <c r="E52" s="704"/>
      <c r="F52" s="704"/>
      <c r="G52" s="704"/>
      <c r="H52" s="704"/>
      <c r="I52" s="704"/>
      <c r="J52" s="704"/>
      <c r="K52" s="704"/>
      <c r="L52" s="704"/>
      <c r="M52" s="704"/>
      <c r="N52" s="704"/>
      <c r="O52" s="704"/>
      <c r="P52" s="704"/>
      <c r="Q52" s="704"/>
      <c r="R52" s="704"/>
      <c r="S52" s="704"/>
      <c r="T52" s="162"/>
      <c r="U52" s="59"/>
    </row>
    <row r="53" spans="1:38" ht="15" customHeight="1" x14ac:dyDescent="0.2">
      <c r="A53" s="31">
        <f t="shared" si="0"/>
        <v>52</v>
      </c>
      <c r="B53" s="153" t="s">
        <v>163</v>
      </c>
      <c r="C53" s="704" t="s">
        <v>156</v>
      </c>
      <c r="D53" s="704"/>
      <c r="E53" s="704"/>
      <c r="F53" s="704"/>
      <c r="G53" s="704"/>
      <c r="H53" s="704"/>
      <c r="I53" s="704"/>
      <c r="J53" s="704"/>
      <c r="K53" s="704"/>
      <c r="L53" s="704"/>
      <c r="M53" s="704"/>
      <c r="N53" s="704"/>
      <c r="O53" s="704"/>
      <c r="P53" s="704"/>
      <c r="Q53" s="704"/>
      <c r="R53" s="704"/>
      <c r="S53" s="704"/>
      <c r="T53" s="166"/>
      <c r="U53" s="59"/>
    </row>
    <row r="54" spans="1:38" s="167" customFormat="1" ht="15" customHeight="1" x14ac:dyDescent="0.2">
      <c r="A54" s="31">
        <f t="shared" si="0"/>
        <v>53</v>
      </c>
      <c r="B54" s="153"/>
      <c r="C54" s="704"/>
      <c r="D54" s="704"/>
      <c r="E54" s="704"/>
      <c r="F54" s="704"/>
      <c r="G54" s="704"/>
      <c r="H54" s="704"/>
      <c r="I54" s="704"/>
      <c r="J54" s="704"/>
      <c r="K54" s="704"/>
      <c r="L54" s="704"/>
      <c r="M54" s="704"/>
      <c r="N54" s="704"/>
      <c r="O54" s="704"/>
      <c r="P54" s="704"/>
      <c r="Q54" s="704"/>
      <c r="R54" s="704"/>
      <c r="S54" s="704"/>
      <c r="T54" s="166"/>
      <c r="U54" s="59"/>
      <c r="V54" s="29"/>
      <c r="W54" s="29"/>
      <c r="X54" s="29"/>
      <c r="Y54" s="29"/>
      <c r="Z54" s="29"/>
      <c r="AA54" s="29"/>
      <c r="AB54" s="29"/>
      <c r="AC54" s="29"/>
      <c r="AD54" s="29"/>
      <c r="AE54" s="29"/>
      <c r="AF54" s="29"/>
      <c r="AG54" s="29"/>
      <c r="AH54" s="29"/>
      <c r="AI54" s="29"/>
      <c r="AJ54" s="29"/>
      <c r="AK54" s="29"/>
      <c r="AL54" s="29"/>
    </row>
    <row r="55" spans="1:38" ht="15" customHeight="1" thickBot="1" x14ac:dyDescent="0.25">
      <c r="A55" s="31">
        <f t="shared" si="0"/>
        <v>54</v>
      </c>
      <c r="B55" s="168"/>
      <c r="C55" s="723" t="s">
        <v>157</v>
      </c>
      <c r="D55" s="723"/>
      <c r="E55" s="723"/>
      <c r="F55" s="723"/>
      <c r="G55" s="723"/>
      <c r="H55" s="723"/>
      <c r="I55" s="723"/>
      <c r="J55" s="723"/>
      <c r="K55" s="723"/>
      <c r="L55" s="723"/>
      <c r="M55" s="723"/>
      <c r="N55" s="723"/>
      <c r="O55" s="723"/>
      <c r="P55" s="723"/>
      <c r="Q55" s="723"/>
      <c r="R55" s="723"/>
      <c r="S55" s="723"/>
      <c r="T55" s="724"/>
      <c r="U55" s="59"/>
    </row>
    <row r="56" spans="1:38" ht="15" customHeight="1" x14ac:dyDescent="0.25">
      <c r="A56" s="31">
        <f t="shared" si="0"/>
        <v>55</v>
      </c>
      <c r="B56" s="169"/>
      <c r="C56" s="521" t="s">
        <v>158</v>
      </c>
      <c r="D56" s="171"/>
      <c r="E56" s="725" t="s">
        <v>159</v>
      </c>
      <c r="F56" s="727" t="str">
        <f>C2</f>
        <v>FIREWATER SPARE PUMP</v>
      </c>
      <c r="G56" s="728"/>
      <c r="H56" s="728"/>
      <c r="I56" s="728"/>
      <c r="J56" s="728"/>
      <c r="K56" s="729"/>
      <c r="L56" s="172" t="s">
        <v>160</v>
      </c>
      <c r="M56" s="730">
        <v>0</v>
      </c>
      <c r="N56" s="731"/>
      <c r="O56" s="173" t="s">
        <v>484</v>
      </c>
      <c r="P56" s="732" t="s">
        <v>489</v>
      </c>
      <c r="Q56" s="733"/>
      <c r="R56" s="734" t="s">
        <v>492</v>
      </c>
      <c r="S56" s="735"/>
      <c r="T56" s="174" t="s">
        <v>161</v>
      </c>
      <c r="U56" s="59"/>
    </row>
    <row r="57" spans="1:38" ht="15" customHeight="1" x14ac:dyDescent="0.2">
      <c r="A57" s="31">
        <f t="shared" si="0"/>
        <v>56</v>
      </c>
      <c r="B57" s="56"/>
      <c r="C57" s="520" t="s">
        <v>514</v>
      </c>
      <c r="D57" s="176"/>
      <c r="E57" s="726"/>
      <c r="F57" s="716"/>
      <c r="G57" s="717"/>
      <c r="H57" s="717"/>
      <c r="I57" s="717"/>
      <c r="J57" s="717"/>
      <c r="K57" s="718"/>
      <c r="L57" s="736" t="s">
        <v>162</v>
      </c>
      <c r="M57" s="737" t="s">
        <v>163</v>
      </c>
      <c r="N57" s="738"/>
      <c r="O57" s="741" t="s">
        <v>0</v>
      </c>
      <c r="P57" s="743" t="s">
        <v>490</v>
      </c>
      <c r="Q57" s="744"/>
      <c r="R57" s="705" t="s">
        <v>493</v>
      </c>
      <c r="S57" s="706"/>
      <c r="T57" s="709"/>
      <c r="U57" s="59"/>
    </row>
    <row r="58" spans="1:38" ht="15" customHeight="1" x14ac:dyDescent="0.2">
      <c r="A58" s="31">
        <f t="shared" si="0"/>
        <v>57</v>
      </c>
      <c r="B58" s="130"/>
      <c r="C58" s="521" t="s">
        <v>165</v>
      </c>
      <c r="D58" s="177"/>
      <c r="E58" s="711" t="s">
        <v>166</v>
      </c>
      <c r="F58" s="713" t="s">
        <v>167</v>
      </c>
      <c r="G58" s="714"/>
      <c r="H58" s="714"/>
      <c r="I58" s="714"/>
      <c r="J58" s="714"/>
      <c r="K58" s="715"/>
      <c r="L58" s="736"/>
      <c r="M58" s="739"/>
      <c r="N58" s="740"/>
      <c r="O58" s="742"/>
      <c r="P58" s="739"/>
      <c r="Q58" s="740"/>
      <c r="R58" s="707"/>
      <c r="S58" s="708"/>
      <c r="T58" s="710"/>
      <c r="U58" s="59"/>
    </row>
    <row r="59" spans="1:38" ht="15" customHeight="1" x14ac:dyDescent="0.2">
      <c r="A59" s="31">
        <f t="shared" si="0"/>
        <v>58</v>
      </c>
      <c r="B59" s="56"/>
      <c r="C59" s="520" t="s">
        <v>509</v>
      </c>
      <c r="D59" s="176"/>
      <c r="E59" s="712"/>
      <c r="F59" s="716"/>
      <c r="G59" s="717"/>
      <c r="H59" s="717"/>
      <c r="I59" s="717"/>
      <c r="J59" s="717"/>
      <c r="K59" s="718"/>
      <c r="L59" s="178" t="s">
        <v>3</v>
      </c>
      <c r="M59" s="719">
        <v>43679</v>
      </c>
      <c r="N59" s="720"/>
      <c r="O59" s="179" t="s">
        <v>512</v>
      </c>
      <c r="P59" s="721"/>
      <c r="Q59" s="722"/>
      <c r="R59" s="721"/>
      <c r="S59" s="722"/>
      <c r="T59" s="180"/>
      <c r="U59" s="59"/>
    </row>
    <row r="60" spans="1:38" ht="15" customHeight="1" x14ac:dyDescent="0.2">
      <c r="A60" s="31">
        <f t="shared" si="0"/>
        <v>59</v>
      </c>
      <c r="B60" s="130"/>
      <c r="C60" s="521" t="s">
        <v>168</v>
      </c>
      <c r="D60" s="177"/>
      <c r="E60" s="752" t="s">
        <v>169</v>
      </c>
      <c r="F60" s="713"/>
      <c r="G60" s="714"/>
      <c r="H60" s="714"/>
      <c r="I60" s="714"/>
      <c r="J60" s="714"/>
      <c r="K60" s="715"/>
      <c r="L60" s="181" t="s">
        <v>170</v>
      </c>
      <c r="M60" s="753"/>
      <c r="N60" s="754"/>
      <c r="O60" s="182"/>
      <c r="P60" s="755"/>
      <c r="Q60" s="756"/>
      <c r="R60" s="753"/>
      <c r="S60" s="754"/>
      <c r="T60" s="183"/>
      <c r="U60" s="59"/>
    </row>
    <row r="61" spans="1:38" ht="15" customHeight="1" x14ac:dyDescent="0.25">
      <c r="A61" s="31">
        <f>A60+1</f>
        <v>60</v>
      </c>
      <c r="B61" s="56"/>
      <c r="C61" s="520" t="s">
        <v>510</v>
      </c>
      <c r="D61" s="184"/>
      <c r="E61" s="726"/>
      <c r="F61" s="716"/>
      <c r="G61" s="717"/>
      <c r="H61" s="717"/>
      <c r="I61" s="717"/>
      <c r="J61" s="717"/>
      <c r="K61" s="718"/>
      <c r="L61" s="185"/>
      <c r="M61" s="186"/>
      <c r="N61" s="186"/>
      <c r="O61" s="186"/>
      <c r="P61" s="186"/>
      <c r="Q61" s="186"/>
      <c r="R61" s="186"/>
      <c r="S61" s="186"/>
      <c r="T61" s="187"/>
      <c r="U61" s="59"/>
    </row>
    <row r="62" spans="1:38" ht="17.100000000000001" customHeight="1" x14ac:dyDescent="0.25">
      <c r="A62" s="31">
        <f>A61+1</f>
        <v>61</v>
      </c>
      <c r="B62" s="137"/>
      <c r="C62" s="188" t="s">
        <v>171</v>
      </c>
      <c r="D62" s="189"/>
      <c r="E62" s="757" t="s">
        <v>511</v>
      </c>
      <c r="F62" s="758"/>
      <c r="G62" s="758"/>
      <c r="H62" s="758"/>
      <c r="I62" s="758"/>
      <c r="J62" s="758"/>
      <c r="K62" s="759"/>
      <c r="L62" s="760" t="s">
        <v>172</v>
      </c>
      <c r="M62" s="761"/>
      <c r="N62" s="76"/>
      <c r="O62" s="762" t="str">
        <f>IF(G2=0,"",G2)</f>
        <v>PBA - 905C</v>
      </c>
      <c r="P62" s="762"/>
      <c r="Q62" s="762"/>
      <c r="R62" s="763"/>
      <c r="S62" s="764"/>
      <c r="T62" s="190"/>
      <c r="U62" s="59"/>
    </row>
    <row r="63" spans="1:38" ht="17.100000000000001" customHeight="1" thickBot="1" x14ac:dyDescent="0.3">
      <c r="A63" s="31">
        <f>A62+1</f>
        <v>62</v>
      </c>
      <c r="B63" s="94"/>
      <c r="C63" s="191" t="s">
        <v>173</v>
      </c>
      <c r="D63" s="192"/>
      <c r="E63" s="745" t="s">
        <v>174</v>
      </c>
      <c r="F63" s="745"/>
      <c r="G63" s="745"/>
      <c r="H63" s="745"/>
      <c r="I63" s="745"/>
      <c r="J63" s="745"/>
      <c r="K63" s="746"/>
      <c r="L63" s="747" t="s">
        <v>175</v>
      </c>
      <c r="M63" s="748"/>
      <c r="N63" s="193"/>
      <c r="O63" s="749" t="s">
        <v>139</v>
      </c>
      <c r="P63" s="749"/>
      <c r="Q63" s="749"/>
      <c r="R63" s="750"/>
      <c r="S63" s="751"/>
      <c r="T63" s="194"/>
      <c r="U63" s="195"/>
    </row>
    <row r="64" spans="1:38" s="55" customFormat="1" ht="15" customHeight="1" thickBot="1" x14ac:dyDescent="0.3">
      <c r="A64" s="196"/>
      <c r="B64" s="197"/>
      <c r="C64" s="198"/>
      <c r="D64" s="199"/>
      <c r="E64" s="199"/>
      <c r="F64" s="199"/>
      <c r="G64" s="199"/>
      <c r="H64" s="199"/>
      <c r="I64" s="199"/>
      <c r="J64" s="199"/>
      <c r="K64" s="199"/>
      <c r="L64" s="200" t="s">
        <v>176</v>
      </c>
      <c r="M64" s="198"/>
      <c r="N64" s="198"/>
      <c r="O64" s="540"/>
      <c r="P64" s="198"/>
      <c r="Q64" s="198"/>
      <c r="R64" s="202"/>
      <c r="S64" s="202"/>
      <c r="T64" s="202"/>
      <c r="U64" s="203"/>
      <c r="X64" s="29"/>
      <c r="Z64" s="29"/>
    </row>
    <row r="65" spans="1:24" s="55" customFormat="1" ht="15" customHeight="1" x14ac:dyDescent="0.25">
      <c r="A65" s="204"/>
      <c r="B65" s="205"/>
      <c r="C65" s="206"/>
      <c r="D65" s="206"/>
      <c r="E65" s="206"/>
      <c r="F65" s="207"/>
      <c r="G65" s="207"/>
      <c r="H65" s="207"/>
      <c r="I65" s="207"/>
      <c r="J65" s="208"/>
      <c r="K65" s="208"/>
      <c r="L65" s="208"/>
      <c r="M65" s="208"/>
      <c r="N65" s="208"/>
      <c r="O65" s="208"/>
      <c r="P65" s="208"/>
      <c r="Q65" s="208"/>
      <c r="R65" s="208"/>
      <c r="S65" s="208"/>
      <c r="T65" s="208"/>
      <c r="U65" s="209"/>
      <c r="X65" s="29"/>
    </row>
    <row r="66" spans="1:24" s="55" customFormat="1" ht="15" customHeight="1" x14ac:dyDescent="0.25">
      <c r="A66" s="204"/>
      <c r="B66" s="210"/>
      <c r="C66" s="211"/>
      <c r="D66" s="212"/>
      <c r="E66" s="212"/>
      <c r="F66" s="213"/>
      <c r="G66" s="212"/>
      <c r="H66" s="214"/>
      <c r="I66" s="215"/>
      <c r="J66" s="216"/>
      <c r="K66" s="217"/>
      <c r="L66" s="218"/>
      <c r="M66" s="218"/>
      <c r="N66" s="218"/>
      <c r="O66" s="218"/>
      <c r="P66" s="208"/>
      <c r="Q66" s="208"/>
      <c r="R66" s="208"/>
      <c r="S66" s="208"/>
      <c r="T66" s="208"/>
      <c r="U66" s="209"/>
    </row>
    <row r="67" spans="1:24" s="55" customFormat="1" ht="15" customHeight="1" thickBot="1" x14ac:dyDescent="0.3">
      <c r="A67" s="204"/>
      <c r="B67" s="219"/>
      <c r="C67" s="207"/>
      <c r="D67" s="207"/>
      <c r="E67" s="207"/>
      <c r="F67" s="207"/>
      <c r="G67" s="207"/>
      <c r="H67" s="207"/>
      <c r="I67" s="207"/>
      <c r="J67" s="218"/>
      <c r="K67" s="217"/>
      <c r="L67" s="207"/>
      <c r="M67" s="218"/>
      <c r="N67" s="218"/>
      <c r="O67" s="218"/>
      <c r="P67" s="208"/>
      <c r="Q67" s="208"/>
      <c r="R67" s="208"/>
      <c r="S67" s="208"/>
      <c r="T67" s="208"/>
      <c r="U67" s="209"/>
    </row>
    <row r="68" spans="1:24" s="55" customFormat="1" ht="15" customHeight="1" x14ac:dyDescent="0.2">
      <c r="A68" s="204"/>
      <c r="B68" s="220"/>
      <c r="C68" s="221" t="s">
        <v>177</v>
      </c>
      <c r="D68" s="222"/>
      <c r="E68" s="223" t="s">
        <v>178</v>
      </c>
      <c r="F68" s="224"/>
      <c r="G68" s="223"/>
      <c r="H68" s="225" t="s">
        <v>179</v>
      </c>
      <c r="I68" s="226"/>
      <c r="J68" s="227"/>
      <c r="K68" s="228"/>
      <c r="L68" s="227"/>
      <c r="M68" s="229"/>
      <c r="N68" s="223"/>
      <c r="O68" s="223" t="s">
        <v>180</v>
      </c>
      <c r="P68" s="223"/>
      <c r="Q68" s="225"/>
      <c r="R68" s="227"/>
      <c r="S68" s="227"/>
      <c r="T68" s="227"/>
      <c r="U68" s="209"/>
    </row>
    <row r="69" spans="1:24" s="55" customFormat="1" ht="15" customHeight="1" x14ac:dyDescent="0.2">
      <c r="A69" s="204"/>
      <c r="B69" s="220"/>
      <c r="C69" s="230" t="s">
        <v>181</v>
      </c>
      <c r="D69" s="543"/>
      <c r="E69" s="227" t="s">
        <v>182</v>
      </c>
      <c r="F69" s="227"/>
      <c r="G69" s="227"/>
      <c r="H69" s="231" t="s">
        <v>183</v>
      </c>
      <c r="I69" s="232"/>
      <c r="J69" s="227"/>
      <c r="K69" s="232"/>
      <c r="L69" s="227"/>
      <c r="M69" s="233"/>
      <c r="N69" s="227"/>
      <c r="O69" s="234" t="s">
        <v>19</v>
      </c>
      <c r="P69" s="234"/>
      <c r="Q69" s="231"/>
      <c r="R69" s="227"/>
      <c r="S69" s="227"/>
      <c r="T69" s="227"/>
      <c r="U69" s="209"/>
    </row>
    <row r="70" spans="1:24" s="241" customFormat="1" ht="15" customHeight="1" thickBot="1" x14ac:dyDescent="0.25">
      <c r="A70" s="204"/>
      <c r="B70" s="220"/>
      <c r="C70" s="235" t="s">
        <v>184</v>
      </c>
      <c r="D70" s="543"/>
      <c r="E70" s="232" t="s">
        <v>185</v>
      </c>
      <c r="F70" s="232"/>
      <c r="G70" s="232"/>
      <c r="H70" s="236" t="s">
        <v>186</v>
      </c>
      <c r="I70" s="226"/>
      <c r="J70" s="232"/>
      <c r="K70" s="228"/>
      <c r="L70" s="232"/>
      <c r="M70" s="237"/>
      <c r="N70" s="238"/>
      <c r="O70" s="239" t="s">
        <v>187</v>
      </c>
      <c r="P70" s="239"/>
      <c r="Q70" s="240"/>
      <c r="R70" s="232"/>
      <c r="S70" s="232"/>
      <c r="T70" s="227"/>
      <c r="U70" s="209"/>
    </row>
    <row r="71" spans="1:24" s="55" customFormat="1" ht="15" customHeight="1" x14ac:dyDescent="0.2">
      <c r="A71" s="204"/>
      <c r="B71" s="220"/>
      <c r="C71" s="235" t="s">
        <v>188</v>
      </c>
      <c r="D71" s="543"/>
      <c r="E71" s="228" t="s">
        <v>189</v>
      </c>
      <c r="F71" s="232"/>
      <c r="G71" s="232"/>
      <c r="H71" s="544" t="s">
        <v>190</v>
      </c>
      <c r="I71" s="243"/>
      <c r="J71" s="244"/>
      <c r="K71" s="244"/>
      <c r="L71" s="243"/>
      <c r="M71" s="227"/>
      <c r="N71" s="227"/>
      <c r="O71" s="234"/>
      <c r="P71" s="234"/>
      <c r="Q71" s="227"/>
      <c r="R71" s="227"/>
      <c r="S71" s="227"/>
      <c r="T71" s="227"/>
      <c r="U71" s="209"/>
    </row>
    <row r="72" spans="1:24" s="55" customFormat="1" ht="15" customHeight="1" x14ac:dyDescent="0.2">
      <c r="A72" s="204"/>
      <c r="B72" s="220"/>
      <c r="C72" s="230" t="s">
        <v>191</v>
      </c>
      <c r="D72" s="531"/>
      <c r="E72" s="246" t="s">
        <v>192</v>
      </c>
      <c r="F72" s="247"/>
      <c r="G72" s="247"/>
      <c r="H72" s="248" t="s">
        <v>193</v>
      </c>
      <c r="I72" s="226"/>
      <c r="J72" s="227"/>
      <c r="K72" s="249"/>
      <c r="L72" s="250"/>
      <c r="M72" s="227"/>
      <c r="N72" s="227"/>
      <c r="O72" s="234"/>
      <c r="P72" s="234"/>
      <c r="Q72" s="227"/>
      <c r="R72" s="227"/>
      <c r="S72" s="227"/>
      <c r="T72" s="227"/>
      <c r="U72" s="209"/>
    </row>
    <row r="73" spans="1:24" s="55" customFormat="1" ht="15" customHeight="1" thickBot="1" x14ac:dyDescent="0.25">
      <c r="A73" s="204"/>
      <c r="B73" s="220"/>
      <c r="C73" s="235" t="s">
        <v>194</v>
      </c>
      <c r="D73" s="247"/>
      <c r="E73" s="246" t="s">
        <v>195</v>
      </c>
      <c r="F73" s="247"/>
      <c r="G73" s="247"/>
      <c r="H73" s="251" t="s">
        <v>196</v>
      </c>
      <c r="I73" s="227"/>
      <c r="J73" s="227"/>
      <c r="K73" s="227"/>
      <c r="L73" s="243"/>
      <c r="M73" s="227"/>
      <c r="N73" s="227"/>
      <c r="O73" s="234"/>
      <c r="P73" s="234"/>
      <c r="Q73" s="227"/>
      <c r="R73" s="227"/>
      <c r="S73" s="227"/>
      <c r="T73" s="227"/>
      <c r="U73" s="209"/>
    </row>
    <row r="74" spans="1:24" s="55" customFormat="1" ht="15" customHeight="1" x14ac:dyDescent="0.2">
      <c r="A74" s="204"/>
      <c r="B74" s="220"/>
      <c r="C74" s="230" t="s">
        <v>197</v>
      </c>
      <c r="D74" s="531"/>
      <c r="E74" s="247" t="s">
        <v>198</v>
      </c>
      <c r="F74" s="247"/>
      <c r="G74" s="247"/>
      <c r="H74" s="544" t="s">
        <v>199</v>
      </c>
      <c r="I74" s="247"/>
      <c r="J74" s="227"/>
      <c r="K74" s="232"/>
      <c r="L74" s="252"/>
      <c r="M74" s="253" t="s">
        <v>200</v>
      </c>
      <c r="N74" s="254"/>
      <c r="O74" s="254" t="s">
        <v>19</v>
      </c>
      <c r="P74" s="222"/>
      <c r="Q74" s="255"/>
      <c r="R74" s="255"/>
      <c r="S74" s="223" t="s">
        <v>201</v>
      </c>
      <c r="T74" s="256"/>
      <c r="U74" s="209"/>
    </row>
    <row r="75" spans="1:24" s="55" customFormat="1" ht="15" customHeight="1" x14ac:dyDescent="0.2">
      <c r="A75" s="204"/>
      <c r="B75" s="220"/>
      <c r="C75" s="235" t="s">
        <v>202</v>
      </c>
      <c r="D75" s="531"/>
      <c r="E75" s="123" t="s">
        <v>203</v>
      </c>
      <c r="F75" s="531"/>
      <c r="G75" s="247"/>
      <c r="H75" s="257" t="s">
        <v>204</v>
      </c>
      <c r="I75" s="258"/>
      <c r="J75" s="227"/>
      <c r="K75" s="226"/>
      <c r="L75" s="259"/>
      <c r="M75" s="260" t="s">
        <v>205</v>
      </c>
      <c r="N75" s="232"/>
      <c r="O75" s="232">
        <f>IF(S14=0,"",(S14*100000)/(9.80665*S11))</f>
        <v>10.332274527998859</v>
      </c>
      <c r="P75" s="543"/>
      <c r="Q75" s="261"/>
      <c r="R75" s="262"/>
      <c r="S75" s="263">
        <f>IF(S14=0,"",((S14+S47)*2.30666)/S11)</f>
        <v>2.3372232450000001E-3</v>
      </c>
      <c r="T75" s="544"/>
      <c r="U75" s="209"/>
    </row>
    <row r="76" spans="1:24" s="55" customFormat="1" ht="15" customHeight="1" x14ac:dyDescent="0.2">
      <c r="A76" s="204"/>
      <c r="B76" s="220"/>
      <c r="C76" s="235" t="s">
        <v>206</v>
      </c>
      <c r="D76" s="531"/>
      <c r="E76" s="123" t="s">
        <v>207</v>
      </c>
      <c r="F76" s="247"/>
      <c r="G76" s="247"/>
      <c r="H76" s="544" t="s">
        <v>208</v>
      </c>
      <c r="I76" s="264"/>
      <c r="J76" s="227"/>
      <c r="K76" s="232"/>
      <c r="L76" s="230"/>
      <c r="M76" s="260" t="s">
        <v>209</v>
      </c>
      <c r="N76" s="232"/>
      <c r="O76" s="232">
        <f>IF(S15=0,"",(S15*100000)/(9.80665*S11))</f>
        <v>112.16878342757211</v>
      </c>
      <c r="P76" s="543"/>
      <c r="Q76" s="265"/>
      <c r="R76" s="265"/>
      <c r="S76" s="227">
        <f>IF(S15=0,"",((S15+S47)*2.30666)/S11)</f>
        <v>2.5373259999999998E-2</v>
      </c>
      <c r="T76" s="544"/>
      <c r="U76" s="209"/>
    </row>
    <row r="77" spans="1:24" s="55" customFormat="1" ht="15" customHeight="1" x14ac:dyDescent="0.2">
      <c r="A77" s="204"/>
      <c r="B77" s="220"/>
      <c r="C77" s="235" t="s">
        <v>210</v>
      </c>
      <c r="D77" s="531"/>
      <c r="E77" s="264" t="s">
        <v>211</v>
      </c>
      <c r="F77" s="531"/>
      <c r="G77" s="531"/>
      <c r="H77" s="544" t="s">
        <v>212</v>
      </c>
      <c r="I77" s="531"/>
      <c r="J77" s="227"/>
      <c r="K77" s="232"/>
      <c r="L77" s="230"/>
      <c r="M77" s="260" t="s">
        <v>213</v>
      </c>
      <c r="N77" s="232"/>
      <c r="O77" s="232">
        <f>IF(S13=0,"",(S13*100000)/(9.80665*S11))</f>
        <v>0.4325636175452372</v>
      </c>
      <c r="P77" s="543"/>
      <c r="Q77" s="266"/>
      <c r="R77" s="266"/>
      <c r="S77" s="227">
        <f>IF(S13=0,"",(S13*2.30666)/S11)</f>
        <v>9.7848517199999993E-5</v>
      </c>
      <c r="T77" s="544"/>
      <c r="U77" s="209"/>
    </row>
    <row r="78" spans="1:24" s="55" customFormat="1" ht="15" customHeight="1" x14ac:dyDescent="0.2">
      <c r="A78" s="204"/>
      <c r="B78" s="220"/>
      <c r="C78" s="230" t="s">
        <v>214</v>
      </c>
      <c r="D78" s="531"/>
      <c r="E78" s="247" t="s">
        <v>215</v>
      </c>
      <c r="F78" s="217"/>
      <c r="G78" s="247"/>
      <c r="H78" s="236" t="s">
        <v>216</v>
      </c>
      <c r="I78" s="234"/>
      <c r="J78" s="227"/>
      <c r="K78" s="232"/>
      <c r="L78" s="230"/>
      <c r="M78" s="260" t="s">
        <v>217</v>
      </c>
      <c r="N78" s="232"/>
      <c r="O78" s="232">
        <f>IF(S26="","",((S11*(H22+(S26*1.1))*9.80665)/100000)+S16)</f>
        <v>16.495759523750003</v>
      </c>
      <c r="P78" s="543"/>
      <c r="Q78" s="267"/>
      <c r="R78" s="267"/>
      <c r="S78" s="234">
        <f>IF(S26="","",((S11*(H22+(S26*1.1)))/2.30666)+S16)</f>
        <v>68445.283228900487</v>
      </c>
      <c r="T78" s="544"/>
      <c r="U78" s="209"/>
    </row>
    <row r="79" spans="1:24" s="55" customFormat="1" ht="15" customHeight="1" thickBot="1" x14ac:dyDescent="0.25">
      <c r="A79" s="204"/>
      <c r="B79" s="220"/>
      <c r="C79" s="268" t="s">
        <v>143</v>
      </c>
      <c r="D79" s="536"/>
      <c r="E79" s="269" t="s">
        <v>218</v>
      </c>
      <c r="F79" s="536"/>
      <c r="G79" s="262"/>
      <c r="H79" s="544" t="s">
        <v>219</v>
      </c>
      <c r="I79" s="543"/>
      <c r="J79" s="227"/>
      <c r="K79" s="226"/>
      <c r="L79" s="270"/>
      <c r="M79" s="260" t="s">
        <v>220</v>
      </c>
      <c r="N79" s="232"/>
      <c r="O79" s="232">
        <f>IF(S26="","",((S11*(H22+(S26*1.2))*9.80665)/100000)+S16)</f>
        <v>17.840854434999997</v>
      </c>
      <c r="P79" s="543"/>
      <c r="Q79" s="266"/>
      <c r="R79" s="266"/>
      <c r="S79" s="227">
        <f>IF(S26="","",((S11*(H22+(S26*1.2)))/2.30666)+S16)</f>
        <v>74391.60860409982</v>
      </c>
      <c r="T79" s="544"/>
      <c r="U79" s="209"/>
    </row>
    <row r="80" spans="1:24" s="55" customFormat="1" ht="15" customHeight="1" x14ac:dyDescent="0.2">
      <c r="A80" s="204"/>
      <c r="B80" s="220"/>
      <c r="C80" s="235" t="s">
        <v>221</v>
      </c>
      <c r="D80" s="531"/>
      <c r="E80" s="247" t="s">
        <v>222</v>
      </c>
      <c r="F80" s="247"/>
      <c r="G80" s="247"/>
      <c r="H80" s="544" t="s">
        <v>223</v>
      </c>
      <c r="I80" s="258"/>
      <c r="J80" s="227"/>
      <c r="K80" s="232"/>
      <c r="L80" s="270"/>
      <c r="M80" s="232" t="s">
        <v>224</v>
      </c>
      <c r="N80" s="232"/>
      <c r="O80" s="232" t="str">
        <f>IF(S11&lt;600,"8) Specific Heat of pumped liquid ( only required for C4 or lighter )","")</f>
        <v/>
      </c>
      <c r="P80" s="543"/>
      <c r="Q80" s="266"/>
      <c r="R80" s="266"/>
      <c r="S80" s="227" t="str">
        <f>IF(S11&lt;0.6,"8) Specific Heat of pumped liquid ( only required for C4 or lighter )","")</f>
        <v/>
      </c>
      <c r="T80" s="544"/>
      <c r="U80" s="209"/>
    </row>
    <row r="81" spans="1:21" s="55" customFormat="1" ht="15" customHeight="1" x14ac:dyDescent="0.2">
      <c r="A81" s="204"/>
      <c r="B81" s="220"/>
      <c r="C81" s="271" t="s">
        <v>225</v>
      </c>
      <c r="D81" s="247"/>
      <c r="E81" s="247" t="s">
        <v>226</v>
      </c>
      <c r="F81" s="247"/>
      <c r="G81" s="247"/>
      <c r="H81" s="272" t="s">
        <v>227</v>
      </c>
      <c r="I81" s="227"/>
      <c r="J81" s="227"/>
      <c r="K81" s="226"/>
      <c r="L81" s="230"/>
      <c r="M81" s="232" t="s">
        <v>228</v>
      </c>
      <c r="N81" s="232"/>
      <c r="O81" s="232">
        <f>IF(S27=0,"",E12*S11*S26*9.81/(60*60*1000*S27/100))</f>
        <v>396.19101845641734</v>
      </c>
      <c r="P81" s="543"/>
      <c r="Q81" s="266"/>
      <c r="R81" s="266"/>
      <c r="S81" s="227">
        <f>IF(S27=0,"",E13*S11*S26*62.42796/(7.480519*33000*S27/100))</f>
        <v>40444.947659333688</v>
      </c>
      <c r="T81" s="544"/>
      <c r="U81" s="209"/>
    </row>
    <row r="82" spans="1:21" s="55" customFormat="1" ht="15" customHeight="1" x14ac:dyDescent="0.2">
      <c r="A82" s="204"/>
      <c r="B82" s="220"/>
      <c r="C82" s="230" t="s">
        <v>229</v>
      </c>
      <c r="D82" s="543"/>
      <c r="E82" s="232" t="s">
        <v>230</v>
      </c>
      <c r="F82" s="232"/>
      <c r="G82" s="247"/>
      <c r="H82" s="272" t="s">
        <v>124</v>
      </c>
      <c r="I82" s="227"/>
      <c r="J82" s="227"/>
      <c r="K82" s="227"/>
      <c r="L82" s="233"/>
      <c r="M82" s="227" t="s">
        <v>231</v>
      </c>
      <c r="N82" s="227"/>
      <c r="O82" s="227" t="e">
        <f>IF('FWM4'!H44="","",'FWM4'!H42*'FWM4'!H43*1000*9.81/(60*60*1000*'FWM4'!H44/100))</f>
        <v>#VALUE!</v>
      </c>
      <c r="P82" s="227"/>
      <c r="Q82" s="227"/>
      <c r="R82" s="227"/>
      <c r="S82" s="227" t="e">
        <f>IF('FWM4'!H44="","",'FWM4'!H42*'FWM4'!H43*62.42796/(7.480519*33000*'FWM4'!H44/100))</f>
        <v>#VALUE!</v>
      </c>
      <c r="T82" s="231"/>
      <c r="U82" s="209"/>
    </row>
    <row r="83" spans="1:21" s="55" customFormat="1" ht="15" customHeight="1" thickBot="1" x14ac:dyDescent="0.25">
      <c r="A83" s="204"/>
      <c r="B83" s="220"/>
      <c r="C83" s="273" t="s">
        <v>232</v>
      </c>
      <c r="D83" s="239"/>
      <c r="E83" s="274"/>
      <c r="F83" s="238"/>
      <c r="G83" s="275"/>
      <c r="H83" s="276" t="s">
        <v>233</v>
      </c>
      <c r="I83" s="232"/>
      <c r="J83" s="227"/>
      <c r="K83" s="227"/>
      <c r="L83" s="233"/>
      <c r="M83" s="227" t="s">
        <v>234</v>
      </c>
      <c r="N83" s="227"/>
      <c r="O83" s="227">
        <f>IF(H11="Dissolved Gases","N/A",IF(H27="","",IF(('FWM2'!H25*9.81*'FWM2'!S11/100000)&lt;0.99,INT(((H27-2)^0.75)*128/(E13^0.5))*100,INT(((H27-1)^0.75)*128/(E13^0.5))*100)))</f>
        <v>1800</v>
      </c>
      <c r="P83" s="227"/>
      <c r="Q83" s="227"/>
      <c r="R83" s="227"/>
      <c r="S83" s="227">
        <f>IF(H11="Dissolved Gases","N/A",IF(H27="","",IF(('FWM2'!H25*S11/2.3067)&lt;S47,INT(((H27-6)^0.75)*110/(E13^0.5))*100,INT(((H27-3)^0.75)*110/(E13^0.5))*100)))</f>
        <v>1300</v>
      </c>
      <c r="T83" s="231"/>
      <c r="U83" s="209"/>
    </row>
    <row r="84" spans="1:21" s="55" customFormat="1" ht="15" customHeight="1" x14ac:dyDescent="0.2">
      <c r="A84" s="204"/>
      <c r="B84" s="220"/>
      <c r="C84" s="226"/>
      <c r="D84" s="232"/>
      <c r="E84" s="228"/>
      <c r="F84" s="543"/>
      <c r="G84" s="247"/>
      <c r="H84" s="277"/>
      <c r="I84" s="228"/>
      <c r="J84" s="227"/>
      <c r="K84" s="227"/>
      <c r="L84" s="233"/>
      <c r="M84" s="227" t="s">
        <v>235</v>
      </c>
      <c r="N84" s="227"/>
      <c r="O84" s="227">
        <f>IF(H11="Dissolved Gases","N/A",IF(H27="","",IF(('FWM2'!H25*9.81*'FWM2'!S11/100000)&lt;0.99,INT(((H27-2)^0.75)*128/((E13/2)^0.5))*100,INT(((H27-1)^0.75)*128/((E13/2)^0.5))*100)))</f>
        <v>2500</v>
      </c>
      <c r="P84" s="227"/>
      <c r="Q84" s="227"/>
      <c r="R84" s="227"/>
      <c r="S84" s="227">
        <f>IF(H11="Dissolved Gases","N/A",IF(H27="","",IF(('FWM2'!H25*S11/2.3067)&lt;S47,INT(((H27-6)^0.75)*110/((E13/2)^0.5))*100,INT(((H27-3)^0.75)*110/((E13/2)^0.5))*100)))</f>
        <v>1900</v>
      </c>
      <c r="T84" s="231"/>
      <c r="U84" s="209"/>
    </row>
    <row r="85" spans="1:21" s="55" customFormat="1" ht="15" customHeight="1" x14ac:dyDescent="0.2">
      <c r="A85" s="204"/>
      <c r="B85" s="220"/>
      <c r="C85" s="226"/>
      <c r="D85" s="232"/>
      <c r="E85" s="232"/>
      <c r="F85" s="278"/>
      <c r="G85" s="279"/>
      <c r="H85" s="280"/>
      <c r="I85" s="228"/>
      <c r="J85" s="227"/>
      <c r="K85" s="232"/>
      <c r="L85" s="230"/>
      <c r="M85" s="232"/>
      <c r="N85" s="232"/>
      <c r="O85" s="232"/>
      <c r="P85" s="543"/>
      <c r="Q85" s="281"/>
      <c r="R85" s="281"/>
      <c r="S85" s="232"/>
      <c r="T85" s="282"/>
      <c r="U85" s="209"/>
    </row>
    <row r="86" spans="1:21" s="55" customFormat="1" ht="15" customHeight="1" x14ac:dyDescent="0.2">
      <c r="A86" s="204"/>
      <c r="B86" s="220"/>
      <c r="C86" s="226"/>
      <c r="D86" s="232"/>
      <c r="E86" s="543"/>
      <c r="F86" s="283"/>
      <c r="G86" s="284"/>
      <c r="H86" s="280"/>
      <c r="I86" s="228"/>
      <c r="J86" s="227"/>
      <c r="K86" s="232"/>
      <c r="L86" s="230"/>
      <c r="M86" s="260" t="s">
        <v>236</v>
      </c>
      <c r="N86" s="232"/>
      <c r="O86" s="232">
        <f>IF('FWM2'!H11="Dissolved Gases",IF('FWM2'!H27/1.5 &lt; 'FWM2'!H27-5,'FWM2'!H27/1.5,'FWM2'!H27-5),IF('FWM2'!H27="","",IF(('FWM2'!H25*9.80665*'FWM2'!S11/100000)&lt;0.99,'FWM2'!H27-2,'FWM2'!H27-1)))</f>
        <v>6.8297109104536204</v>
      </c>
      <c r="P86" s="543"/>
      <c r="Q86" s="285"/>
      <c r="R86" s="285"/>
      <c r="S86" s="227">
        <f>IF('FWM2'!H11="Dissolved Gases",IF('FWM2'!H27/1.5 &lt; 'FWM2'!H27-15,'FWM2'!H27/1.5,'FWM2'!H27-15),IF('FWM2'!H27="","",IF(('FWM2'!H25*S11/2.3067)&lt;S47,'FWM2'!H27-6,'FWM2'!H27-3)))</f>
        <v>5.8297109104536204</v>
      </c>
      <c r="T86" s="286"/>
      <c r="U86" s="209"/>
    </row>
    <row r="87" spans="1:21" s="55" customFormat="1" ht="15" customHeight="1" thickBot="1" x14ac:dyDescent="0.25">
      <c r="A87" s="204"/>
      <c r="B87" s="220"/>
      <c r="C87" s="228"/>
      <c r="D87" s="232"/>
      <c r="E87" s="232"/>
      <c r="F87" s="278"/>
      <c r="G87" s="279"/>
      <c r="H87" s="280"/>
      <c r="I87" s="228"/>
      <c r="J87" s="227"/>
      <c r="K87" s="232"/>
      <c r="L87" s="287"/>
      <c r="M87" s="288" t="s">
        <v>237</v>
      </c>
      <c r="N87" s="238"/>
      <c r="O87" s="238">
        <f>IF('FWM2'!H27="","",'FWM2'!H27-0.3)</f>
        <v>8.5297109104536197</v>
      </c>
      <c r="P87" s="239"/>
      <c r="Q87" s="289"/>
      <c r="R87" s="289"/>
      <c r="S87" s="290">
        <f>IF('FWM2'!H27="","",'FWM2'!H27-1)</f>
        <v>7.8297109104536204</v>
      </c>
      <c r="T87" s="291"/>
      <c r="U87" s="209"/>
    </row>
    <row r="88" spans="1:21" s="55" customFormat="1" ht="15" customHeight="1" x14ac:dyDescent="0.2">
      <c r="A88" s="204"/>
      <c r="B88" s="220"/>
      <c r="C88" s="226"/>
      <c r="D88" s="232"/>
      <c r="E88" s="232"/>
      <c r="F88" s="283"/>
      <c r="G88" s="279"/>
      <c r="H88" s="280"/>
      <c r="I88" s="228"/>
      <c r="J88" s="227"/>
      <c r="K88" s="232"/>
      <c r="L88" s="232"/>
      <c r="M88" s="232"/>
      <c r="N88" s="232"/>
      <c r="O88" s="232"/>
      <c r="P88" s="543"/>
      <c r="Q88" s="279"/>
      <c r="R88" s="279"/>
      <c r="S88" s="227"/>
      <c r="T88" s="543"/>
      <c r="U88" s="209"/>
    </row>
    <row r="89" spans="1:21" s="55" customFormat="1" ht="15" customHeight="1" x14ac:dyDescent="0.2">
      <c r="A89" s="204"/>
      <c r="B89" s="220"/>
      <c r="C89" s="232"/>
      <c r="D89" s="232"/>
      <c r="E89" s="232"/>
      <c r="F89" s="292"/>
      <c r="G89" s="279"/>
      <c r="H89" s="293"/>
      <c r="I89" s="258"/>
      <c r="J89" s="227"/>
      <c r="K89" s="232"/>
      <c r="L89" s="232"/>
      <c r="M89" s="232"/>
      <c r="N89" s="232"/>
      <c r="O89" s="232"/>
      <c r="P89" s="543"/>
      <c r="Q89" s="267"/>
      <c r="R89" s="267"/>
      <c r="S89" s="227"/>
      <c r="T89" s="258"/>
      <c r="U89" s="209"/>
    </row>
    <row r="90" spans="1:21" s="55" customFormat="1" ht="15" customHeight="1" x14ac:dyDescent="0.2">
      <c r="A90" s="204"/>
      <c r="B90" s="220"/>
      <c r="C90" s="232"/>
      <c r="D90" s="232"/>
      <c r="E90" s="232"/>
      <c r="F90" s="281"/>
      <c r="G90" s="279"/>
      <c r="H90" s="293"/>
      <c r="I90" s="543"/>
      <c r="J90" s="227"/>
      <c r="K90" s="232"/>
      <c r="L90" s="232"/>
      <c r="M90" s="232"/>
      <c r="N90" s="232"/>
      <c r="O90" s="232"/>
      <c r="P90" s="543"/>
      <c r="Q90" s="294"/>
      <c r="R90" s="294"/>
      <c r="S90" s="227"/>
      <c r="T90" s="228"/>
      <c r="U90" s="209"/>
    </row>
    <row r="91" spans="1:21" s="55" customFormat="1" ht="15" customHeight="1" x14ac:dyDescent="0.2">
      <c r="A91" s="204"/>
      <c r="B91" s="220"/>
      <c r="C91" s="232"/>
      <c r="D91" s="232"/>
      <c r="E91" s="232"/>
      <c r="F91" s="281"/>
      <c r="G91" s="279"/>
      <c r="H91" s="283"/>
      <c r="I91" s="543"/>
      <c r="J91" s="227"/>
      <c r="K91" s="232"/>
      <c r="L91" s="232"/>
      <c r="M91" s="232"/>
      <c r="N91" s="232"/>
      <c r="O91" s="232"/>
      <c r="P91" s="543"/>
      <c r="Q91" s="294"/>
      <c r="R91" s="294"/>
      <c r="S91" s="227"/>
      <c r="T91" s="258"/>
      <c r="U91" s="209"/>
    </row>
    <row r="92" spans="1:21" s="55" customFormat="1" ht="15" customHeight="1" x14ac:dyDescent="0.2">
      <c r="A92" s="204"/>
      <c r="B92" s="220"/>
      <c r="C92" s="226"/>
      <c r="D92" s="295"/>
      <c r="E92" s="232"/>
      <c r="F92" s="281"/>
      <c r="G92" s="279"/>
      <c r="H92" s="283"/>
      <c r="I92" s="258"/>
      <c r="J92" s="227"/>
      <c r="K92" s="232"/>
      <c r="L92" s="232"/>
      <c r="M92" s="232"/>
      <c r="N92" s="232"/>
      <c r="O92" s="232"/>
      <c r="P92" s="543"/>
      <c r="Q92" s="263"/>
      <c r="R92" s="294"/>
      <c r="S92" s="260"/>
      <c r="T92" s="296"/>
      <c r="U92" s="209"/>
    </row>
    <row r="93" spans="1:21" s="55" customFormat="1" ht="15" customHeight="1" x14ac:dyDescent="0.2">
      <c r="A93" s="204"/>
      <c r="B93" s="220"/>
      <c r="C93" s="226"/>
      <c r="D93" s="232"/>
      <c r="E93" s="232"/>
      <c r="F93" s="232"/>
      <c r="G93" s="247"/>
      <c r="H93" s="543"/>
      <c r="I93" s="227"/>
      <c r="J93" s="227"/>
      <c r="K93" s="232"/>
      <c r="L93" s="227"/>
      <c r="M93" s="227"/>
      <c r="N93" s="227"/>
      <c r="O93" s="227"/>
      <c r="P93" s="543"/>
      <c r="Q93" s="294"/>
      <c r="R93" s="227"/>
      <c r="S93" s="227"/>
      <c r="T93" s="296"/>
      <c r="U93" s="209"/>
    </row>
    <row r="94" spans="1:21" s="55" customFormat="1" ht="15" customHeight="1" x14ac:dyDescent="0.2">
      <c r="A94" s="204"/>
      <c r="B94" s="220"/>
      <c r="C94" s="226"/>
      <c r="D94" s="232"/>
      <c r="E94" s="228"/>
      <c r="F94" s="232"/>
      <c r="G94" s="247"/>
      <c r="H94" s="232"/>
      <c r="I94" s="227"/>
      <c r="J94" s="227"/>
      <c r="K94" s="211"/>
      <c r="L94" s="227"/>
      <c r="M94" s="227"/>
      <c r="N94" s="227"/>
      <c r="O94" s="227"/>
      <c r="P94" s="227"/>
      <c r="Q94" s="227"/>
      <c r="R94" s="227"/>
      <c r="S94" s="227"/>
      <c r="T94" s="227"/>
      <c r="U94" s="209"/>
    </row>
    <row r="95" spans="1:21" s="55" customFormat="1" ht="15" customHeight="1" x14ac:dyDescent="0.2">
      <c r="A95" s="204"/>
      <c r="B95" s="220"/>
      <c r="C95" s="226"/>
      <c r="D95" s="543"/>
      <c r="E95" s="228"/>
      <c r="F95" s="297"/>
      <c r="G95" s="531"/>
      <c r="H95" s="298"/>
      <c r="I95" s="543"/>
      <c r="J95" s="227"/>
      <c r="K95" s="299"/>
      <c r="L95" s="299"/>
      <c r="M95" s="299"/>
      <c r="N95" s="299"/>
      <c r="O95" s="300"/>
      <c r="P95" s="299"/>
      <c r="Q95" s="299"/>
      <c r="R95" s="299"/>
      <c r="S95" s="300"/>
      <c r="T95" s="299"/>
      <c r="U95" s="209"/>
    </row>
    <row r="96" spans="1:21" s="55" customFormat="1" ht="15" customHeight="1" x14ac:dyDescent="0.2">
      <c r="A96" s="204"/>
      <c r="B96" s="220"/>
      <c r="C96" s="232"/>
      <c r="D96" s="543"/>
      <c r="E96" s="297"/>
      <c r="F96" s="297"/>
      <c r="G96" s="299"/>
      <c r="H96" s="301"/>
      <c r="I96" s="299"/>
      <c r="J96" s="227"/>
      <c r="K96" s="226"/>
      <c r="L96" s="232"/>
      <c r="M96" s="232"/>
      <c r="N96" s="543"/>
      <c r="O96" s="299"/>
      <c r="P96" s="247"/>
      <c r="Q96" s="227"/>
      <c r="R96" s="227"/>
      <c r="S96" s="227"/>
      <c r="T96" s="227"/>
      <c r="U96" s="209"/>
    </row>
    <row r="97" spans="1:21" s="55" customFormat="1" ht="15" customHeight="1" x14ac:dyDescent="0.2">
      <c r="A97" s="204"/>
      <c r="B97" s="220"/>
      <c r="C97" s="232"/>
      <c r="D97" s="543"/>
      <c r="E97" s="297"/>
      <c r="F97" s="297"/>
      <c r="G97" s="299"/>
      <c r="H97" s="301"/>
      <c r="I97" s="299"/>
      <c r="J97" s="227"/>
      <c r="K97" s="226"/>
      <c r="L97" s="232"/>
      <c r="M97" s="232"/>
      <c r="N97" s="543"/>
      <c r="O97" s="302"/>
      <c r="P97" s="227"/>
      <c r="Q97" s="243"/>
      <c r="R97" s="243"/>
      <c r="S97" s="260"/>
      <c r="T97" s="227"/>
      <c r="U97" s="209"/>
    </row>
    <row r="98" spans="1:21" s="55" customFormat="1" ht="15" customHeight="1" x14ac:dyDescent="0.2">
      <c r="A98" s="204"/>
      <c r="B98" s="303"/>
      <c r="C98" s="211"/>
      <c r="D98" s="295"/>
      <c r="E98" s="295"/>
      <c r="F98" s="295"/>
      <c r="G98" s="304"/>
      <c r="H98" s="295"/>
      <c r="I98" s="227"/>
      <c r="J98" s="227"/>
      <c r="K98" s="227"/>
      <c r="L98" s="227"/>
      <c r="M98" s="227"/>
      <c r="N98" s="227"/>
      <c r="O98" s="227"/>
      <c r="P98" s="227"/>
      <c r="Q98" s="227"/>
      <c r="R98" s="227"/>
      <c r="S98" s="227"/>
      <c r="T98" s="227"/>
      <c r="U98" s="209"/>
    </row>
    <row r="99" spans="1:21" s="55" customFormat="1" ht="15" customHeight="1" x14ac:dyDescent="0.2">
      <c r="A99" s="204"/>
      <c r="B99" s="219"/>
      <c r="C99" s="212"/>
      <c r="D99" s="232"/>
      <c r="E99" s="232"/>
      <c r="F99" s="232"/>
      <c r="G99" s="232"/>
      <c r="H99" s="232"/>
      <c r="I99" s="232"/>
      <c r="J99" s="232"/>
      <c r="K99" s="232"/>
      <c r="L99" s="232"/>
      <c r="M99" s="250"/>
      <c r="N99" s="232"/>
      <c r="O99" s="232"/>
      <c r="P99" s="247"/>
      <c r="Q99" s="247"/>
      <c r="R99" s="247"/>
      <c r="S99" s="247"/>
      <c r="T99" s="247"/>
      <c r="U99" s="209"/>
    </row>
    <row r="100" spans="1:21" s="55" customFormat="1" ht="15" customHeight="1" x14ac:dyDescent="0.2">
      <c r="A100" s="204"/>
      <c r="B100" s="219"/>
      <c r="C100" s="232"/>
      <c r="D100" s="232"/>
      <c r="E100" s="232"/>
      <c r="F100" s="232"/>
      <c r="G100" s="232"/>
      <c r="H100" s="232"/>
      <c r="I100" s="232"/>
      <c r="J100" s="232"/>
      <c r="K100" s="232"/>
      <c r="L100" s="232"/>
      <c r="M100" s="250"/>
      <c r="N100" s="232"/>
      <c r="O100" s="232"/>
      <c r="P100" s="247"/>
      <c r="Q100" s="247"/>
      <c r="R100" s="247"/>
      <c r="S100" s="247"/>
      <c r="T100" s="247"/>
      <c r="U100" s="209"/>
    </row>
    <row r="101" spans="1:21" s="55" customFormat="1" ht="15" customHeight="1" x14ac:dyDescent="0.2">
      <c r="A101" s="204"/>
      <c r="B101" s="219"/>
      <c r="C101" s="295"/>
      <c r="D101" s="232"/>
      <c r="E101" s="232"/>
      <c r="F101" s="232"/>
      <c r="G101" s="232"/>
      <c r="H101" s="232"/>
      <c r="I101" s="226"/>
      <c r="J101" s="247"/>
      <c r="K101" s="247"/>
      <c r="L101" s="247"/>
      <c r="M101" s="247"/>
      <c r="N101" s="247"/>
      <c r="O101" s="247"/>
      <c r="P101" s="247"/>
      <c r="Q101" s="247"/>
      <c r="R101" s="247"/>
      <c r="S101" s="247"/>
      <c r="T101" s="247"/>
      <c r="U101" s="209"/>
    </row>
    <row r="102" spans="1:21" s="55" customFormat="1" ht="15" customHeight="1" x14ac:dyDescent="0.2">
      <c r="A102" s="204"/>
      <c r="B102" s="219"/>
      <c r="C102" s="232"/>
      <c r="D102" s="232"/>
      <c r="E102" s="232"/>
      <c r="F102" s="232"/>
      <c r="G102" s="247"/>
      <c r="H102" s="232"/>
      <c r="I102" s="531"/>
      <c r="J102" s="305"/>
      <c r="K102" s="247"/>
      <c r="L102" s="247"/>
      <c r="M102" s="247"/>
      <c r="N102" s="247"/>
      <c r="O102" s="247"/>
      <c r="P102" s="247"/>
      <c r="Q102" s="247"/>
      <c r="R102" s="247"/>
      <c r="S102" s="247"/>
      <c r="T102" s="247"/>
      <c r="U102" s="209"/>
    </row>
    <row r="103" spans="1:21" s="55" customFormat="1" ht="15" customHeight="1" x14ac:dyDescent="0.2">
      <c r="A103" s="204"/>
      <c r="B103" s="219"/>
      <c r="C103" s="232"/>
      <c r="D103" s="232"/>
      <c r="E103" s="232"/>
      <c r="F103" s="232"/>
      <c r="G103" s="247"/>
      <c r="H103" s="232"/>
      <c r="I103" s="531"/>
      <c r="J103" s="305"/>
      <c r="K103" s="247"/>
      <c r="L103" s="247"/>
      <c r="M103" s="247"/>
      <c r="N103" s="247"/>
      <c r="O103" s="247"/>
      <c r="P103" s="247"/>
      <c r="Q103" s="247"/>
      <c r="R103" s="247"/>
      <c r="S103" s="247"/>
      <c r="T103" s="247"/>
      <c r="U103" s="209"/>
    </row>
    <row r="104" spans="1:21" s="55" customFormat="1" ht="15" customHeight="1" x14ac:dyDescent="0.2">
      <c r="A104" s="204"/>
      <c r="B104" s="219"/>
      <c r="C104" s="232"/>
      <c r="D104" s="232"/>
      <c r="E104" s="232"/>
      <c r="F104" s="232"/>
      <c r="G104" s="247"/>
      <c r="H104" s="232"/>
      <c r="I104" s="531"/>
      <c r="J104" s="305"/>
      <c r="K104" s="247"/>
      <c r="L104" s="247"/>
      <c r="M104" s="247"/>
      <c r="N104" s="247"/>
      <c r="O104" s="247"/>
      <c r="P104" s="247"/>
      <c r="Q104" s="247"/>
      <c r="R104" s="247"/>
      <c r="S104" s="247"/>
      <c r="T104" s="247"/>
      <c r="U104" s="209"/>
    </row>
    <row r="105" spans="1:21" s="55" customFormat="1" ht="15" customHeight="1" x14ac:dyDescent="0.2">
      <c r="A105" s="204"/>
      <c r="B105" s="219"/>
      <c r="C105" s="232"/>
      <c r="D105" s="232"/>
      <c r="E105" s="232"/>
      <c r="F105" s="232"/>
      <c r="G105" s="247"/>
      <c r="H105" s="543"/>
      <c r="I105" s="531"/>
      <c r="J105" s="247"/>
      <c r="K105" s="247"/>
      <c r="L105" s="247"/>
      <c r="M105" s="247"/>
      <c r="N105" s="247"/>
      <c r="O105" s="247"/>
      <c r="P105" s="247"/>
      <c r="Q105" s="247"/>
      <c r="R105" s="247"/>
      <c r="S105" s="247"/>
      <c r="T105" s="247"/>
      <c r="U105" s="209"/>
    </row>
    <row r="106" spans="1:21" s="55" customFormat="1" ht="15" customHeight="1" x14ac:dyDescent="0.2">
      <c r="A106" s="204"/>
      <c r="B106" s="219"/>
      <c r="C106" s="232"/>
      <c r="D106" s="232"/>
      <c r="E106" s="232"/>
      <c r="F106" s="232"/>
      <c r="G106" s="247"/>
      <c r="H106" s="232"/>
      <c r="I106" s="531"/>
      <c r="J106" s="305"/>
      <c r="K106" s="247"/>
      <c r="L106" s="247"/>
      <c r="M106" s="247"/>
      <c r="N106" s="247"/>
      <c r="O106" s="247"/>
      <c r="P106" s="247"/>
      <c r="Q106" s="247"/>
      <c r="R106" s="247"/>
      <c r="S106" s="247"/>
      <c r="T106" s="247"/>
      <c r="U106" s="209"/>
    </row>
    <row r="107" spans="1:21" s="55" customFormat="1" ht="15" customHeight="1" x14ac:dyDescent="0.2">
      <c r="A107" s="204"/>
      <c r="B107" s="219"/>
      <c r="C107" s="232"/>
      <c r="D107" s="232"/>
      <c r="E107" s="232"/>
      <c r="F107" s="232"/>
      <c r="G107" s="247"/>
      <c r="H107" s="232"/>
      <c r="I107" s="531"/>
      <c r="J107" s="247"/>
      <c r="K107" s="247"/>
      <c r="L107" s="247"/>
      <c r="M107" s="247"/>
      <c r="N107" s="247"/>
      <c r="O107" s="247"/>
      <c r="P107" s="247"/>
      <c r="Q107" s="247"/>
      <c r="R107" s="247"/>
      <c r="S107" s="247"/>
      <c r="T107" s="247"/>
      <c r="U107" s="209"/>
    </row>
    <row r="108" spans="1:21" s="55" customFormat="1" ht="15" customHeight="1" x14ac:dyDescent="0.2">
      <c r="A108" s="204"/>
      <c r="B108" s="219"/>
      <c r="C108" s="232"/>
      <c r="D108" s="232"/>
      <c r="E108" s="232"/>
      <c r="F108" s="232"/>
      <c r="G108" s="247"/>
      <c r="H108" s="232"/>
      <c r="I108" s="531"/>
      <c r="J108" s="247"/>
      <c r="K108" s="247"/>
      <c r="L108" s="247"/>
      <c r="M108" s="247"/>
      <c r="N108" s="247"/>
      <c r="O108" s="247"/>
      <c r="P108" s="247"/>
      <c r="Q108" s="247"/>
      <c r="R108" s="247"/>
      <c r="S108" s="247"/>
      <c r="T108" s="247"/>
      <c r="U108" s="209"/>
    </row>
    <row r="109" spans="1:21" s="55" customFormat="1" ht="15" customHeight="1" x14ac:dyDescent="0.2">
      <c r="A109" s="204"/>
      <c r="B109" s="306"/>
      <c r="C109" s="228"/>
      <c r="D109" s="307"/>
      <c r="E109" s="307"/>
      <c r="F109" s="307"/>
      <c r="G109" s="308"/>
      <c r="H109" s="307"/>
      <c r="I109" s="309"/>
      <c r="J109" s="247"/>
      <c r="K109" s="247"/>
      <c r="L109" s="247"/>
      <c r="M109" s="247"/>
      <c r="N109" s="247"/>
      <c r="O109" s="247"/>
      <c r="P109" s="247"/>
      <c r="Q109" s="247"/>
      <c r="R109" s="247"/>
      <c r="S109" s="247"/>
      <c r="T109" s="247"/>
      <c r="U109" s="209"/>
    </row>
    <row r="110" spans="1:21" s="55" customFormat="1" ht="15" customHeight="1" x14ac:dyDescent="0.2">
      <c r="A110" s="204"/>
      <c r="B110" s="310"/>
      <c r="C110" s="228"/>
      <c r="D110" s="232"/>
      <c r="E110" s="228"/>
      <c r="F110" s="228"/>
      <c r="G110" s="264"/>
      <c r="H110" s="232"/>
      <c r="I110" s="227"/>
      <c r="J110" s="247"/>
      <c r="K110" s="247"/>
      <c r="L110" s="247"/>
      <c r="M110" s="247"/>
      <c r="N110" s="247"/>
      <c r="O110" s="247"/>
      <c r="P110" s="247"/>
      <c r="Q110" s="247"/>
      <c r="R110" s="247"/>
      <c r="S110" s="247"/>
      <c r="T110" s="247"/>
      <c r="U110" s="209"/>
    </row>
    <row r="111" spans="1:21" s="55" customFormat="1" ht="15" customHeight="1" x14ac:dyDescent="0.2">
      <c r="A111" s="204"/>
      <c r="B111" s="310"/>
      <c r="C111" s="228"/>
      <c r="D111" s="232"/>
      <c r="E111" s="228"/>
      <c r="F111" s="228"/>
      <c r="G111" s="264"/>
      <c r="H111" s="543"/>
      <c r="I111" s="227"/>
      <c r="J111" s="247"/>
      <c r="K111" s="247"/>
      <c r="L111" s="263"/>
      <c r="M111" s="247"/>
      <c r="N111" s="247"/>
      <c r="O111" s="247"/>
      <c r="P111" s="247"/>
      <c r="Q111" s="247"/>
      <c r="R111" s="247"/>
      <c r="S111" s="247"/>
      <c r="T111" s="247"/>
      <c r="U111" s="209"/>
    </row>
    <row r="112" spans="1:21" s="55" customFormat="1" ht="15" customHeight="1" x14ac:dyDescent="0.2">
      <c r="A112" s="204"/>
      <c r="B112" s="310"/>
      <c r="C112" s="228"/>
      <c r="D112" s="232"/>
      <c r="E112" s="228"/>
      <c r="F112" s="228"/>
      <c r="G112" s="264"/>
      <c r="H112" s="543"/>
      <c r="I112" s="227"/>
      <c r="J112" s="247"/>
      <c r="K112" s="247"/>
      <c r="L112" s="247"/>
      <c r="M112" s="247"/>
      <c r="N112" s="247"/>
      <c r="O112" s="247"/>
      <c r="P112" s="247"/>
      <c r="Q112" s="247"/>
      <c r="R112" s="247"/>
      <c r="S112" s="247"/>
      <c r="T112" s="247"/>
      <c r="U112" s="209"/>
    </row>
    <row r="113" spans="1:26" s="55" customFormat="1" ht="15" customHeight="1" x14ac:dyDescent="0.2">
      <c r="A113" s="204"/>
      <c r="B113" s="310"/>
      <c r="C113" s="228"/>
      <c r="D113" s="232"/>
      <c r="E113" s="228"/>
      <c r="F113" s="228"/>
      <c r="G113" s="264"/>
      <c r="H113" s="247"/>
      <c r="I113" s="227"/>
      <c r="J113" s="247"/>
      <c r="K113" s="247"/>
      <c r="L113" s="247"/>
      <c r="M113" s="247"/>
      <c r="N113" s="247"/>
      <c r="O113" s="247"/>
      <c r="P113" s="247"/>
      <c r="Q113" s="247"/>
      <c r="R113" s="247"/>
      <c r="S113" s="247"/>
      <c r="T113" s="247"/>
      <c r="U113" s="209"/>
    </row>
    <row r="114" spans="1:26" s="55" customFormat="1" ht="15" customHeight="1" x14ac:dyDescent="0.2">
      <c r="A114" s="204"/>
      <c r="B114" s="310"/>
      <c r="C114" s="228"/>
      <c r="D114" s="232"/>
      <c r="E114" s="228"/>
      <c r="F114" s="228"/>
      <c r="G114" s="264"/>
      <c r="H114" s="247"/>
      <c r="I114" s="227"/>
      <c r="J114" s="247"/>
      <c r="K114" s="247"/>
      <c r="L114" s="247"/>
      <c r="M114" s="247"/>
      <c r="N114" s="247"/>
      <c r="O114" s="247"/>
      <c r="P114" s="247"/>
      <c r="Q114" s="247"/>
      <c r="R114" s="247"/>
      <c r="S114" s="247"/>
      <c r="T114" s="247"/>
      <c r="U114" s="209"/>
    </row>
    <row r="115" spans="1:26" s="55" customFormat="1" ht="15" customHeight="1" x14ac:dyDescent="0.2">
      <c r="A115" s="204"/>
      <c r="B115" s="310"/>
      <c r="C115" s="232"/>
      <c r="D115" s="232"/>
      <c r="E115" s="232"/>
      <c r="F115" s="232"/>
      <c r="G115" s="247"/>
      <c r="H115" s="247"/>
      <c r="I115" s="227"/>
      <c r="J115" s="247"/>
      <c r="K115" s="247"/>
      <c r="L115" s="247"/>
      <c r="M115" s="247"/>
      <c r="N115" s="247"/>
      <c r="O115" s="247"/>
      <c r="P115" s="247"/>
      <c r="Q115" s="247"/>
      <c r="R115" s="247"/>
      <c r="S115" s="247"/>
      <c r="T115" s="247"/>
      <c r="U115" s="209"/>
    </row>
    <row r="116" spans="1:26" s="55" customFormat="1" ht="15" customHeight="1" x14ac:dyDescent="0.2">
      <c r="A116" s="204"/>
      <c r="B116" s="310"/>
      <c r="C116" s="232"/>
      <c r="D116" s="232"/>
      <c r="E116" s="228"/>
      <c r="F116" s="228"/>
      <c r="G116" s="264"/>
      <c r="H116" s="247"/>
      <c r="I116" s="227"/>
      <c r="J116" s="247"/>
      <c r="K116" s="247"/>
      <c r="L116" s="247"/>
      <c r="M116" s="247"/>
      <c r="N116" s="247"/>
      <c r="O116" s="247"/>
      <c r="P116" s="247"/>
      <c r="Q116" s="247"/>
      <c r="R116" s="247"/>
      <c r="S116" s="247"/>
      <c r="T116" s="247"/>
      <c r="U116" s="209"/>
    </row>
    <row r="117" spans="1:26" s="55" customFormat="1" ht="15" customHeight="1" x14ac:dyDescent="0.2">
      <c r="A117" s="204"/>
      <c r="B117" s="310"/>
      <c r="C117" s="228"/>
      <c r="D117" s="232"/>
      <c r="E117" s="232"/>
      <c r="F117" s="232"/>
      <c r="G117" s="247"/>
      <c r="H117" s="247"/>
      <c r="I117" s="227"/>
      <c r="J117" s="247"/>
      <c r="K117" s="247"/>
      <c r="L117" s="247"/>
      <c r="M117" s="247"/>
      <c r="N117" s="247"/>
      <c r="O117" s="247"/>
      <c r="P117" s="247"/>
      <c r="Q117" s="247"/>
      <c r="R117" s="247"/>
      <c r="S117" s="247"/>
      <c r="T117" s="247"/>
      <c r="U117" s="209"/>
    </row>
    <row r="118" spans="1:26" s="55" customFormat="1" ht="15" customHeight="1" x14ac:dyDescent="0.2">
      <c r="A118" s="204"/>
      <c r="B118" s="310"/>
      <c r="C118" s="232"/>
      <c r="D118" s="232"/>
      <c r="E118" s="232"/>
      <c r="F118" s="232"/>
      <c r="G118" s="247"/>
      <c r="H118" s="247"/>
      <c r="I118" s="227"/>
      <c r="J118" s="247"/>
      <c r="K118" s="247"/>
      <c r="L118" s="247"/>
      <c r="M118" s="247"/>
      <c r="N118" s="247"/>
      <c r="O118" s="247"/>
      <c r="P118" s="247"/>
      <c r="Q118" s="247"/>
      <c r="R118" s="247"/>
      <c r="S118" s="247"/>
      <c r="T118" s="247"/>
      <c r="U118" s="209"/>
    </row>
    <row r="119" spans="1:26" s="311" customFormat="1" ht="15" customHeight="1" x14ac:dyDescent="0.2">
      <c r="A119" s="204"/>
      <c r="B119" s="310"/>
      <c r="C119" s="232"/>
      <c r="D119" s="232"/>
      <c r="E119" s="232"/>
      <c r="F119" s="232"/>
      <c r="G119" s="247"/>
      <c r="H119" s="247"/>
      <c r="I119" s="227"/>
      <c r="J119" s="309"/>
      <c r="K119" s="309"/>
      <c r="L119" s="309"/>
      <c r="M119" s="309"/>
      <c r="N119" s="309"/>
      <c r="O119" s="309"/>
      <c r="P119" s="309"/>
      <c r="Q119" s="309"/>
      <c r="R119" s="309"/>
      <c r="S119" s="309"/>
      <c r="T119" s="309"/>
      <c r="U119" s="204"/>
      <c r="X119" s="55"/>
      <c r="Z119" s="55"/>
    </row>
    <row r="120" spans="1:26" s="311" customFormat="1" ht="15" customHeight="1" x14ac:dyDescent="0.2">
      <c r="A120" s="204"/>
      <c r="B120" s="310"/>
      <c r="C120" s="232"/>
      <c r="D120" s="232"/>
      <c r="E120" s="232"/>
      <c r="F120" s="232"/>
      <c r="G120" s="247"/>
      <c r="H120" s="247"/>
      <c r="I120" s="227"/>
      <c r="J120" s="227"/>
      <c r="K120" s="227"/>
      <c r="L120" s="543"/>
      <c r="M120" s="227"/>
      <c r="N120" s="227"/>
      <c r="O120" s="227"/>
      <c r="P120" s="227"/>
      <c r="Q120" s="227"/>
      <c r="R120" s="227"/>
      <c r="S120" s="227"/>
      <c r="T120" s="227"/>
      <c r="U120" s="204"/>
      <c r="X120" s="55"/>
    </row>
    <row r="121" spans="1:26" s="311" customFormat="1" ht="15" customHeight="1" x14ac:dyDescent="0.15">
      <c r="A121" s="204"/>
      <c r="B121" s="310"/>
      <c r="C121" s="228"/>
      <c r="D121" s="232"/>
      <c r="E121" s="228"/>
      <c r="F121" s="228"/>
      <c r="G121" s="264"/>
      <c r="H121" s="543"/>
      <c r="I121" s="227"/>
      <c r="J121" s="227"/>
      <c r="K121" s="227"/>
      <c r="L121" s="543"/>
      <c r="M121" s="227"/>
      <c r="N121" s="227"/>
      <c r="O121" s="227"/>
      <c r="P121" s="227"/>
      <c r="Q121" s="227"/>
      <c r="R121" s="227"/>
      <c r="S121" s="227"/>
      <c r="T121" s="227"/>
      <c r="U121" s="204"/>
    </row>
    <row r="122" spans="1:26" s="311" customFormat="1" ht="15" customHeight="1" x14ac:dyDescent="0.2">
      <c r="A122" s="204"/>
      <c r="B122" s="312"/>
      <c r="C122" s="313"/>
      <c r="D122" s="244"/>
      <c r="E122" s="295"/>
      <c r="F122" s="295"/>
      <c r="G122" s="295"/>
      <c r="H122" s="295"/>
      <c r="I122" s="227"/>
      <c r="J122" s="227"/>
      <c r="K122" s="227"/>
      <c r="L122" s="543"/>
      <c r="M122" s="227"/>
      <c r="N122" s="227"/>
      <c r="O122" s="227"/>
      <c r="P122" s="227"/>
      <c r="Q122" s="227"/>
      <c r="R122" s="227"/>
      <c r="S122" s="227"/>
      <c r="T122" s="227"/>
      <c r="U122" s="204"/>
    </row>
    <row r="123" spans="1:26" s="311" customFormat="1" ht="15" customHeight="1" x14ac:dyDescent="0.2">
      <c r="A123" s="204"/>
      <c r="B123" s="312"/>
      <c r="C123" s="228"/>
      <c r="D123" s="244"/>
      <c r="E123" s="314"/>
      <c r="F123" s="315"/>
      <c r="G123" s="315"/>
      <c r="H123" s="315"/>
      <c r="I123" s="227"/>
      <c r="J123" s="227"/>
      <c r="K123" s="227"/>
      <c r="L123" s="543"/>
      <c r="M123" s="227"/>
      <c r="N123" s="227"/>
      <c r="O123" s="227"/>
      <c r="P123" s="227"/>
      <c r="Q123" s="227"/>
      <c r="R123" s="227"/>
      <c r="S123" s="227"/>
      <c r="T123" s="227"/>
      <c r="U123" s="204"/>
    </row>
    <row r="124" spans="1:26" s="311" customFormat="1" ht="15" customHeight="1" x14ac:dyDescent="0.2">
      <c r="A124" s="204"/>
      <c r="B124" s="316"/>
      <c r="C124" s="232"/>
      <c r="D124" s="543"/>
      <c r="E124" s="232"/>
      <c r="F124" s="227"/>
      <c r="G124" s="227"/>
      <c r="H124" s="227"/>
      <c r="I124" s="227"/>
      <c r="J124" s="227"/>
      <c r="K124" s="227"/>
      <c r="L124" s="543"/>
      <c r="M124" s="227"/>
      <c r="N124" s="227"/>
      <c r="O124" s="227"/>
      <c r="P124" s="227"/>
      <c r="Q124" s="227"/>
      <c r="R124" s="227"/>
      <c r="S124" s="227"/>
      <c r="T124" s="227"/>
      <c r="U124" s="204"/>
    </row>
    <row r="125" spans="1:26" s="311" customFormat="1" ht="15" customHeight="1" x14ac:dyDescent="0.2">
      <c r="A125" s="204"/>
      <c r="B125" s="316"/>
      <c r="C125" s="232"/>
      <c r="D125" s="543"/>
      <c r="E125" s="232"/>
      <c r="F125" s="227"/>
      <c r="G125" s="227"/>
      <c r="H125" s="227"/>
      <c r="I125" s="227"/>
      <c r="J125" s="227"/>
      <c r="K125" s="227"/>
      <c r="L125" s="543"/>
      <c r="M125" s="227"/>
      <c r="N125" s="227"/>
      <c r="O125" s="227"/>
      <c r="P125" s="227"/>
      <c r="Q125" s="227"/>
      <c r="R125" s="227"/>
      <c r="S125" s="227"/>
      <c r="T125" s="227"/>
      <c r="U125" s="204"/>
    </row>
    <row r="126" spans="1:26" s="311" customFormat="1" ht="15" customHeight="1" x14ac:dyDescent="0.2">
      <c r="A126" s="204"/>
      <c r="B126" s="316"/>
      <c r="C126" s="232"/>
      <c r="D126" s="543"/>
      <c r="E126" s="212"/>
      <c r="F126" s="247"/>
      <c r="G126" s="247"/>
      <c r="H126" s="247"/>
      <c r="I126" s="227"/>
      <c r="J126" s="227"/>
      <c r="K126" s="227"/>
      <c r="L126" s="543"/>
      <c r="M126" s="227"/>
      <c r="N126" s="227"/>
      <c r="O126" s="227"/>
      <c r="P126" s="227"/>
      <c r="Q126" s="227"/>
      <c r="R126" s="227"/>
      <c r="S126" s="227"/>
      <c r="T126" s="227"/>
      <c r="U126" s="204"/>
    </row>
    <row r="127" spans="1:26" s="311" customFormat="1" ht="15" customHeight="1" x14ac:dyDescent="0.2">
      <c r="A127" s="204"/>
      <c r="B127" s="316"/>
      <c r="C127" s="211"/>
      <c r="D127" s="232"/>
      <c r="E127" s="232"/>
      <c r="F127" s="227"/>
      <c r="G127" s="227"/>
      <c r="H127" s="227"/>
      <c r="I127" s="227"/>
      <c r="J127" s="227"/>
      <c r="K127" s="227"/>
      <c r="L127" s="543"/>
      <c r="M127" s="227"/>
      <c r="N127" s="227"/>
      <c r="O127" s="227"/>
      <c r="P127" s="227"/>
      <c r="Q127" s="227"/>
      <c r="R127" s="227"/>
      <c r="S127" s="227"/>
      <c r="T127" s="227"/>
      <c r="U127" s="204"/>
    </row>
    <row r="128" spans="1:26" s="311" customFormat="1" ht="15" customHeight="1" x14ac:dyDescent="0.2">
      <c r="A128" s="204"/>
      <c r="B128" s="316"/>
      <c r="C128" s="232"/>
      <c r="D128" s="543"/>
      <c r="E128" s="295"/>
      <c r="F128" s="247"/>
      <c r="G128" s="247"/>
      <c r="H128" s="296"/>
      <c r="I128" s="227"/>
      <c r="J128" s="227"/>
      <c r="K128" s="227"/>
      <c r="L128" s="543"/>
      <c r="M128" s="227"/>
      <c r="N128" s="227"/>
      <c r="O128" s="227"/>
      <c r="P128" s="227"/>
      <c r="Q128" s="227"/>
      <c r="R128" s="227"/>
      <c r="S128" s="227"/>
      <c r="T128" s="227"/>
      <c r="U128" s="204"/>
    </row>
    <row r="129" spans="1:26" s="311" customFormat="1" ht="15" customHeight="1" x14ac:dyDescent="0.2">
      <c r="A129" s="204"/>
      <c r="B129" s="316"/>
      <c r="C129" s="228"/>
      <c r="D129" s="543"/>
      <c r="E129" s="295"/>
      <c r="F129" s="317"/>
      <c r="G129" s="262"/>
      <c r="H129" s="318"/>
      <c r="I129" s="227"/>
      <c r="J129" s="227"/>
      <c r="K129" s="227"/>
      <c r="L129" s="543"/>
      <c r="M129" s="227"/>
      <c r="N129" s="227"/>
      <c r="O129" s="227"/>
      <c r="P129" s="227"/>
      <c r="Q129" s="227"/>
      <c r="R129" s="227"/>
      <c r="S129" s="227"/>
      <c r="T129" s="227"/>
      <c r="U129" s="204"/>
    </row>
    <row r="130" spans="1:26" s="311" customFormat="1" ht="15" customHeight="1" x14ac:dyDescent="0.2">
      <c r="A130" s="204"/>
      <c r="B130" s="316"/>
      <c r="C130" s="228"/>
      <c r="D130" s="543"/>
      <c r="E130" s="232"/>
      <c r="F130" s="227"/>
      <c r="G130" s="227"/>
      <c r="H130" s="318"/>
      <c r="I130" s="227"/>
      <c r="J130" s="227"/>
      <c r="K130" s="227"/>
      <c r="L130" s="543"/>
      <c r="M130" s="227"/>
      <c r="N130" s="227"/>
      <c r="O130" s="227"/>
      <c r="P130" s="227"/>
      <c r="Q130" s="227"/>
      <c r="R130" s="227"/>
      <c r="S130" s="227"/>
      <c r="T130" s="227"/>
      <c r="U130" s="204"/>
    </row>
    <row r="131" spans="1:26" s="311" customFormat="1" ht="15" customHeight="1" x14ac:dyDescent="0.15">
      <c r="A131" s="204"/>
      <c r="B131" s="310"/>
      <c r="C131" s="227"/>
      <c r="D131" s="227"/>
      <c r="E131" s="227"/>
      <c r="F131" s="227"/>
      <c r="G131" s="227"/>
      <c r="H131" s="227"/>
      <c r="I131" s="227"/>
      <c r="J131" s="227"/>
      <c r="K131" s="227"/>
      <c r="L131" s="211"/>
      <c r="M131" s="295"/>
      <c r="N131" s="295"/>
      <c r="O131" s="315"/>
      <c r="P131" s="315"/>
      <c r="Q131" s="315"/>
      <c r="R131" s="315"/>
      <c r="S131" s="315"/>
      <c r="T131" s="315"/>
      <c r="U131" s="204"/>
    </row>
    <row r="132" spans="1:26" s="311" customFormat="1" ht="15" customHeight="1" x14ac:dyDescent="0.15">
      <c r="A132" s="204"/>
      <c r="B132" s="310"/>
      <c r="C132" s="232"/>
      <c r="D132" s="227"/>
      <c r="E132" s="227"/>
      <c r="F132" s="227"/>
      <c r="G132" s="227"/>
      <c r="H132" s="227"/>
      <c r="I132" s="227"/>
      <c r="J132" s="227"/>
      <c r="K132" s="227"/>
      <c r="L132" s="226"/>
      <c r="M132" s="232"/>
      <c r="N132" s="295"/>
      <c r="O132" s="543"/>
      <c r="P132" s="227"/>
      <c r="Q132" s="227"/>
      <c r="R132" s="227"/>
      <c r="S132" s="227"/>
      <c r="T132" s="227"/>
      <c r="U132" s="204"/>
    </row>
    <row r="133" spans="1:26" s="55" customFormat="1" ht="15" customHeight="1" x14ac:dyDescent="0.2">
      <c r="A133" s="204"/>
      <c r="B133" s="310"/>
      <c r="C133" s="232"/>
      <c r="D133" s="227"/>
      <c r="E133" s="227"/>
      <c r="F133" s="227"/>
      <c r="G133" s="227"/>
      <c r="H133" s="227"/>
      <c r="I133" s="227"/>
      <c r="J133" s="227"/>
      <c r="K133" s="227"/>
      <c r="L133" s="232"/>
      <c r="M133" s="232"/>
      <c r="N133" s="232"/>
      <c r="O133" s="227"/>
      <c r="P133" s="227"/>
      <c r="Q133" s="227"/>
      <c r="R133" s="227"/>
      <c r="S133" s="227"/>
      <c r="T133" s="227"/>
      <c r="U133" s="209"/>
      <c r="X133" s="311"/>
      <c r="Z133" s="311"/>
    </row>
    <row r="134" spans="1:26" s="55" customFormat="1" ht="15.75" x14ac:dyDescent="0.25">
      <c r="A134" s="204"/>
      <c r="C134" s="319"/>
      <c r="D134" s="208"/>
      <c r="E134" s="208"/>
      <c r="F134" s="208"/>
      <c r="G134" s="208"/>
      <c r="H134" s="208"/>
      <c r="I134" s="208"/>
      <c r="J134" s="208"/>
      <c r="K134" s="208"/>
      <c r="L134" s="208"/>
      <c r="M134" s="208"/>
      <c r="N134" s="208"/>
      <c r="O134" s="208"/>
      <c r="P134" s="208"/>
      <c r="Q134" s="208"/>
      <c r="R134" s="208"/>
      <c r="S134" s="208"/>
      <c r="T134" s="208"/>
      <c r="U134" s="209"/>
      <c r="X134" s="311"/>
    </row>
    <row r="135" spans="1:26" s="55" customFormat="1" ht="15" customHeight="1" x14ac:dyDescent="0.25">
      <c r="A135" s="204"/>
      <c r="B135" s="320"/>
      <c r="C135" s="206"/>
      <c r="D135" s="206"/>
      <c r="E135" s="206"/>
      <c r="F135" s="207"/>
      <c r="G135" s="207"/>
      <c r="H135" s="207"/>
      <c r="I135" s="207"/>
      <c r="J135" s="208"/>
      <c r="K135" s="208"/>
      <c r="L135" s="208"/>
      <c r="M135" s="208"/>
      <c r="N135" s="208"/>
      <c r="O135" s="208"/>
      <c r="P135" s="208"/>
      <c r="Q135" s="208"/>
      <c r="R135" s="208"/>
      <c r="S135" s="208"/>
      <c r="T135" s="208"/>
      <c r="U135" s="209"/>
    </row>
    <row r="136" spans="1:26" s="55" customFormat="1" ht="19.5" x14ac:dyDescent="0.25">
      <c r="A136" s="204"/>
      <c r="B136" s="321"/>
      <c r="C136" s="211"/>
      <c r="D136" s="212"/>
      <c r="E136" s="212"/>
      <c r="F136" s="213"/>
      <c r="G136" s="212"/>
      <c r="H136" s="214"/>
      <c r="I136" s="215"/>
      <c r="J136" s="216"/>
      <c r="K136" s="217"/>
      <c r="L136" s="218"/>
      <c r="M136" s="208"/>
      <c r="N136" s="208"/>
      <c r="O136" s="208"/>
      <c r="P136" s="208"/>
      <c r="Q136" s="208"/>
      <c r="R136" s="208"/>
      <c r="S136" s="208"/>
      <c r="T136" s="208"/>
      <c r="U136" s="209"/>
    </row>
    <row r="137" spans="1:26" s="55" customFormat="1" ht="15" customHeight="1" x14ac:dyDescent="0.25">
      <c r="A137" s="204"/>
      <c r="B137" s="322"/>
      <c r="C137" s="207"/>
      <c r="D137" s="207"/>
      <c r="E137" s="207"/>
      <c r="F137" s="207"/>
      <c r="G137" s="207"/>
      <c r="H137" s="207"/>
      <c r="I137" s="207"/>
      <c r="J137" s="218"/>
      <c r="K137" s="217"/>
      <c r="L137" s="207"/>
      <c r="M137" s="208"/>
      <c r="N137" s="208"/>
      <c r="O137" s="208"/>
      <c r="P137" s="208"/>
      <c r="Q137" s="208"/>
      <c r="R137" s="208"/>
      <c r="S137" s="208"/>
      <c r="T137" s="208"/>
      <c r="U137" s="209"/>
    </row>
    <row r="138" spans="1:26" s="55" customFormat="1" ht="15" customHeight="1" x14ac:dyDescent="0.2">
      <c r="A138" s="204"/>
      <c r="B138" s="316"/>
      <c r="C138" s="228"/>
      <c r="D138" s="543"/>
      <c r="E138" s="227"/>
      <c r="F138" s="227"/>
      <c r="G138" s="227"/>
      <c r="H138" s="227"/>
      <c r="I138" s="226"/>
      <c r="J138" s="227"/>
      <c r="K138" s="228"/>
      <c r="L138" s="227"/>
      <c r="M138" s="227"/>
      <c r="N138" s="227"/>
      <c r="O138" s="227"/>
      <c r="P138" s="227"/>
      <c r="Q138" s="227"/>
      <c r="R138" s="227"/>
      <c r="S138" s="227"/>
      <c r="T138" s="227"/>
      <c r="U138" s="209"/>
    </row>
    <row r="139" spans="1:26" s="55" customFormat="1" ht="15" customHeight="1" x14ac:dyDescent="0.2">
      <c r="A139" s="204"/>
      <c r="B139" s="316"/>
      <c r="C139" s="232"/>
      <c r="D139" s="543"/>
      <c r="E139" s="227"/>
      <c r="F139" s="227"/>
      <c r="G139" s="227"/>
      <c r="H139" s="227"/>
      <c r="I139" s="232"/>
      <c r="J139" s="227"/>
      <c r="K139" s="232"/>
      <c r="L139" s="227"/>
      <c r="M139" s="227"/>
      <c r="N139" s="227"/>
      <c r="O139" s="234"/>
      <c r="P139" s="234"/>
      <c r="Q139" s="227"/>
      <c r="R139" s="227"/>
      <c r="S139" s="227"/>
      <c r="T139" s="227"/>
      <c r="U139" s="209"/>
    </row>
    <row r="140" spans="1:26" s="55" customFormat="1" ht="15" customHeight="1" x14ac:dyDescent="0.2">
      <c r="A140" s="204"/>
      <c r="B140" s="316"/>
      <c r="C140" s="211"/>
      <c r="D140" s="232"/>
      <c r="E140" s="232"/>
      <c r="F140" s="227"/>
      <c r="G140" s="227"/>
      <c r="H140" s="227"/>
      <c r="I140" s="211"/>
      <c r="J140" s="295"/>
      <c r="K140" s="212"/>
      <c r="L140" s="295"/>
      <c r="M140" s="211"/>
      <c r="N140" s="295"/>
      <c r="O140" s="244"/>
      <c r="P140" s="244"/>
      <c r="Q140" s="211"/>
      <c r="R140" s="295"/>
      <c r="S140" s="295"/>
      <c r="T140" s="315"/>
      <c r="U140" s="209"/>
    </row>
    <row r="141" spans="1:26" s="55" customFormat="1" ht="15" customHeight="1" x14ac:dyDescent="0.2">
      <c r="A141" s="204"/>
      <c r="B141" s="316"/>
      <c r="C141" s="226"/>
      <c r="D141" s="543"/>
      <c r="E141" s="232"/>
      <c r="F141" s="531"/>
      <c r="G141" s="247"/>
      <c r="H141" s="277"/>
      <c r="I141" s="323"/>
      <c r="J141" s="227"/>
      <c r="K141" s="227"/>
      <c r="L141" s="227"/>
      <c r="M141" s="324"/>
      <c r="N141" s="315"/>
      <c r="O141" s="325"/>
      <c r="P141" s="325"/>
      <c r="Q141" s="324"/>
      <c r="R141" s="315"/>
      <c r="S141" s="315"/>
      <c r="T141" s="315"/>
      <c r="U141" s="209"/>
    </row>
    <row r="142" spans="1:26" s="55" customFormat="1" ht="15" customHeight="1" x14ac:dyDescent="0.2">
      <c r="A142" s="204"/>
      <c r="B142" s="316"/>
      <c r="C142" s="226"/>
      <c r="D142" s="543"/>
      <c r="E142" s="232"/>
      <c r="F142" s="227"/>
      <c r="G142" s="227"/>
      <c r="H142" s="326"/>
      <c r="I142" s="327"/>
      <c r="J142" s="227"/>
      <c r="K142" s="227"/>
      <c r="L142" s="227"/>
      <c r="M142" s="227"/>
      <c r="N142" s="227"/>
      <c r="O142" s="234"/>
      <c r="P142" s="234"/>
      <c r="Q142" s="227"/>
      <c r="R142" s="227"/>
      <c r="S142" s="227"/>
      <c r="T142" s="227"/>
      <c r="U142" s="209"/>
    </row>
    <row r="143" spans="1:26" s="55" customFormat="1" ht="15" customHeight="1" x14ac:dyDescent="0.2">
      <c r="A143" s="204"/>
      <c r="B143" s="316"/>
      <c r="C143" s="228"/>
      <c r="D143" s="232"/>
      <c r="E143" s="543"/>
      <c r="F143" s="217"/>
      <c r="G143" s="247"/>
      <c r="H143" s="277"/>
      <c r="I143" s="232"/>
      <c r="J143" s="227"/>
      <c r="K143" s="227"/>
      <c r="L143" s="227"/>
      <c r="M143" s="227"/>
      <c r="N143" s="227"/>
      <c r="O143" s="234"/>
      <c r="P143" s="234"/>
      <c r="Q143" s="227"/>
      <c r="R143" s="227"/>
      <c r="S143" s="227"/>
      <c r="T143" s="227"/>
      <c r="U143" s="209"/>
    </row>
    <row r="144" spans="1:26" s="55" customFormat="1" ht="15" customHeight="1" x14ac:dyDescent="0.2">
      <c r="A144" s="204"/>
      <c r="B144" s="316"/>
      <c r="C144" s="228"/>
      <c r="D144" s="232"/>
      <c r="E144" s="232"/>
      <c r="F144" s="217"/>
      <c r="G144" s="279"/>
      <c r="H144" s="280"/>
      <c r="I144" s="232"/>
      <c r="J144" s="227"/>
      <c r="K144" s="232"/>
      <c r="L144" s="232"/>
      <c r="M144" s="227"/>
      <c r="N144" s="227"/>
      <c r="O144" s="234"/>
      <c r="P144" s="234"/>
      <c r="Q144" s="227"/>
      <c r="R144" s="227"/>
      <c r="S144" s="227"/>
      <c r="T144" s="227"/>
      <c r="U144" s="209"/>
    </row>
    <row r="145" spans="1:21" s="55" customFormat="1" ht="15" customHeight="1" x14ac:dyDescent="0.2">
      <c r="A145" s="204"/>
      <c r="B145" s="316"/>
      <c r="C145" s="228"/>
      <c r="D145" s="232"/>
      <c r="E145" s="232"/>
      <c r="F145" s="292"/>
      <c r="G145" s="328"/>
      <c r="H145" s="283"/>
      <c r="I145" s="234"/>
      <c r="J145" s="234"/>
      <c r="K145" s="232"/>
      <c r="L145" s="232"/>
      <c r="M145" s="232"/>
      <c r="N145" s="232"/>
      <c r="O145" s="232"/>
      <c r="P145" s="543"/>
      <c r="Q145" s="265"/>
      <c r="R145" s="265"/>
      <c r="S145" s="227"/>
      <c r="T145" s="543"/>
      <c r="U145" s="209"/>
    </row>
    <row r="146" spans="1:21" s="55" customFormat="1" ht="15" customHeight="1" x14ac:dyDescent="0.2">
      <c r="A146" s="204"/>
      <c r="B146" s="316"/>
      <c r="C146" s="226"/>
      <c r="D146" s="232"/>
      <c r="E146" s="232"/>
      <c r="F146" s="328"/>
      <c r="G146" s="328"/>
      <c r="H146" s="283"/>
      <c r="I146" s="543"/>
      <c r="J146" s="227"/>
      <c r="K146" s="232"/>
      <c r="L146" s="232"/>
      <c r="M146" s="232"/>
      <c r="N146" s="232"/>
      <c r="O146" s="232"/>
      <c r="P146" s="543"/>
      <c r="Q146" s="261"/>
      <c r="R146" s="262"/>
      <c r="S146" s="263"/>
      <c r="T146" s="543"/>
      <c r="U146" s="209"/>
    </row>
    <row r="147" spans="1:21" s="55" customFormat="1" ht="15" customHeight="1" x14ac:dyDescent="0.2">
      <c r="A147" s="204"/>
      <c r="B147" s="316"/>
      <c r="C147" s="226"/>
      <c r="D147" s="232"/>
      <c r="E147" s="232"/>
      <c r="F147" s="328"/>
      <c r="G147" s="328"/>
      <c r="H147" s="283"/>
      <c r="I147" s="543"/>
      <c r="J147" s="227"/>
      <c r="K147" s="232"/>
      <c r="L147" s="232"/>
      <c r="M147" s="232"/>
      <c r="N147" s="232"/>
      <c r="O147" s="232"/>
      <c r="P147" s="543"/>
      <c r="Q147" s="265"/>
      <c r="R147" s="265"/>
      <c r="S147" s="227"/>
      <c r="T147" s="543"/>
      <c r="U147" s="209"/>
    </row>
    <row r="148" spans="1:21" s="55" customFormat="1" ht="15" customHeight="1" x14ac:dyDescent="0.2">
      <c r="A148" s="204"/>
      <c r="B148" s="316"/>
      <c r="C148" s="211"/>
      <c r="D148" s="232"/>
      <c r="E148" s="232"/>
      <c r="F148" s="232"/>
      <c r="G148" s="232"/>
      <c r="H148" s="232"/>
      <c r="I148" s="258"/>
      <c r="J148" s="227"/>
      <c r="K148" s="232"/>
      <c r="L148" s="232"/>
      <c r="M148" s="232"/>
      <c r="N148" s="232"/>
      <c r="O148" s="232"/>
      <c r="P148" s="543"/>
      <c r="Q148" s="266"/>
      <c r="R148" s="266"/>
      <c r="S148" s="227"/>
      <c r="T148" s="543"/>
      <c r="U148" s="209"/>
    </row>
    <row r="149" spans="1:21" s="55" customFormat="1" ht="15" customHeight="1" x14ac:dyDescent="0.2">
      <c r="A149" s="204"/>
      <c r="B149" s="316"/>
      <c r="C149" s="226"/>
      <c r="D149" s="232"/>
      <c r="E149" s="232"/>
      <c r="F149" s="281"/>
      <c r="G149" s="328"/>
      <c r="H149" s="283"/>
      <c r="I149" s="543"/>
      <c r="J149" s="227"/>
      <c r="K149" s="232"/>
      <c r="L149" s="232"/>
      <c r="M149" s="232"/>
      <c r="N149" s="232"/>
      <c r="O149" s="232"/>
      <c r="P149" s="543"/>
      <c r="Q149" s="267"/>
      <c r="R149" s="267"/>
      <c r="S149" s="234"/>
      <c r="T149" s="543"/>
      <c r="U149" s="209"/>
    </row>
    <row r="150" spans="1:21" s="55" customFormat="1" ht="15" customHeight="1" x14ac:dyDescent="0.2">
      <c r="A150" s="204"/>
      <c r="B150" s="316"/>
      <c r="C150" s="232"/>
      <c r="D150" s="232"/>
      <c r="E150" s="232"/>
      <c r="F150" s="281"/>
      <c r="G150" s="328"/>
      <c r="H150" s="283"/>
      <c r="I150" s="543"/>
      <c r="J150" s="227"/>
      <c r="K150" s="232"/>
      <c r="L150" s="232"/>
      <c r="M150" s="232"/>
      <c r="N150" s="232"/>
      <c r="O150" s="232"/>
      <c r="P150" s="543"/>
      <c r="Q150" s="266"/>
      <c r="R150" s="266"/>
      <c r="S150" s="227"/>
      <c r="T150" s="543"/>
      <c r="U150" s="209"/>
    </row>
    <row r="151" spans="1:21" s="55" customFormat="1" ht="15" customHeight="1" x14ac:dyDescent="0.2">
      <c r="A151" s="204"/>
      <c r="B151" s="316"/>
      <c r="C151" s="232"/>
      <c r="D151" s="295"/>
      <c r="E151" s="232"/>
      <c r="F151" s="281"/>
      <c r="G151" s="328"/>
      <c r="H151" s="283"/>
      <c r="I151" s="258"/>
      <c r="J151" s="227"/>
      <c r="K151" s="232"/>
      <c r="L151" s="232"/>
      <c r="M151" s="232"/>
      <c r="N151" s="232"/>
      <c r="O151" s="232"/>
      <c r="P151" s="543"/>
      <c r="Q151" s="266"/>
      <c r="R151" s="266"/>
      <c r="S151" s="227"/>
      <c r="T151" s="543"/>
      <c r="U151" s="209"/>
    </row>
    <row r="152" spans="1:21" s="55" customFormat="1" ht="15" customHeight="1" x14ac:dyDescent="0.2">
      <c r="A152" s="204"/>
      <c r="B152" s="316"/>
      <c r="C152" s="228"/>
      <c r="D152" s="232"/>
      <c r="E152" s="232"/>
      <c r="F152" s="232"/>
      <c r="G152" s="232"/>
      <c r="H152" s="543"/>
      <c r="I152" s="227"/>
      <c r="J152" s="227"/>
      <c r="K152" s="232"/>
      <c r="L152" s="227"/>
      <c r="M152" s="232"/>
      <c r="N152" s="232"/>
      <c r="O152" s="232"/>
      <c r="P152" s="543"/>
      <c r="Q152" s="266"/>
      <c r="R152" s="266"/>
      <c r="S152" s="227"/>
      <c r="T152" s="543"/>
      <c r="U152" s="209"/>
    </row>
    <row r="153" spans="1:21" s="55" customFormat="1" ht="15" customHeight="1" x14ac:dyDescent="0.2">
      <c r="A153" s="204"/>
      <c r="B153" s="316"/>
      <c r="C153" s="211"/>
      <c r="D153" s="232"/>
      <c r="E153" s="232"/>
      <c r="F153" s="232"/>
      <c r="G153" s="232"/>
      <c r="H153" s="232"/>
      <c r="I153" s="227"/>
      <c r="J153" s="227"/>
      <c r="K153" s="211"/>
      <c r="L153" s="227"/>
      <c r="M153" s="227"/>
      <c r="N153" s="227"/>
      <c r="O153" s="227"/>
      <c r="P153" s="227"/>
      <c r="Q153" s="227"/>
      <c r="R153" s="227"/>
      <c r="S153" s="227"/>
      <c r="T153" s="227"/>
      <c r="U153" s="209"/>
    </row>
    <row r="154" spans="1:21" s="55" customFormat="1" ht="15" customHeight="1" x14ac:dyDescent="0.2">
      <c r="A154" s="204"/>
      <c r="B154" s="316"/>
      <c r="C154" s="228"/>
      <c r="D154" s="543"/>
      <c r="E154" s="228"/>
      <c r="F154" s="297"/>
      <c r="G154" s="543"/>
      <c r="H154" s="297"/>
      <c r="I154" s="543"/>
      <c r="J154" s="329"/>
      <c r="K154" s="299"/>
      <c r="L154" s="299"/>
      <c r="M154" s="227"/>
      <c r="N154" s="227"/>
      <c r="O154" s="227"/>
      <c r="P154" s="227"/>
      <c r="Q154" s="227"/>
      <c r="R154" s="227"/>
      <c r="S154" s="227"/>
      <c r="T154" s="227"/>
      <c r="U154" s="209"/>
    </row>
    <row r="155" spans="1:21" s="55" customFormat="1" ht="15" customHeight="1" x14ac:dyDescent="0.2">
      <c r="A155" s="204"/>
      <c r="B155" s="316"/>
      <c r="C155" s="226"/>
      <c r="D155" s="226"/>
      <c r="E155" s="297"/>
      <c r="F155" s="297"/>
      <c r="G155" s="297"/>
      <c r="H155" s="297"/>
      <c r="I155" s="299"/>
      <c r="J155" s="234"/>
      <c r="K155" s="226"/>
      <c r="L155" s="232"/>
      <c r="M155" s="227"/>
      <c r="N155" s="227"/>
      <c r="O155" s="227"/>
      <c r="P155" s="227"/>
      <c r="Q155" s="227"/>
      <c r="R155" s="227"/>
      <c r="S155" s="227"/>
      <c r="T155" s="227"/>
      <c r="U155" s="209"/>
    </row>
    <row r="156" spans="1:21" s="55" customFormat="1" ht="15" customHeight="1" x14ac:dyDescent="0.2">
      <c r="A156" s="204"/>
      <c r="B156" s="316"/>
      <c r="C156" s="228"/>
      <c r="D156" s="543"/>
      <c r="E156" s="228"/>
      <c r="F156" s="297"/>
      <c r="G156" s="297"/>
      <c r="H156" s="297"/>
      <c r="I156" s="299"/>
      <c r="J156" s="329"/>
      <c r="K156" s="226"/>
      <c r="L156" s="232"/>
      <c r="M156" s="232"/>
      <c r="N156" s="232"/>
      <c r="O156" s="232"/>
      <c r="P156" s="543"/>
      <c r="Q156" s="281"/>
      <c r="R156" s="281"/>
      <c r="S156" s="232"/>
      <c r="T156" s="228"/>
      <c r="U156" s="209"/>
    </row>
    <row r="157" spans="1:21" s="55" customFormat="1" ht="15" customHeight="1" x14ac:dyDescent="0.2">
      <c r="A157" s="204"/>
      <c r="B157" s="312"/>
      <c r="C157" s="226"/>
      <c r="D157" s="226"/>
      <c r="E157" s="297"/>
      <c r="F157" s="297"/>
      <c r="G157" s="295"/>
      <c r="H157" s="295"/>
      <c r="I157" s="227"/>
      <c r="J157" s="234"/>
      <c r="K157" s="227"/>
      <c r="L157" s="227"/>
      <c r="M157" s="232"/>
      <c r="N157" s="232"/>
      <c r="O157" s="232"/>
      <c r="P157" s="543"/>
      <c r="Q157" s="285"/>
      <c r="R157" s="285"/>
      <c r="S157" s="227"/>
      <c r="T157" s="234"/>
      <c r="U157" s="209"/>
    </row>
    <row r="158" spans="1:21" s="55" customFormat="1" ht="15" customHeight="1" x14ac:dyDescent="0.2">
      <c r="A158" s="204"/>
      <c r="B158" s="316"/>
      <c r="C158" s="228"/>
      <c r="D158" s="232"/>
      <c r="E158" s="232"/>
      <c r="F158" s="232"/>
      <c r="G158" s="232"/>
      <c r="H158" s="232"/>
      <c r="I158" s="232"/>
      <c r="J158" s="232"/>
      <c r="K158" s="232"/>
      <c r="L158" s="232"/>
      <c r="M158" s="232"/>
      <c r="N158" s="232"/>
      <c r="O158" s="232"/>
      <c r="P158" s="543"/>
      <c r="Q158" s="267"/>
      <c r="R158" s="267"/>
      <c r="S158" s="227"/>
      <c r="T158" s="543"/>
      <c r="U158" s="209"/>
    </row>
    <row r="159" spans="1:21" s="55" customFormat="1" ht="15" customHeight="1" x14ac:dyDescent="0.2">
      <c r="A159" s="204"/>
      <c r="B159" s="316"/>
      <c r="C159" s="211"/>
      <c r="D159" s="232"/>
      <c r="E159" s="232"/>
      <c r="F159" s="232"/>
      <c r="G159" s="232"/>
      <c r="H159" s="232"/>
      <c r="I159" s="232"/>
      <c r="J159" s="232"/>
      <c r="K159" s="232"/>
      <c r="L159" s="232"/>
      <c r="M159" s="232"/>
      <c r="N159" s="232"/>
      <c r="O159" s="232"/>
      <c r="P159" s="543"/>
      <c r="Q159" s="279"/>
      <c r="R159" s="279"/>
      <c r="S159" s="227"/>
      <c r="T159" s="543"/>
      <c r="U159" s="209"/>
    </row>
    <row r="160" spans="1:21" s="55" customFormat="1" ht="15" customHeight="1" x14ac:dyDescent="0.2">
      <c r="A160" s="204"/>
      <c r="B160" s="316"/>
      <c r="C160" s="226"/>
      <c r="D160" s="232"/>
      <c r="E160" s="232"/>
      <c r="F160" s="232"/>
      <c r="G160" s="232"/>
      <c r="H160" s="232"/>
      <c r="I160" s="247"/>
      <c r="J160" s="247"/>
      <c r="K160" s="247"/>
      <c r="L160" s="247"/>
      <c r="M160" s="232"/>
      <c r="N160" s="232"/>
      <c r="O160" s="232"/>
      <c r="P160" s="543"/>
      <c r="Q160" s="267"/>
      <c r="R160" s="267"/>
      <c r="S160" s="227"/>
      <c r="T160" s="258"/>
      <c r="U160" s="209"/>
    </row>
    <row r="161" spans="1:21" s="55" customFormat="1" ht="15" customHeight="1" x14ac:dyDescent="0.2">
      <c r="A161" s="204"/>
      <c r="B161" s="316"/>
      <c r="C161" s="232"/>
      <c r="D161" s="232"/>
      <c r="E161" s="232"/>
      <c r="F161" s="232"/>
      <c r="G161" s="232"/>
      <c r="H161" s="232"/>
      <c r="I161" s="247"/>
      <c r="J161" s="234"/>
      <c r="K161" s="247"/>
      <c r="L161" s="247"/>
      <c r="M161" s="232"/>
      <c r="N161" s="232"/>
      <c r="O161" s="232"/>
      <c r="P161" s="543"/>
      <c r="Q161" s="294"/>
      <c r="R161" s="294"/>
      <c r="S161" s="227"/>
      <c r="T161" s="228"/>
      <c r="U161" s="209"/>
    </row>
    <row r="162" spans="1:21" s="55" customFormat="1" ht="15" customHeight="1" x14ac:dyDescent="0.2">
      <c r="A162" s="204"/>
      <c r="B162" s="316"/>
      <c r="C162" s="232"/>
      <c r="D162" s="232"/>
      <c r="E162" s="228"/>
      <c r="F162" s="228"/>
      <c r="G162" s="228"/>
      <c r="H162" s="228"/>
      <c r="I162" s="247"/>
      <c r="J162" s="305"/>
      <c r="K162" s="247"/>
      <c r="L162" s="247"/>
      <c r="M162" s="232"/>
      <c r="N162" s="232"/>
      <c r="O162" s="232"/>
      <c r="P162" s="543"/>
      <c r="Q162" s="294"/>
      <c r="R162" s="294"/>
      <c r="S162" s="227"/>
      <c r="T162" s="258"/>
      <c r="U162" s="209"/>
    </row>
    <row r="163" spans="1:21" s="55" customFormat="1" ht="15" customHeight="1" x14ac:dyDescent="0.2">
      <c r="A163" s="204"/>
      <c r="B163" s="316"/>
      <c r="C163" s="232"/>
      <c r="D163" s="232"/>
      <c r="E163" s="232"/>
      <c r="F163" s="228"/>
      <c r="G163" s="228"/>
      <c r="H163" s="228"/>
      <c r="I163" s="247"/>
      <c r="J163" s="305"/>
      <c r="K163" s="247"/>
      <c r="L163" s="247"/>
      <c r="M163" s="232"/>
      <c r="N163" s="232"/>
      <c r="O163" s="232"/>
      <c r="P163" s="543"/>
      <c r="Q163" s="263"/>
      <c r="R163" s="294"/>
      <c r="S163" s="260"/>
      <c r="T163" s="296"/>
      <c r="U163" s="209"/>
    </row>
    <row r="164" spans="1:21" s="55" customFormat="1" ht="15" customHeight="1" x14ac:dyDescent="0.2">
      <c r="A164" s="204"/>
      <c r="B164" s="316"/>
      <c r="C164" s="232"/>
      <c r="D164" s="232"/>
      <c r="E164" s="232"/>
      <c r="F164" s="232"/>
      <c r="G164" s="232"/>
      <c r="H164" s="232"/>
      <c r="I164" s="247"/>
      <c r="J164" s="234"/>
      <c r="K164" s="247"/>
      <c r="L164" s="247"/>
      <c r="M164" s="227"/>
      <c r="N164" s="227"/>
      <c r="O164" s="227"/>
      <c r="P164" s="543"/>
      <c r="Q164" s="294"/>
      <c r="R164" s="227"/>
      <c r="S164" s="227"/>
      <c r="T164" s="296"/>
      <c r="U164" s="209"/>
    </row>
    <row r="165" spans="1:21" s="55" customFormat="1" ht="15" customHeight="1" x14ac:dyDescent="0.2">
      <c r="A165" s="204"/>
      <c r="B165" s="316"/>
      <c r="C165" s="232"/>
      <c r="D165" s="232"/>
      <c r="E165" s="232"/>
      <c r="F165" s="232"/>
      <c r="G165" s="232"/>
      <c r="H165" s="232"/>
      <c r="I165" s="247"/>
      <c r="J165" s="305"/>
      <c r="K165" s="247"/>
      <c r="L165" s="247"/>
      <c r="M165" s="227"/>
      <c r="N165" s="227"/>
      <c r="O165" s="227"/>
      <c r="P165" s="227"/>
      <c r="Q165" s="227"/>
      <c r="R165" s="227"/>
      <c r="S165" s="227"/>
      <c r="T165" s="227"/>
      <c r="U165" s="209"/>
    </row>
    <row r="166" spans="1:21" s="55" customFormat="1" ht="15" customHeight="1" x14ac:dyDescent="0.2">
      <c r="A166" s="204"/>
      <c r="B166" s="316"/>
      <c r="C166" s="211"/>
      <c r="D166" s="232"/>
      <c r="E166" s="232"/>
      <c r="F166" s="232"/>
      <c r="G166" s="232"/>
      <c r="H166" s="232"/>
      <c r="I166" s="304"/>
      <c r="J166" s="247"/>
      <c r="K166" s="247"/>
      <c r="L166" s="247"/>
      <c r="M166" s="299"/>
      <c r="N166" s="299"/>
      <c r="O166" s="300"/>
      <c r="P166" s="299"/>
      <c r="Q166" s="299"/>
      <c r="R166" s="299"/>
      <c r="S166" s="300"/>
      <c r="T166" s="299"/>
      <c r="U166" s="209"/>
    </row>
    <row r="167" spans="1:21" s="55" customFormat="1" ht="15" customHeight="1" x14ac:dyDescent="0.2">
      <c r="A167" s="204"/>
      <c r="B167" s="316"/>
      <c r="C167" s="232"/>
      <c r="D167" s="232"/>
      <c r="E167" s="232"/>
      <c r="F167" s="232"/>
      <c r="G167" s="232"/>
      <c r="H167" s="232"/>
      <c r="I167" s="531"/>
      <c r="J167" s="247"/>
      <c r="K167" s="247"/>
      <c r="L167" s="247"/>
      <c r="M167" s="232"/>
      <c r="N167" s="543"/>
      <c r="O167" s="299"/>
      <c r="P167" s="247"/>
      <c r="Q167" s="227"/>
      <c r="R167" s="227"/>
      <c r="S167" s="227"/>
      <c r="T167" s="227"/>
      <c r="U167" s="209"/>
    </row>
    <row r="168" spans="1:21" s="55" customFormat="1" ht="15" customHeight="1" x14ac:dyDescent="0.2">
      <c r="A168" s="204"/>
      <c r="B168" s="316"/>
      <c r="C168" s="330"/>
      <c r="D168" s="232"/>
      <c r="E168" s="232"/>
      <c r="F168" s="331"/>
      <c r="G168" s="232"/>
      <c r="H168" s="232"/>
      <c r="I168" s="332"/>
      <c r="J168" s="330"/>
      <c r="K168" s="331"/>
      <c r="L168" s="332"/>
      <c r="M168" s="232"/>
      <c r="N168" s="543"/>
      <c r="O168" s="302"/>
      <c r="P168" s="227"/>
      <c r="Q168" s="243"/>
      <c r="R168" s="243"/>
      <c r="S168" s="260"/>
      <c r="T168" s="227"/>
      <c r="U168" s="209"/>
    </row>
    <row r="169" spans="1:21" s="55" customFormat="1" ht="15" customHeight="1" x14ac:dyDescent="0.2">
      <c r="A169" s="204"/>
      <c r="B169" s="316"/>
      <c r="C169" s="226"/>
      <c r="D169" s="543"/>
      <c r="E169" s="247"/>
      <c r="F169" s="333"/>
      <c r="G169" s="334"/>
      <c r="H169" s="335"/>
      <c r="I169" s="543"/>
      <c r="J169" s="228"/>
      <c r="K169" s="228"/>
      <c r="L169" s="543"/>
      <c r="M169" s="227"/>
      <c r="N169" s="227"/>
      <c r="O169" s="227"/>
      <c r="P169" s="227"/>
      <c r="Q169" s="227"/>
      <c r="R169" s="227"/>
      <c r="S169" s="227"/>
      <c r="T169" s="227"/>
      <c r="U169" s="209"/>
    </row>
    <row r="170" spans="1:21" s="55" customFormat="1" ht="15" customHeight="1" x14ac:dyDescent="0.2">
      <c r="A170" s="204"/>
      <c r="B170" s="316"/>
      <c r="C170" s="226"/>
      <c r="D170" s="543"/>
      <c r="E170" s="247"/>
      <c r="F170" s="333"/>
      <c r="G170" s="334"/>
      <c r="H170" s="335"/>
      <c r="I170" s="543"/>
      <c r="J170" s="232"/>
      <c r="K170" s="232"/>
      <c r="L170" s="543"/>
      <c r="M170" s="250"/>
      <c r="N170" s="232"/>
      <c r="O170" s="232"/>
      <c r="P170" s="247"/>
      <c r="Q170" s="247"/>
      <c r="R170" s="247"/>
      <c r="S170" s="247"/>
      <c r="T170" s="247"/>
      <c r="U170" s="209"/>
    </row>
    <row r="171" spans="1:21" s="55" customFormat="1" ht="15" customHeight="1" x14ac:dyDescent="0.2">
      <c r="A171" s="204"/>
      <c r="B171" s="316"/>
      <c r="C171" s="232"/>
      <c r="D171" s="543"/>
      <c r="E171" s="247"/>
      <c r="F171" s="335"/>
      <c r="G171" s="334"/>
      <c r="H171" s="335"/>
      <c r="I171" s="543"/>
      <c r="J171" s="232"/>
      <c r="K171" s="232"/>
      <c r="L171" s="543"/>
      <c r="M171" s="250"/>
      <c r="N171" s="232"/>
      <c r="O171" s="232"/>
      <c r="P171" s="247"/>
      <c r="Q171" s="247"/>
      <c r="R171" s="247"/>
      <c r="S171" s="247"/>
      <c r="T171" s="247"/>
      <c r="U171" s="209"/>
    </row>
    <row r="172" spans="1:21" s="55" customFormat="1" ht="15" customHeight="1" x14ac:dyDescent="0.2">
      <c r="A172" s="204"/>
      <c r="B172" s="316"/>
      <c r="C172" s="232"/>
      <c r="D172" s="543"/>
      <c r="E172" s="247"/>
      <c r="F172" s="335"/>
      <c r="G172" s="334"/>
      <c r="H172" s="335"/>
      <c r="I172" s="543"/>
      <c r="J172" s="232"/>
      <c r="K172" s="232"/>
      <c r="L172" s="543"/>
      <c r="M172" s="247"/>
      <c r="N172" s="247"/>
      <c r="O172" s="247"/>
      <c r="P172" s="247"/>
      <c r="Q172" s="247"/>
      <c r="R172" s="247"/>
      <c r="S172" s="247"/>
      <c r="T172" s="247"/>
      <c r="U172" s="209"/>
    </row>
    <row r="173" spans="1:21" s="55" customFormat="1" ht="15" customHeight="1" x14ac:dyDescent="0.2">
      <c r="A173" s="204"/>
      <c r="B173" s="316"/>
      <c r="C173" s="232"/>
      <c r="D173" s="543"/>
      <c r="E173" s="247"/>
      <c r="F173" s="335"/>
      <c r="G173" s="334"/>
      <c r="H173" s="335"/>
      <c r="I173" s="543"/>
      <c r="J173" s="232"/>
      <c r="K173" s="232"/>
      <c r="L173" s="543"/>
      <c r="M173" s="247"/>
      <c r="N173" s="247"/>
      <c r="O173" s="247"/>
      <c r="P173" s="247"/>
      <c r="Q173" s="247"/>
      <c r="R173" s="247"/>
      <c r="S173" s="247"/>
      <c r="T173" s="247"/>
      <c r="U173" s="209"/>
    </row>
    <row r="174" spans="1:21" s="55" customFormat="1" ht="15" customHeight="1" x14ac:dyDescent="0.2">
      <c r="A174" s="204"/>
      <c r="B174" s="316"/>
      <c r="C174" s="232"/>
      <c r="D174" s="543"/>
      <c r="E174" s="247"/>
      <c r="F174" s="335"/>
      <c r="G174" s="334"/>
      <c r="H174" s="335"/>
      <c r="I174" s="543"/>
      <c r="J174" s="232"/>
      <c r="K174" s="232"/>
      <c r="L174" s="543"/>
      <c r="M174" s="247"/>
      <c r="N174" s="247"/>
      <c r="O174" s="247"/>
      <c r="P174" s="247"/>
      <c r="Q174" s="247"/>
      <c r="R174" s="247"/>
      <c r="S174" s="247"/>
      <c r="T174" s="247"/>
      <c r="U174" s="209"/>
    </row>
    <row r="175" spans="1:21" s="55" customFormat="1" ht="15" customHeight="1" x14ac:dyDescent="0.2">
      <c r="A175" s="204"/>
      <c r="B175" s="316"/>
      <c r="C175" s="232"/>
      <c r="D175" s="232"/>
      <c r="E175" s="232"/>
      <c r="F175" s="232"/>
      <c r="G175" s="232"/>
      <c r="H175" s="543"/>
      <c r="I175" s="247"/>
      <c r="J175" s="305"/>
      <c r="K175" s="247"/>
      <c r="L175" s="247"/>
      <c r="M175" s="247"/>
      <c r="N175" s="247"/>
      <c r="O175" s="247"/>
      <c r="P175" s="247"/>
      <c r="Q175" s="247"/>
      <c r="R175" s="247"/>
      <c r="S175" s="247"/>
      <c r="T175" s="247"/>
      <c r="U175" s="209"/>
    </row>
    <row r="176" spans="1:21" s="55" customFormat="1" ht="15" customHeight="1" x14ac:dyDescent="0.2">
      <c r="A176" s="204"/>
      <c r="B176" s="316"/>
      <c r="C176" s="226"/>
      <c r="D176" s="226"/>
      <c r="E176" s="232"/>
      <c r="F176" s="232"/>
      <c r="G176" s="232"/>
      <c r="H176" s="232"/>
      <c r="I176" s="247"/>
      <c r="J176" s="234"/>
      <c r="K176" s="247"/>
      <c r="L176" s="247"/>
      <c r="M176" s="247"/>
      <c r="N176" s="247"/>
      <c r="O176" s="247"/>
      <c r="P176" s="247"/>
      <c r="Q176" s="247"/>
      <c r="R176" s="247"/>
      <c r="S176" s="247"/>
      <c r="T176" s="247"/>
      <c r="U176" s="209"/>
    </row>
    <row r="177" spans="1:21" s="55" customFormat="1" ht="15" customHeight="1" x14ac:dyDescent="0.2">
      <c r="A177" s="204"/>
      <c r="B177" s="316"/>
      <c r="C177" s="232"/>
      <c r="D177" s="232"/>
      <c r="E177" s="232"/>
      <c r="F177" s="232"/>
      <c r="G177" s="232"/>
      <c r="H177" s="232"/>
      <c r="I177" s="247"/>
      <c r="J177" s="305"/>
      <c r="K177" s="247"/>
      <c r="L177" s="247"/>
      <c r="M177" s="247"/>
      <c r="N177" s="247"/>
      <c r="O177" s="247"/>
      <c r="P177" s="247"/>
      <c r="Q177" s="247"/>
      <c r="R177" s="247"/>
      <c r="S177" s="247"/>
      <c r="T177" s="247"/>
      <c r="U177" s="209"/>
    </row>
    <row r="178" spans="1:21" s="55" customFormat="1" ht="15" customHeight="1" x14ac:dyDescent="0.2">
      <c r="A178" s="204"/>
      <c r="B178" s="316"/>
      <c r="C178" s="232"/>
      <c r="D178" s="232"/>
      <c r="E178" s="232"/>
      <c r="F178" s="232"/>
      <c r="G178" s="232"/>
      <c r="H178" s="232"/>
      <c r="I178" s="304"/>
      <c r="J178" s="247"/>
      <c r="K178" s="247"/>
      <c r="L178" s="247"/>
      <c r="M178" s="247"/>
      <c r="N178" s="247"/>
      <c r="O178" s="247"/>
      <c r="P178" s="247"/>
      <c r="Q178" s="247"/>
      <c r="R178" s="247"/>
      <c r="S178" s="247"/>
      <c r="T178" s="247"/>
      <c r="U178" s="209"/>
    </row>
    <row r="179" spans="1:21" s="55" customFormat="1" ht="15" customHeight="1" x14ac:dyDescent="0.2">
      <c r="A179" s="204"/>
      <c r="B179" s="336"/>
      <c r="C179" s="228"/>
      <c r="D179" s="307"/>
      <c r="E179" s="307"/>
      <c r="F179" s="307"/>
      <c r="G179" s="307"/>
      <c r="H179" s="307"/>
      <c r="I179" s="531"/>
      <c r="J179" s="247"/>
      <c r="K179" s="247"/>
      <c r="L179" s="247"/>
      <c r="M179" s="247"/>
      <c r="N179" s="247"/>
      <c r="O179" s="247"/>
      <c r="P179" s="247"/>
      <c r="Q179" s="247"/>
      <c r="R179" s="247"/>
      <c r="S179" s="247"/>
      <c r="T179" s="247"/>
      <c r="U179" s="209"/>
    </row>
    <row r="180" spans="1:21" s="55" customFormat="1" ht="15.75" customHeight="1" x14ac:dyDescent="0.2">
      <c r="A180" s="204"/>
      <c r="B180" s="316"/>
      <c r="C180" s="212"/>
      <c r="D180" s="232"/>
      <c r="E180" s="232"/>
      <c r="F180" s="232"/>
      <c r="G180" s="232"/>
      <c r="H180" s="232"/>
      <c r="I180" s="331"/>
      <c r="J180" s="330"/>
      <c r="K180" s="331"/>
      <c r="L180" s="332"/>
      <c r="M180" s="247"/>
      <c r="N180" s="247"/>
      <c r="O180" s="247"/>
      <c r="P180" s="247"/>
      <c r="Q180" s="247"/>
      <c r="R180" s="247"/>
      <c r="S180" s="247"/>
      <c r="T180" s="247"/>
      <c r="U180" s="209"/>
    </row>
    <row r="181" spans="1:21" s="55" customFormat="1" ht="15" customHeight="1" x14ac:dyDescent="0.2">
      <c r="A181" s="204"/>
      <c r="B181" s="337"/>
      <c r="C181" s="228"/>
      <c r="D181" s="232"/>
      <c r="E181" s="228"/>
      <c r="F181" s="228"/>
      <c r="G181" s="228"/>
      <c r="H181" s="232"/>
      <c r="I181" s="543"/>
      <c r="J181" s="232"/>
      <c r="K181" s="232"/>
      <c r="L181" s="543"/>
      <c r="M181" s="247"/>
      <c r="N181" s="247"/>
      <c r="O181" s="247"/>
      <c r="P181" s="247"/>
      <c r="Q181" s="247"/>
      <c r="R181" s="247"/>
      <c r="S181" s="247"/>
      <c r="T181" s="247"/>
      <c r="U181" s="209"/>
    </row>
    <row r="182" spans="1:21" s="55" customFormat="1" ht="15" customHeight="1" x14ac:dyDescent="0.2">
      <c r="A182" s="204"/>
      <c r="B182" s="337"/>
      <c r="C182" s="228"/>
      <c r="D182" s="232"/>
      <c r="E182" s="228"/>
      <c r="F182" s="228"/>
      <c r="G182" s="228"/>
      <c r="H182" s="232"/>
      <c r="I182" s="543"/>
      <c r="J182" s="232"/>
      <c r="K182" s="232"/>
      <c r="L182" s="543"/>
      <c r="M182" s="247"/>
      <c r="N182" s="247"/>
      <c r="O182" s="247"/>
      <c r="P182" s="247"/>
      <c r="Q182" s="247"/>
      <c r="R182" s="247"/>
      <c r="S182" s="247"/>
      <c r="T182" s="247"/>
      <c r="U182" s="209"/>
    </row>
    <row r="183" spans="1:21" s="55" customFormat="1" ht="15" customHeight="1" x14ac:dyDescent="0.2">
      <c r="A183" s="204"/>
      <c r="B183" s="337"/>
      <c r="C183" s="232"/>
      <c r="D183" s="232"/>
      <c r="E183" s="232"/>
      <c r="F183" s="228"/>
      <c r="G183" s="228"/>
      <c r="H183" s="232"/>
      <c r="I183" s="543"/>
      <c r="J183" s="232"/>
      <c r="K183" s="232"/>
      <c r="L183" s="543"/>
      <c r="M183" s="247"/>
      <c r="N183" s="247"/>
      <c r="O183" s="247"/>
      <c r="P183" s="247"/>
      <c r="Q183" s="247"/>
      <c r="R183" s="247"/>
      <c r="S183" s="247"/>
      <c r="T183" s="247"/>
      <c r="U183" s="209"/>
    </row>
    <row r="184" spans="1:21" s="55" customFormat="1" ht="15" customHeight="1" x14ac:dyDescent="0.2">
      <c r="A184" s="204"/>
      <c r="B184" s="337"/>
      <c r="C184" s="232"/>
      <c r="D184" s="232"/>
      <c r="E184" s="228"/>
      <c r="F184" s="232"/>
      <c r="G184" s="232"/>
      <c r="H184" s="232"/>
      <c r="I184" s="543"/>
      <c r="J184" s="232"/>
      <c r="K184" s="232"/>
      <c r="L184" s="543"/>
      <c r="M184" s="247"/>
      <c r="N184" s="247"/>
      <c r="O184" s="247"/>
      <c r="P184" s="247"/>
      <c r="Q184" s="247"/>
      <c r="R184" s="247"/>
      <c r="S184" s="247"/>
      <c r="T184" s="247"/>
      <c r="U184" s="209"/>
    </row>
    <row r="185" spans="1:21" s="55" customFormat="1" ht="15" customHeight="1" x14ac:dyDescent="0.2">
      <c r="A185" s="204"/>
      <c r="B185" s="337"/>
      <c r="C185" s="232"/>
      <c r="D185" s="232"/>
      <c r="E185" s="232"/>
      <c r="F185" s="228"/>
      <c r="G185" s="228"/>
      <c r="H185" s="232"/>
      <c r="I185" s="543"/>
      <c r="J185" s="232"/>
      <c r="K185" s="232"/>
      <c r="L185" s="543"/>
      <c r="M185" s="247"/>
      <c r="N185" s="247"/>
      <c r="O185" s="247"/>
      <c r="P185" s="247"/>
      <c r="Q185" s="247"/>
      <c r="R185" s="247"/>
      <c r="S185" s="247"/>
      <c r="T185" s="247"/>
      <c r="U185" s="209"/>
    </row>
    <row r="186" spans="1:21" s="55" customFormat="1" ht="15" customHeight="1" x14ac:dyDescent="0.2">
      <c r="A186" s="204"/>
      <c r="B186" s="337"/>
      <c r="C186" s="232"/>
      <c r="D186" s="232"/>
      <c r="E186" s="232"/>
      <c r="F186" s="228"/>
      <c r="G186" s="228"/>
      <c r="H186" s="232"/>
      <c r="I186" s="543"/>
      <c r="J186" s="232"/>
      <c r="K186" s="232"/>
      <c r="L186" s="543"/>
      <c r="M186" s="247"/>
      <c r="N186" s="247"/>
      <c r="O186" s="247"/>
      <c r="P186" s="247"/>
      <c r="Q186" s="247"/>
      <c r="R186" s="247"/>
      <c r="S186" s="247"/>
      <c r="T186" s="247"/>
      <c r="U186" s="209"/>
    </row>
    <row r="187" spans="1:21" s="55" customFormat="1" ht="15" customHeight="1" x14ac:dyDescent="0.2">
      <c r="A187" s="204"/>
      <c r="B187" s="337"/>
      <c r="C187" s="232"/>
      <c r="D187" s="232"/>
      <c r="E187" s="228"/>
      <c r="F187" s="232"/>
      <c r="G187" s="232"/>
      <c r="H187" s="232"/>
      <c r="I187" s="531"/>
      <c r="J187" s="247"/>
      <c r="K187" s="247"/>
      <c r="L187" s="247"/>
      <c r="M187" s="247"/>
      <c r="N187" s="247"/>
      <c r="O187" s="247"/>
      <c r="P187" s="247"/>
      <c r="Q187" s="247"/>
      <c r="R187" s="247"/>
      <c r="S187" s="247"/>
      <c r="T187" s="247"/>
      <c r="U187" s="209"/>
    </row>
    <row r="188" spans="1:21" s="55" customFormat="1" ht="15" customHeight="1" x14ac:dyDescent="0.2">
      <c r="A188" s="204"/>
      <c r="B188" s="337"/>
      <c r="C188" s="226"/>
      <c r="D188" s="232"/>
      <c r="E188" s="232"/>
      <c r="F188" s="232"/>
      <c r="G188" s="232"/>
      <c r="H188" s="232"/>
      <c r="I188" s="531"/>
      <c r="J188" s="247"/>
      <c r="K188" s="247"/>
      <c r="L188" s="247"/>
      <c r="M188" s="247"/>
      <c r="N188" s="247"/>
      <c r="O188" s="247"/>
      <c r="P188" s="247"/>
      <c r="Q188" s="247"/>
      <c r="R188" s="247"/>
      <c r="S188" s="247"/>
      <c r="T188" s="247"/>
      <c r="U188" s="209"/>
    </row>
    <row r="189" spans="1:21" s="55" customFormat="1" ht="15" customHeight="1" x14ac:dyDescent="0.2">
      <c r="A189" s="204"/>
      <c r="B189" s="316"/>
      <c r="C189" s="232"/>
      <c r="D189" s="232"/>
      <c r="E189" s="232"/>
      <c r="F189" s="232"/>
      <c r="G189" s="232"/>
      <c r="H189" s="232"/>
      <c r="I189" s="531"/>
      <c r="J189" s="247"/>
      <c r="K189" s="247"/>
      <c r="L189" s="247"/>
      <c r="M189" s="247"/>
      <c r="N189" s="247"/>
      <c r="O189" s="247"/>
      <c r="P189" s="247"/>
      <c r="Q189" s="247"/>
      <c r="R189" s="247"/>
      <c r="S189" s="247"/>
      <c r="T189" s="247"/>
      <c r="U189" s="209"/>
    </row>
    <row r="190" spans="1:21" s="55" customFormat="1" ht="15" customHeight="1" x14ac:dyDescent="0.2">
      <c r="A190" s="204"/>
      <c r="B190" s="316"/>
      <c r="C190" s="232"/>
      <c r="D190" s="232"/>
      <c r="E190" s="232"/>
      <c r="F190" s="232"/>
      <c r="G190" s="232"/>
      <c r="H190" s="232"/>
      <c r="I190" s="531"/>
      <c r="J190" s="247"/>
      <c r="K190" s="247"/>
      <c r="L190" s="247"/>
      <c r="M190" s="247"/>
      <c r="N190" s="247"/>
      <c r="O190" s="247"/>
      <c r="P190" s="247"/>
      <c r="Q190" s="247"/>
      <c r="R190" s="247"/>
      <c r="S190" s="247"/>
      <c r="T190" s="247"/>
      <c r="U190" s="209"/>
    </row>
    <row r="191" spans="1:21" s="55" customFormat="1" ht="15" customHeight="1" x14ac:dyDescent="0.2">
      <c r="A191" s="204"/>
      <c r="B191" s="336"/>
      <c r="C191" s="228"/>
      <c r="D191" s="307"/>
      <c r="E191" s="307"/>
      <c r="F191" s="307"/>
      <c r="G191" s="307"/>
      <c r="H191" s="307"/>
      <c r="I191" s="309"/>
      <c r="J191" s="309"/>
      <c r="K191" s="309"/>
      <c r="L191" s="309"/>
      <c r="M191" s="309"/>
      <c r="N191" s="309"/>
      <c r="O191" s="309"/>
      <c r="P191" s="309"/>
      <c r="Q191" s="309"/>
      <c r="R191" s="309"/>
      <c r="S191" s="309"/>
      <c r="T191" s="309"/>
      <c r="U191" s="209"/>
    </row>
    <row r="192" spans="1:21" s="55" customFormat="1" ht="15" customHeight="1" x14ac:dyDescent="0.2">
      <c r="A192" s="204"/>
      <c r="B192" s="316"/>
      <c r="C192" s="211"/>
      <c r="D192" s="232"/>
      <c r="E192" s="232"/>
      <c r="F192" s="232"/>
      <c r="G192" s="232"/>
      <c r="H192" s="232"/>
      <c r="I192" s="227"/>
      <c r="J192" s="227"/>
      <c r="K192" s="227"/>
      <c r="L192" s="543"/>
      <c r="M192" s="227"/>
      <c r="N192" s="227"/>
      <c r="O192" s="227"/>
      <c r="P192" s="227"/>
      <c r="Q192" s="227"/>
      <c r="R192" s="227"/>
      <c r="S192" s="227"/>
      <c r="T192" s="227"/>
      <c r="U192" s="209"/>
    </row>
    <row r="193" spans="1:21" s="55" customFormat="1" ht="15" customHeight="1" x14ac:dyDescent="0.2">
      <c r="A193" s="204"/>
      <c r="B193" s="337"/>
      <c r="C193" s="226"/>
      <c r="D193" s="232"/>
      <c r="E193" s="228"/>
      <c r="F193" s="228"/>
      <c r="G193" s="228"/>
      <c r="H193" s="232"/>
      <c r="I193" s="227"/>
      <c r="J193" s="227"/>
      <c r="K193" s="227"/>
      <c r="L193" s="543"/>
      <c r="M193" s="227"/>
      <c r="N193" s="227"/>
      <c r="O193" s="227"/>
      <c r="P193" s="227"/>
      <c r="Q193" s="227"/>
      <c r="R193" s="227"/>
      <c r="S193" s="227"/>
      <c r="T193" s="227"/>
      <c r="U193" s="209"/>
    </row>
    <row r="194" spans="1:21" s="55" customFormat="1" ht="15" customHeight="1" x14ac:dyDescent="0.2">
      <c r="A194" s="204"/>
      <c r="B194" s="337"/>
      <c r="C194" s="228"/>
      <c r="D194" s="232"/>
      <c r="E194" s="228"/>
      <c r="F194" s="228"/>
      <c r="G194" s="228"/>
      <c r="H194" s="232"/>
      <c r="I194" s="227"/>
      <c r="J194" s="227"/>
      <c r="K194" s="227"/>
      <c r="L194" s="543"/>
      <c r="M194" s="227"/>
      <c r="N194" s="227"/>
      <c r="O194" s="227"/>
      <c r="P194" s="227"/>
      <c r="Q194" s="227"/>
      <c r="R194" s="227"/>
      <c r="S194" s="227"/>
      <c r="T194" s="227"/>
      <c r="U194" s="209"/>
    </row>
    <row r="195" spans="1:21" s="55" customFormat="1" ht="15" customHeight="1" x14ac:dyDescent="0.2">
      <c r="A195" s="204"/>
      <c r="B195" s="337"/>
      <c r="C195" s="228"/>
      <c r="D195" s="232"/>
      <c r="E195" s="228"/>
      <c r="F195" s="228"/>
      <c r="G195" s="228"/>
      <c r="H195" s="232"/>
      <c r="I195" s="227"/>
      <c r="J195" s="227"/>
      <c r="K195" s="227"/>
      <c r="L195" s="543"/>
      <c r="M195" s="227"/>
      <c r="N195" s="227"/>
      <c r="O195" s="227"/>
      <c r="P195" s="227"/>
      <c r="Q195" s="227"/>
      <c r="R195" s="227"/>
      <c r="S195" s="227"/>
      <c r="T195" s="227"/>
      <c r="U195" s="209"/>
    </row>
    <row r="196" spans="1:21" s="55" customFormat="1" ht="15" customHeight="1" x14ac:dyDescent="0.2">
      <c r="A196" s="204"/>
      <c r="B196" s="337"/>
      <c r="C196" s="226"/>
      <c r="D196" s="232"/>
      <c r="E196" s="228"/>
      <c r="F196" s="228"/>
      <c r="G196" s="228"/>
      <c r="H196" s="232"/>
      <c r="I196" s="227"/>
      <c r="J196" s="227"/>
      <c r="K196" s="227"/>
      <c r="L196" s="543"/>
      <c r="M196" s="227"/>
      <c r="N196" s="227"/>
      <c r="O196" s="227"/>
      <c r="P196" s="227"/>
      <c r="Q196" s="227"/>
      <c r="R196" s="227"/>
      <c r="S196" s="227"/>
      <c r="T196" s="227"/>
      <c r="U196" s="209"/>
    </row>
    <row r="197" spans="1:21" s="55" customFormat="1" ht="15" customHeight="1" x14ac:dyDescent="0.2">
      <c r="A197" s="204"/>
      <c r="B197" s="337"/>
      <c r="C197" s="232"/>
      <c r="D197" s="232"/>
      <c r="E197" s="232"/>
      <c r="F197" s="232"/>
      <c r="G197" s="232"/>
      <c r="H197" s="232"/>
      <c r="I197" s="227"/>
      <c r="J197" s="227"/>
      <c r="K197" s="227"/>
      <c r="L197" s="543"/>
      <c r="M197" s="227"/>
      <c r="N197" s="227"/>
      <c r="O197" s="227"/>
      <c r="P197" s="227"/>
      <c r="Q197" s="227"/>
      <c r="R197" s="227"/>
      <c r="S197" s="227"/>
      <c r="T197" s="227"/>
      <c r="U197" s="209"/>
    </row>
    <row r="198" spans="1:21" s="55" customFormat="1" ht="15" customHeight="1" x14ac:dyDescent="0.2">
      <c r="A198" s="204"/>
      <c r="B198" s="337"/>
      <c r="C198" s="232"/>
      <c r="D198" s="232"/>
      <c r="E198" s="232"/>
      <c r="F198" s="228"/>
      <c r="G198" s="228"/>
      <c r="H198" s="232"/>
      <c r="I198" s="227"/>
      <c r="J198" s="227"/>
      <c r="K198" s="227"/>
      <c r="L198" s="543"/>
      <c r="M198" s="227"/>
      <c r="N198" s="227"/>
      <c r="O198" s="227"/>
      <c r="P198" s="227"/>
      <c r="Q198" s="227"/>
      <c r="R198" s="227"/>
      <c r="S198" s="227"/>
      <c r="T198" s="227"/>
      <c r="U198" s="209"/>
    </row>
    <row r="199" spans="1:21" s="55" customFormat="1" ht="15" customHeight="1" x14ac:dyDescent="0.2">
      <c r="A199" s="204"/>
      <c r="B199" s="337"/>
      <c r="C199" s="226"/>
      <c r="D199" s="232"/>
      <c r="E199" s="228"/>
      <c r="F199" s="232"/>
      <c r="G199" s="232"/>
      <c r="H199" s="232"/>
      <c r="I199" s="227"/>
      <c r="J199" s="227"/>
      <c r="K199" s="227"/>
      <c r="L199" s="543"/>
      <c r="M199" s="227"/>
      <c r="N199" s="227"/>
      <c r="O199" s="227"/>
      <c r="P199" s="227"/>
      <c r="Q199" s="227"/>
      <c r="R199" s="227"/>
      <c r="S199" s="227"/>
      <c r="T199" s="227"/>
      <c r="U199" s="209"/>
    </row>
    <row r="200" spans="1:21" s="55" customFormat="1" ht="15" customHeight="1" x14ac:dyDescent="0.2">
      <c r="A200" s="204"/>
      <c r="B200" s="337"/>
      <c r="C200" s="226"/>
      <c r="D200" s="232"/>
      <c r="E200" s="232"/>
      <c r="F200" s="232"/>
      <c r="G200" s="232"/>
      <c r="H200" s="232"/>
      <c r="I200" s="227"/>
      <c r="J200" s="227"/>
      <c r="K200" s="227"/>
      <c r="L200" s="543"/>
      <c r="M200" s="227"/>
      <c r="N200" s="227"/>
      <c r="O200" s="227"/>
      <c r="P200" s="227"/>
      <c r="Q200" s="227"/>
      <c r="R200" s="227"/>
      <c r="S200" s="227"/>
      <c r="T200" s="227"/>
      <c r="U200" s="209"/>
    </row>
    <row r="201" spans="1:21" s="55" customFormat="1" ht="15" customHeight="1" x14ac:dyDescent="0.2">
      <c r="A201" s="204"/>
      <c r="B201" s="338"/>
      <c r="C201" s="227"/>
      <c r="D201" s="227"/>
      <c r="E201" s="227"/>
      <c r="F201" s="227"/>
      <c r="G201" s="227"/>
      <c r="H201" s="227"/>
      <c r="I201" s="227"/>
      <c r="J201" s="227"/>
      <c r="K201" s="227"/>
      <c r="L201" s="211"/>
      <c r="M201" s="295"/>
      <c r="N201" s="295"/>
      <c r="O201" s="315"/>
      <c r="P201" s="315"/>
      <c r="Q201" s="315"/>
      <c r="R201" s="315"/>
      <c r="S201" s="315"/>
      <c r="T201" s="315"/>
      <c r="U201" s="209"/>
    </row>
    <row r="202" spans="1:21" s="55" customFormat="1" ht="15" customHeight="1" x14ac:dyDescent="0.2">
      <c r="A202" s="204"/>
      <c r="B202" s="310"/>
      <c r="C202" s="232"/>
      <c r="D202" s="227"/>
      <c r="E202" s="227"/>
      <c r="F202" s="227"/>
      <c r="G202" s="227"/>
      <c r="H202" s="227"/>
      <c r="I202" s="227"/>
      <c r="J202" s="227"/>
      <c r="K202" s="227"/>
      <c r="L202" s="226"/>
      <c r="M202" s="232"/>
      <c r="N202" s="295"/>
      <c r="O202" s="543"/>
      <c r="P202" s="227"/>
      <c r="Q202" s="227"/>
      <c r="R202" s="227"/>
      <c r="S202" s="227"/>
      <c r="T202" s="227"/>
      <c r="U202" s="209"/>
    </row>
    <row r="203" spans="1:21" s="55" customFormat="1" ht="15" customHeight="1" x14ac:dyDescent="0.2">
      <c r="A203" s="204"/>
      <c r="B203" s="310"/>
      <c r="C203" s="232"/>
      <c r="D203" s="227"/>
      <c r="E203" s="227"/>
      <c r="F203" s="227"/>
      <c r="G203" s="227"/>
      <c r="H203" s="227"/>
      <c r="I203" s="227"/>
      <c r="J203" s="227"/>
      <c r="K203" s="227"/>
      <c r="L203" s="232"/>
      <c r="M203" s="232"/>
      <c r="N203" s="232"/>
      <c r="O203" s="227"/>
      <c r="P203" s="227"/>
      <c r="Q203" s="227"/>
      <c r="R203" s="227"/>
      <c r="S203" s="227"/>
      <c r="T203" s="227"/>
      <c r="U203" s="209"/>
    </row>
    <row r="204" spans="1:21" s="55" customFormat="1" ht="15.75" x14ac:dyDescent="0.25">
      <c r="A204" s="209"/>
      <c r="C204" s="319"/>
      <c r="D204" s="208"/>
      <c r="E204" s="208"/>
      <c r="F204" s="208"/>
      <c r="G204" s="208"/>
      <c r="H204" s="208"/>
      <c r="I204" s="208"/>
      <c r="J204" s="208"/>
      <c r="K204" s="208"/>
      <c r="L204" s="208"/>
      <c r="M204" s="208"/>
      <c r="N204" s="208"/>
      <c r="O204" s="208"/>
      <c r="P204" s="208"/>
      <c r="Q204" s="208"/>
      <c r="R204" s="208"/>
      <c r="S204" s="208"/>
      <c r="T204" s="208"/>
      <c r="U204" s="209"/>
    </row>
    <row r="205" spans="1:21" s="55" customFormat="1" x14ac:dyDescent="0.2">
      <c r="A205" s="209"/>
      <c r="U205" s="209"/>
    </row>
    <row r="206" spans="1:21" s="55" customFormat="1" x14ac:dyDescent="0.2">
      <c r="A206" s="209"/>
      <c r="U206" s="209"/>
    </row>
    <row r="207" spans="1:21" s="55" customFormat="1" x14ac:dyDescent="0.2">
      <c r="A207" s="209"/>
      <c r="U207" s="209"/>
    </row>
    <row r="208" spans="1:21" s="55" customFormat="1" x14ac:dyDescent="0.2">
      <c r="A208" s="209"/>
      <c r="U208" s="209"/>
    </row>
    <row r="209" spans="1:21" s="55" customFormat="1" x14ac:dyDescent="0.2">
      <c r="A209" s="209"/>
      <c r="U209" s="209"/>
    </row>
    <row r="210" spans="1:21" s="55" customFormat="1" x14ac:dyDescent="0.2">
      <c r="A210" s="209"/>
      <c r="U210" s="209"/>
    </row>
    <row r="211" spans="1:21" s="55" customFormat="1" x14ac:dyDescent="0.2">
      <c r="A211" s="209"/>
      <c r="U211" s="209"/>
    </row>
    <row r="212" spans="1:21" s="55" customFormat="1" x14ac:dyDescent="0.2">
      <c r="A212" s="209"/>
      <c r="U212" s="209"/>
    </row>
    <row r="213" spans="1:21" s="55" customFormat="1" x14ac:dyDescent="0.2">
      <c r="A213" s="209"/>
      <c r="U213" s="209"/>
    </row>
    <row r="214" spans="1:21" s="55" customFormat="1" x14ac:dyDescent="0.2">
      <c r="A214" s="209"/>
      <c r="U214" s="209"/>
    </row>
    <row r="215" spans="1:21" s="55" customFormat="1" x14ac:dyDescent="0.2">
      <c r="A215" s="209"/>
      <c r="U215" s="209"/>
    </row>
    <row r="216" spans="1:21" s="55" customFormat="1" x14ac:dyDescent="0.2">
      <c r="A216" s="209"/>
      <c r="U216" s="209"/>
    </row>
    <row r="217" spans="1:21" s="55" customFormat="1" x14ac:dyDescent="0.2">
      <c r="A217" s="209"/>
      <c r="U217" s="209"/>
    </row>
    <row r="218" spans="1:21" s="55" customFormat="1" x14ac:dyDescent="0.2">
      <c r="A218" s="209"/>
      <c r="U218" s="209"/>
    </row>
    <row r="219" spans="1:21" s="55" customFormat="1" x14ac:dyDescent="0.2">
      <c r="A219" s="209"/>
      <c r="U219" s="209"/>
    </row>
    <row r="220" spans="1:21" s="55" customFormat="1" x14ac:dyDescent="0.2">
      <c r="A220" s="209"/>
      <c r="U220" s="209"/>
    </row>
    <row r="221" spans="1:21" s="55" customFormat="1" x14ac:dyDescent="0.2">
      <c r="A221" s="209"/>
      <c r="U221" s="209"/>
    </row>
    <row r="222" spans="1:21" s="55" customFormat="1" x14ac:dyDescent="0.2">
      <c r="A222" s="209"/>
      <c r="U222" s="209"/>
    </row>
    <row r="223" spans="1:21" s="55" customFormat="1" x14ac:dyDescent="0.2">
      <c r="A223" s="209"/>
      <c r="U223" s="209"/>
    </row>
    <row r="224" spans="1:21" s="55" customFormat="1" x14ac:dyDescent="0.2">
      <c r="A224" s="209"/>
      <c r="U224" s="209"/>
    </row>
    <row r="225" spans="1:21" s="55" customFormat="1" x14ac:dyDescent="0.2">
      <c r="A225" s="209"/>
      <c r="U225" s="209"/>
    </row>
    <row r="226" spans="1:21" s="55" customFormat="1" x14ac:dyDescent="0.2">
      <c r="A226" s="209"/>
      <c r="U226" s="209"/>
    </row>
    <row r="227" spans="1:21" s="55" customFormat="1" x14ac:dyDescent="0.2">
      <c r="A227" s="209"/>
      <c r="U227" s="209"/>
    </row>
    <row r="228" spans="1:21" s="55" customFormat="1" x14ac:dyDescent="0.2">
      <c r="A228" s="209"/>
      <c r="U228" s="209"/>
    </row>
    <row r="229" spans="1:21" s="55" customFormat="1" x14ac:dyDescent="0.2">
      <c r="A229" s="209"/>
      <c r="U229" s="209"/>
    </row>
    <row r="230" spans="1:21" s="55" customFormat="1" x14ac:dyDescent="0.2">
      <c r="A230" s="209"/>
      <c r="U230" s="209"/>
    </row>
    <row r="231" spans="1:21" s="55" customFormat="1" x14ac:dyDescent="0.2">
      <c r="A231" s="209"/>
      <c r="U231" s="209"/>
    </row>
    <row r="232" spans="1:21" s="55" customFormat="1" x14ac:dyDescent="0.2">
      <c r="A232" s="209"/>
      <c r="U232" s="209"/>
    </row>
    <row r="233" spans="1:21" s="55" customFormat="1" x14ac:dyDescent="0.2">
      <c r="A233" s="209"/>
      <c r="U233" s="209"/>
    </row>
    <row r="234" spans="1:21" s="55" customFormat="1" x14ac:dyDescent="0.2">
      <c r="A234" s="209"/>
      <c r="U234" s="209"/>
    </row>
    <row r="235" spans="1:21" s="55" customFormat="1" x14ac:dyDescent="0.2">
      <c r="A235" s="209"/>
      <c r="U235" s="209"/>
    </row>
    <row r="236" spans="1:21" s="55" customFormat="1" x14ac:dyDescent="0.2">
      <c r="A236" s="209"/>
      <c r="U236" s="209"/>
    </row>
    <row r="237" spans="1:21" s="55" customFormat="1" x14ac:dyDescent="0.2">
      <c r="A237" s="209"/>
      <c r="U237" s="209"/>
    </row>
    <row r="238" spans="1:21" s="55" customFormat="1" x14ac:dyDescent="0.2">
      <c r="A238" s="209"/>
      <c r="U238" s="209"/>
    </row>
    <row r="239" spans="1:21" s="55" customFormat="1" x14ac:dyDescent="0.2">
      <c r="A239" s="209"/>
      <c r="U239" s="209"/>
    </row>
    <row r="240" spans="1:21" s="55" customFormat="1" x14ac:dyDescent="0.2">
      <c r="A240" s="209"/>
      <c r="U240" s="209"/>
    </row>
    <row r="241" spans="1:21" s="55" customFormat="1" x14ac:dyDescent="0.2">
      <c r="A241" s="209"/>
      <c r="U241" s="209"/>
    </row>
    <row r="242" spans="1:21" s="55" customFormat="1" x14ac:dyDescent="0.2">
      <c r="A242" s="209"/>
      <c r="U242" s="209"/>
    </row>
    <row r="243" spans="1:21" s="55" customFormat="1" x14ac:dyDescent="0.2">
      <c r="A243" s="209"/>
      <c r="U243" s="209"/>
    </row>
    <row r="244" spans="1:21" s="55" customFormat="1" x14ac:dyDescent="0.2">
      <c r="A244" s="209"/>
      <c r="U244" s="209"/>
    </row>
    <row r="245" spans="1:21" s="55" customFormat="1" x14ac:dyDescent="0.2">
      <c r="A245" s="209"/>
      <c r="U245" s="209"/>
    </row>
    <row r="246" spans="1:21" s="55" customFormat="1" x14ac:dyDescent="0.2">
      <c r="A246" s="209"/>
      <c r="U246" s="209"/>
    </row>
    <row r="247" spans="1:21" s="55" customFormat="1" x14ac:dyDescent="0.2">
      <c r="A247" s="209"/>
      <c r="U247" s="209"/>
    </row>
    <row r="248" spans="1:21" s="55" customFormat="1" x14ac:dyDescent="0.2">
      <c r="A248" s="209"/>
      <c r="U248" s="209"/>
    </row>
    <row r="249" spans="1:21" s="55" customFormat="1" x14ac:dyDescent="0.2">
      <c r="A249" s="209"/>
      <c r="U249" s="209"/>
    </row>
    <row r="250" spans="1:21" s="55" customFormat="1" x14ac:dyDescent="0.2">
      <c r="A250" s="209"/>
      <c r="U250" s="209"/>
    </row>
    <row r="251" spans="1:21" s="55" customFormat="1" x14ac:dyDescent="0.2">
      <c r="A251" s="209"/>
      <c r="U251" s="209"/>
    </row>
    <row r="252" spans="1:21" s="55" customFormat="1" x14ac:dyDescent="0.2">
      <c r="A252" s="209"/>
      <c r="U252" s="209"/>
    </row>
    <row r="253" spans="1:21" s="55" customFormat="1" x14ac:dyDescent="0.2">
      <c r="A253" s="209"/>
      <c r="U253" s="209"/>
    </row>
    <row r="254" spans="1:21" s="55" customFormat="1" x14ac:dyDescent="0.2">
      <c r="A254" s="209"/>
      <c r="U254" s="209"/>
    </row>
    <row r="255" spans="1:21" s="55" customFormat="1" x14ac:dyDescent="0.2">
      <c r="A255" s="209"/>
      <c r="U255" s="209"/>
    </row>
    <row r="256" spans="1:21" s="55" customFormat="1" x14ac:dyDescent="0.2">
      <c r="A256" s="209"/>
      <c r="U256" s="209"/>
    </row>
    <row r="257" spans="1:21" s="55" customFormat="1" x14ac:dyDescent="0.2">
      <c r="A257" s="209"/>
      <c r="U257" s="209"/>
    </row>
    <row r="258" spans="1:21" s="55" customFormat="1" x14ac:dyDescent="0.2">
      <c r="A258" s="209"/>
      <c r="U258" s="209"/>
    </row>
    <row r="259" spans="1:21" s="55" customFormat="1" x14ac:dyDescent="0.2">
      <c r="A259" s="209"/>
      <c r="U259" s="209"/>
    </row>
    <row r="260" spans="1:21" s="55" customFormat="1" x14ac:dyDescent="0.2">
      <c r="A260" s="209"/>
      <c r="U260" s="209"/>
    </row>
    <row r="261" spans="1:21" s="55" customFormat="1" x14ac:dyDescent="0.2">
      <c r="A261" s="209"/>
      <c r="U261" s="209"/>
    </row>
    <row r="262" spans="1:21" s="55" customFormat="1" x14ac:dyDescent="0.2">
      <c r="A262" s="209"/>
      <c r="U262" s="209"/>
    </row>
    <row r="263" spans="1:21" s="55" customFormat="1" x14ac:dyDescent="0.2">
      <c r="A263" s="209"/>
      <c r="U263" s="209"/>
    </row>
    <row r="264" spans="1:21" s="55" customFormat="1" x14ac:dyDescent="0.2">
      <c r="A264" s="209"/>
      <c r="U264" s="209"/>
    </row>
    <row r="265" spans="1:21" s="55" customFormat="1" x14ac:dyDescent="0.2">
      <c r="A265" s="209"/>
      <c r="U265" s="209"/>
    </row>
    <row r="266" spans="1:21" s="55" customFormat="1" x14ac:dyDescent="0.2">
      <c r="A266" s="209"/>
      <c r="U266" s="209"/>
    </row>
    <row r="267" spans="1:21" s="55" customFormat="1" x14ac:dyDescent="0.2">
      <c r="A267" s="209"/>
      <c r="U267" s="209"/>
    </row>
    <row r="268" spans="1:21" s="55" customFormat="1" x14ac:dyDescent="0.2">
      <c r="A268" s="209"/>
      <c r="U268" s="209"/>
    </row>
    <row r="269" spans="1:21" s="55" customFormat="1" x14ac:dyDescent="0.2">
      <c r="A269" s="209"/>
      <c r="U269" s="209"/>
    </row>
    <row r="270" spans="1:21" s="55" customFormat="1" x14ac:dyDescent="0.2">
      <c r="A270" s="209"/>
      <c r="U270" s="209"/>
    </row>
    <row r="271" spans="1:21" s="55" customFormat="1" x14ac:dyDescent="0.2">
      <c r="A271" s="209"/>
      <c r="U271" s="209"/>
    </row>
    <row r="272" spans="1:21" s="55" customFormat="1" x14ac:dyDescent="0.2">
      <c r="A272" s="209"/>
      <c r="U272" s="209"/>
    </row>
    <row r="273" spans="1:21" s="55" customFormat="1" x14ac:dyDescent="0.2">
      <c r="A273" s="209"/>
      <c r="U273" s="209"/>
    </row>
    <row r="274" spans="1:21" s="55" customFormat="1" x14ac:dyDescent="0.2">
      <c r="A274" s="209"/>
      <c r="U274" s="209"/>
    </row>
    <row r="275" spans="1:21" s="55" customFormat="1" x14ac:dyDescent="0.2">
      <c r="A275" s="209"/>
      <c r="U275" s="209"/>
    </row>
    <row r="276" spans="1:21" s="55" customFormat="1" x14ac:dyDescent="0.2">
      <c r="A276" s="209"/>
      <c r="U276" s="209"/>
    </row>
    <row r="277" spans="1:21" s="55" customFormat="1" x14ac:dyDescent="0.2">
      <c r="A277" s="209"/>
      <c r="U277" s="209"/>
    </row>
    <row r="278" spans="1:21" s="55" customFormat="1" x14ac:dyDescent="0.2">
      <c r="A278" s="209"/>
      <c r="U278" s="209"/>
    </row>
    <row r="279" spans="1:21" s="55" customFormat="1" x14ac:dyDescent="0.2">
      <c r="A279" s="209"/>
      <c r="U279" s="209"/>
    </row>
    <row r="280" spans="1:21" s="55" customFormat="1" x14ac:dyDescent="0.2">
      <c r="A280" s="209"/>
      <c r="U280" s="209"/>
    </row>
    <row r="281" spans="1:21" s="55" customFormat="1" x14ac:dyDescent="0.2">
      <c r="A281" s="209"/>
      <c r="U281" s="209"/>
    </row>
    <row r="282" spans="1:21" s="55" customFormat="1" x14ac:dyDescent="0.2">
      <c r="A282" s="209"/>
      <c r="U282" s="209"/>
    </row>
    <row r="283" spans="1:21" s="55" customFormat="1" x14ac:dyDescent="0.2">
      <c r="A283" s="209"/>
      <c r="U283" s="209"/>
    </row>
    <row r="284" spans="1:21" s="55" customFormat="1" x14ac:dyDescent="0.2">
      <c r="A284" s="209"/>
      <c r="U284" s="209"/>
    </row>
    <row r="285" spans="1:21" s="55" customFormat="1" x14ac:dyDescent="0.2">
      <c r="A285" s="209"/>
      <c r="U285" s="209"/>
    </row>
    <row r="286" spans="1:21" s="55" customFormat="1" x14ac:dyDescent="0.2">
      <c r="A286" s="209"/>
      <c r="U286" s="209"/>
    </row>
    <row r="287" spans="1:21" s="55" customFormat="1" x14ac:dyDescent="0.2">
      <c r="A287" s="209"/>
      <c r="U287" s="209"/>
    </row>
    <row r="288" spans="1:21" s="55" customFormat="1" x14ac:dyDescent="0.2">
      <c r="A288" s="209"/>
      <c r="U288" s="209"/>
    </row>
    <row r="289" spans="1:21" s="55" customFormat="1" x14ac:dyDescent="0.2">
      <c r="A289" s="209"/>
      <c r="U289" s="209"/>
    </row>
    <row r="290" spans="1:21" s="55" customFormat="1" x14ac:dyDescent="0.2">
      <c r="A290" s="209"/>
      <c r="U290" s="209"/>
    </row>
    <row r="291" spans="1:21" s="55" customFormat="1" x14ac:dyDescent="0.2">
      <c r="A291" s="209"/>
      <c r="U291" s="209"/>
    </row>
    <row r="292" spans="1:21" s="55" customFormat="1" x14ac:dyDescent="0.2">
      <c r="A292" s="209"/>
      <c r="U292" s="209"/>
    </row>
    <row r="293" spans="1:21" s="55" customFormat="1" x14ac:dyDescent="0.2">
      <c r="A293" s="209"/>
      <c r="U293" s="209"/>
    </row>
    <row r="294" spans="1:21" s="55" customFormat="1" x14ac:dyDescent="0.2">
      <c r="A294" s="209"/>
      <c r="U294" s="209"/>
    </row>
    <row r="295" spans="1:21" s="55" customFormat="1" x14ac:dyDescent="0.2">
      <c r="A295" s="209"/>
      <c r="U295" s="209"/>
    </row>
    <row r="296" spans="1:21" s="55" customFormat="1" x14ac:dyDescent="0.2">
      <c r="A296" s="209"/>
      <c r="U296" s="209"/>
    </row>
    <row r="297" spans="1:21" s="55" customFormat="1" x14ac:dyDescent="0.2">
      <c r="A297" s="209"/>
      <c r="U297" s="209"/>
    </row>
    <row r="298" spans="1:21" s="55" customFormat="1" x14ac:dyDescent="0.2">
      <c r="A298" s="209"/>
      <c r="U298" s="209"/>
    </row>
    <row r="299" spans="1:21" s="55" customFormat="1" x14ac:dyDescent="0.2">
      <c r="A299" s="209"/>
      <c r="U299" s="209"/>
    </row>
    <row r="300" spans="1:21" s="55" customFormat="1" x14ac:dyDescent="0.2">
      <c r="A300" s="209"/>
      <c r="U300" s="209"/>
    </row>
    <row r="301" spans="1:21" s="55" customFormat="1" x14ac:dyDescent="0.2">
      <c r="A301" s="209"/>
      <c r="U301" s="209"/>
    </row>
    <row r="302" spans="1:21" s="55" customFormat="1" x14ac:dyDescent="0.2">
      <c r="A302" s="209"/>
      <c r="U302" s="209"/>
    </row>
    <row r="303" spans="1:21" s="55" customFormat="1" x14ac:dyDescent="0.2">
      <c r="A303" s="209"/>
      <c r="U303" s="209"/>
    </row>
    <row r="304" spans="1:21" s="55" customFormat="1" x14ac:dyDescent="0.2">
      <c r="A304" s="209"/>
      <c r="U304" s="209"/>
    </row>
    <row r="305" spans="1:21" s="55" customFormat="1" x14ac:dyDescent="0.2">
      <c r="A305" s="209"/>
      <c r="U305" s="209"/>
    </row>
    <row r="306" spans="1:21" s="55" customFormat="1" x14ac:dyDescent="0.2">
      <c r="A306" s="209"/>
      <c r="U306" s="209"/>
    </row>
    <row r="307" spans="1:21" s="55" customFormat="1" x14ac:dyDescent="0.2">
      <c r="A307" s="209"/>
      <c r="U307" s="209"/>
    </row>
    <row r="308" spans="1:21" s="55" customFormat="1" x14ac:dyDescent="0.2">
      <c r="A308" s="209"/>
      <c r="U308" s="209"/>
    </row>
    <row r="309" spans="1:21" s="55" customFormat="1" x14ac:dyDescent="0.2">
      <c r="A309" s="209"/>
      <c r="U309" s="209"/>
    </row>
    <row r="310" spans="1:21" s="55" customFormat="1" x14ac:dyDescent="0.2">
      <c r="A310" s="209"/>
      <c r="U310" s="209"/>
    </row>
    <row r="311" spans="1:21" s="55" customFormat="1" x14ac:dyDescent="0.2">
      <c r="A311" s="209"/>
      <c r="U311" s="209"/>
    </row>
    <row r="312" spans="1:21" s="55" customFormat="1" x14ac:dyDescent="0.2">
      <c r="A312" s="209"/>
      <c r="U312" s="209"/>
    </row>
    <row r="313" spans="1:21" s="55" customFormat="1" x14ac:dyDescent="0.2">
      <c r="A313" s="209"/>
      <c r="U313" s="209"/>
    </row>
    <row r="314" spans="1:21" s="55" customFormat="1" x14ac:dyDescent="0.2">
      <c r="A314" s="209"/>
      <c r="U314" s="209"/>
    </row>
    <row r="315" spans="1:21" s="55" customFormat="1" x14ac:dyDescent="0.2">
      <c r="A315" s="209"/>
      <c r="U315" s="209"/>
    </row>
    <row r="316" spans="1:21" s="55" customFormat="1" x14ac:dyDescent="0.2">
      <c r="A316" s="209"/>
      <c r="U316" s="209"/>
    </row>
    <row r="317" spans="1:21" s="55" customFormat="1" x14ac:dyDescent="0.2">
      <c r="A317" s="209"/>
      <c r="U317" s="209"/>
    </row>
    <row r="318" spans="1:21" s="55" customFormat="1" x14ac:dyDescent="0.2">
      <c r="A318" s="209"/>
      <c r="U318" s="209"/>
    </row>
    <row r="319" spans="1:21" s="55" customFormat="1" x14ac:dyDescent="0.2">
      <c r="A319" s="209"/>
      <c r="U319" s="209"/>
    </row>
    <row r="320" spans="1:21" s="55" customFormat="1" x14ac:dyDescent="0.2">
      <c r="A320" s="209"/>
      <c r="U320" s="209"/>
    </row>
    <row r="321" spans="1:21" s="55" customFormat="1" x14ac:dyDescent="0.2">
      <c r="A321" s="209"/>
      <c r="U321" s="209"/>
    </row>
    <row r="322" spans="1:21" s="55" customFormat="1" x14ac:dyDescent="0.2">
      <c r="A322" s="209"/>
      <c r="U322" s="209"/>
    </row>
    <row r="323" spans="1:21" s="55" customFormat="1" x14ac:dyDescent="0.2">
      <c r="A323" s="209"/>
      <c r="U323" s="209"/>
    </row>
    <row r="324" spans="1:21" s="55" customFormat="1" x14ac:dyDescent="0.2">
      <c r="A324" s="209"/>
      <c r="U324" s="209"/>
    </row>
    <row r="325" spans="1:21" s="55" customFormat="1" x14ac:dyDescent="0.2">
      <c r="A325" s="209"/>
      <c r="U325" s="209"/>
    </row>
    <row r="326" spans="1:21" s="55" customFormat="1" x14ac:dyDescent="0.2">
      <c r="A326" s="209"/>
      <c r="U326" s="209"/>
    </row>
    <row r="327" spans="1:21" s="55" customFormat="1" x14ac:dyDescent="0.2">
      <c r="A327" s="209"/>
      <c r="U327" s="209"/>
    </row>
    <row r="328" spans="1:21" s="55" customFormat="1" x14ac:dyDescent="0.2">
      <c r="A328" s="209"/>
      <c r="U328" s="209"/>
    </row>
    <row r="329" spans="1:21" s="55" customFormat="1" x14ac:dyDescent="0.2">
      <c r="A329" s="209"/>
      <c r="U329" s="209"/>
    </row>
    <row r="330" spans="1:21" s="55" customFormat="1" x14ac:dyDescent="0.2">
      <c r="A330" s="209"/>
      <c r="U330" s="209"/>
    </row>
    <row r="331" spans="1:21" s="55" customFormat="1" x14ac:dyDescent="0.2">
      <c r="A331" s="209"/>
      <c r="U331" s="209"/>
    </row>
    <row r="332" spans="1:21" s="55" customFormat="1" x14ac:dyDescent="0.2">
      <c r="A332" s="209"/>
      <c r="U332" s="209"/>
    </row>
    <row r="333" spans="1:21" s="55" customFormat="1" x14ac:dyDescent="0.2">
      <c r="A333" s="209"/>
      <c r="U333" s="209"/>
    </row>
    <row r="334" spans="1:21" s="55" customFormat="1" x14ac:dyDescent="0.2">
      <c r="A334" s="209"/>
      <c r="U334" s="209"/>
    </row>
    <row r="335" spans="1:21" s="55" customFormat="1" x14ac:dyDescent="0.2">
      <c r="A335" s="209"/>
      <c r="U335" s="209"/>
    </row>
    <row r="336" spans="1:21" s="55" customFormat="1" x14ac:dyDescent="0.2">
      <c r="A336" s="209"/>
      <c r="U336" s="209"/>
    </row>
    <row r="337" spans="1:21" s="55" customFormat="1" x14ac:dyDescent="0.2">
      <c r="A337" s="209"/>
      <c r="U337" s="209"/>
    </row>
    <row r="338" spans="1:21" s="55" customFormat="1" x14ac:dyDescent="0.2">
      <c r="A338" s="209"/>
      <c r="U338" s="209"/>
    </row>
    <row r="339" spans="1:21" s="55" customFormat="1" x14ac:dyDescent="0.2">
      <c r="A339" s="209"/>
      <c r="U339" s="209"/>
    </row>
    <row r="340" spans="1:21" s="55" customFormat="1" x14ac:dyDescent="0.2">
      <c r="A340" s="209"/>
      <c r="U340" s="209"/>
    </row>
    <row r="341" spans="1:21" s="55" customFormat="1" x14ac:dyDescent="0.2">
      <c r="A341" s="209"/>
      <c r="U341" s="209"/>
    </row>
    <row r="342" spans="1:21" s="55" customFormat="1" x14ac:dyDescent="0.2">
      <c r="A342" s="209"/>
      <c r="U342" s="209"/>
    </row>
    <row r="343" spans="1:21" s="55" customFormat="1" x14ac:dyDescent="0.2">
      <c r="A343" s="209"/>
      <c r="U343" s="209"/>
    </row>
    <row r="344" spans="1:21" s="55" customFormat="1" x14ac:dyDescent="0.2">
      <c r="A344" s="209"/>
      <c r="U344" s="209"/>
    </row>
    <row r="345" spans="1:21" s="55" customFormat="1" x14ac:dyDescent="0.2">
      <c r="A345" s="209"/>
      <c r="U345" s="209"/>
    </row>
    <row r="346" spans="1:21" s="55" customFormat="1" x14ac:dyDescent="0.2">
      <c r="A346" s="209"/>
      <c r="U346" s="209"/>
    </row>
    <row r="347" spans="1:21" s="55" customFormat="1" x14ac:dyDescent="0.2">
      <c r="A347" s="209"/>
      <c r="U347" s="209"/>
    </row>
    <row r="348" spans="1:21" s="55" customFormat="1" x14ac:dyDescent="0.2">
      <c r="A348" s="209"/>
      <c r="U348" s="209"/>
    </row>
    <row r="349" spans="1:21" s="55" customFormat="1" x14ac:dyDescent="0.2">
      <c r="A349" s="209"/>
      <c r="U349" s="209"/>
    </row>
    <row r="350" spans="1:21" s="55" customFormat="1" x14ac:dyDescent="0.2">
      <c r="A350" s="209"/>
      <c r="U350" s="209"/>
    </row>
    <row r="351" spans="1:21" s="55" customFormat="1" x14ac:dyDescent="0.2">
      <c r="A351" s="209"/>
      <c r="U351" s="209"/>
    </row>
    <row r="352" spans="1:21" s="55" customFormat="1" x14ac:dyDescent="0.2">
      <c r="A352" s="209"/>
      <c r="U352" s="209"/>
    </row>
    <row r="353" spans="1:21" s="55" customFormat="1" x14ac:dyDescent="0.2">
      <c r="A353" s="209"/>
      <c r="U353" s="209"/>
    </row>
    <row r="354" spans="1:21" s="55" customFormat="1" x14ac:dyDescent="0.2">
      <c r="A354" s="209"/>
      <c r="U354" s="209"/>
    </row>
    <row r="355" spans="1:21" s="55" customFormat="1" x14ac:dyDescent="0.2">
      <c r="A355" s="209"/>
      <c r="U355" s="209"/>
    </row>
    <row r="356" spans="1:21" s="55" customFormat="1" x14ac:dyDescent="0.2">
      <c r="A356" s="209"/>
      <c r="U356" s="209"/>
    </row>
    <row r="357" spans="1:21" s="55" customFormat="1" x14ac:dyDescent="0.2">
      <c r="A357" s="209"/>
      <c r="U357" s="209"/>
    </row>
    <row r="358" spans="1:21" s="55" customFormat="1" x14ac:dyDescent="0.2">
      <c r="A358" s="209"/>
      <c r="U358" s="209"/>
    </row>
    <row r="359" spans="1:21" s="55" customFormat="1" x14ac:dyDescent="0.2">
      <c r="A359" s="209"/>
      <c r="U359" s="209"/>
    </row>
    <row r="360" spans="1:21" s="55" customFormat="1" x14ac:dyDescent="0.2">
      <c r="A360" s="209"/>
      <c r="U360" s="209"/>
    </row>
    <row r="361" spans="1:21" s="55" customFormat="1" x14ac:dyDescent="0.2">
      <c r="A361" s="209"/>
      <c r="U361" s="209"/>
    </row>
    <row r="362" spans="1:21" s="55" customFormat="1" x14ac:dyDescent="0.2">
      <c r="A362" s="209"/>
      <c r="U362" s="209"/>
    </row>
    <row r="363" spans="1:21" s="55" customFormat="1" x14ac:dyDescent="0.2">
      <c r="A363" s="209"/>
      <c r="U363" s="209"/>
    </row>
    <row r="364" spans="1:21" s="55" customFormat="1" x14ac:dyDescent="0.2">
      <c r="A364" s="209"/>
      <c r="U364" s="209"/>
    </row>
    <row r="365" spans="1:21" s="55" customFormat="1" x14ac:dyDescent="0.2">
      <c r="A365" s="209"/>
      <c r="U365" s="209"/>
    </row>
    <row r="366" spans="1:21" s="55" customFormat="1" x14ac:dyDescent="0.2">
      <c r="A366" s="209"/>
      <c r="U366" s="209"/>
    </row>
    <row r="367" spans="1:21" s="55" customFormat="1" x14ac:dyDescent="0.2">
      <c r="A367" s="209"/>
      <c r="U367" s="209"/>
    </row>
    <row r="368" spans="1:21" s="55" customFormat="1" x14ac:dyDescent="0.2">
      <c r="A368" s="209"/>
      <c r="U368" s="209"/>
    </row>
    <row r="369" spans="1:21" s="55" customFormat="1" x14ac:dyDescent="0.2">
      <c r="A369" s="209"/>
      <c r="U369" s="209"/>
    </row>
    <row r="370" spans="1:21" s="55" customFormat="1" x14ac:dyDescent="0.2">
      <c r="A370" s="209"/>
      <c r="U370" s="209"/>
    </row>
    <row r="371" spans="1:21" s="55" customFormat="1" x14ac:dyDescent="0.2">
      <c r="A371" s="209"/>
      <c r="U371" s="209"/>
    </row>
    <row r="372" spans="1:21" s="55" customFormat="1" x14ac:dyDescent="0.2">
      <c r="A372" s="209"/>
      <c r="U372" s="209"/>
    </row>
    <row r="373" spans="1:21" s="55" customFormat="1" x14ac:dyDescent="0.2">
      <c r="A373" s="209"/>
      <c r="U373" s="209"/>
    </row>
    <row r="374" spans="1:21" s="55" customFormat="1" x14ac:dyDescent="0.2">
      <c r="A374" s="209"/>
      <c r="U374" s="209"/>
    </row>
    <row r="375" spans="1:21" s="55" customFormat="1" x14ac:dyDescent="0.2">
      <c r="A375" s="209"/>
      <c r="U375" s="209"/>
    </row>
    <row r="376" spans="1:21" s="55" customFormat="1" x14ac:dyDescent="0.2">
      <c r="A376" s="209"/>
      <c r="U376" s="209"/>
    </row>
    <row r="377" spans="1:21" s="55" customFormat="1" x14ac:dyDescent="0.2">
      <c r="A377" s="209"/>
      <c r="U377" s="209"/>
    </row>
    <row r="378" spans="1:21" s="55" customFormat="1" x14ac:dyDescent="0.2">
      <c r="A378" s="209"/>
      <c r="U378" s="209"/>
    </row>
    <row r="379" spans="1:21" s="55" customFormat="1" x14ac:dyDescent="0.2">
      <c r="A379" s="209"/>
      <c r="U379" s="209"/>
    </row>
    <row r="380" spans="1:21" s="55" customFormat="1" x14ac:dyDescent="0.2">
      <c r="A380" s="209"/>
      <c r="U380" s="209"/>
    </row>
    <row r="381" spans="1:21" s="55" customFormat="1" x14ac:dyDescent="0.2">
      <c r="A381" s="209"/>
      <c r="U381" s="209"/>
    </row>
    <row r="382" spans="1:21" s="55" customFormat="1" x14ac:dyDescent="0.2">
      <c r="A382" s="209"/>
      <c r="U382" s="209"/>
    </row>
    <row r="383" spans="1:21" s="55" customFormat="1" x14ac:dyDescent="0.2">
      <c r="A383" s="209"/>
      <c r="U383" s="209"/>
    </row>
    <row r="384" spans="1:21" s="55" customFormat="1" x14ac:dyDescent="0.2">
      <c r="A384" s="209"/>
      <c r="U384" s="209"/>
    </row>
    <row r="385" spans="1:21" s="55" customFormat="1" x14ac:dyDescent="0.2">
      <c r="A385" s="209"/>
      <c r="U385" s="209"/>
    </row>
    <row r="386" spans="1:21" s="55" customFormat="1" x14ac:dyDescent="0.2">
      <c r="A386" s="209"/>
      <c r="U386" s="209"/>
    </row>
    <row r="387" spans="1:21" s="55" customFormat="1" x14ac:dyDescent="0.2">
      <c r="A387" s="209"/>
      <c r="U387" s="209"/>
    </row>
    <row r="388" spans="1:21" s="55" customFormat="1" x14ac:dyDescent="0.2">
      <c r="A388" s="209"/>
      <c r="U388" s="209"/>
    </row>
    <row r="389" spans="1:21" s="55" customFormat="1" x14ac:dyDescent="0.2">
      <c r="A389" s="209"/>
      <c r="U389" s="209"/>
    </row>
    <row r="390" spans="1:21" s="55" customFormat="1" x14ac:dyDescent="0.2">
      <c r="A390" s="209"/>
      <c r="U390" s="209"/>
    </row>
    <row r="391" spans="1:21" s="55" customFormat="1" x14ac:dyDescent="0.2">
      <c r="A391" s="209"/>
      <c r="U391" s="209"/>
    </row>
    <row r="392" spans="1:21" s="55" customFormat="1" x14ac:dyDescent="0.2">
      <c r="A392" s="209"/>
      <c r="U392" s="209"/>
    </row>
    <row r="393" spans="1:21" s="55" customFormat="1" x14ac:dyDescent="0.2">
      <c r="A393" s="209"/>
      <c r="U393" s="209"/>
    </row>
    <row r="394" spans="1:21" s="55" customFormat="1" x14ac:dyDescent="0.2">
      <c r="A394" s="209"/>
      <c r="U394" s="209"/>
    </row>
    <row r="395" spans="1:21" s="55" customFormat="1" x14ac:dyDescent="0.2">
      <c r="A395" s="209"/>
      <c r="U395" s="209"/>
    </row>
    <row r="396" spans="1:21" s="55" customFormat="1" x14ac:dyDescent="0.2">
      <c r="A396" s="209"/>
      <c r="U396" s="209"/>
    </row>
    <row r="397" spans="1:21" s="55" customFormat="1" x14ac:dyDescent="0.2">
      <c r="A397" s="209"/>
      <c r="U397" s="209"/>
    </row>
    <row r="398" spans="1:21" s="55" customFormat="1" x14ac:dyDescent="0.2">
      <c r="A398" s="209"/>
      <c r="U398" s="209"/>
    </row>
    <row r="399" spans="1:21" s="55" customFormat="1" x14ac:dyDescent="0.2">
      <c r="A399" s="209"/>
      <c r="U399" s="209"/>
    </row>
    <row r="400" spans="1:21" s="55" customFormat="1" x14ac:dyDescent="0.2">
      <c r="A400" s="209"/>
      <c r="U400" s="209"/>
    </row>
    <row r="401" spans="1:21" s="55" customFormat="1" x14ac:dyDescent="0.2">
      <c r="A401" s="209"/>
      <c r="U401" s="209"/>
    </row>
    <row r="402" spans="1:21" s="55" customFormat="1" x14ac:dyDescent="0.2">
      <c r="A402" s="209"/>
      <c r="U402" s="209"/>
    </row>
    <row r="403" spans="1:21" s="55" customFormat="1" x14ac:dyDescent="0.2">
      <c r="A403" s="209"/>
      <c r="U403" s="209"/>
    </row>
    <row r="404" spans="1:21" s="55" customFormat="1" x14ac:dyDescent="0.2">
      <c r="A404" s="209"/>
      <c r="U404" s="209"/>
    </row>
    <row r="405" spans="1:21" s="55" customFormat="1" x14ac:dyDescent="0.2">
      <c r="A405" s="209"/>
      <c r="U405" s="209"/>
    </row>
    <row r="406" spans="1:21" s="55" customFormat="1" x14ac:dyDescent="0.2">
      <c r="A406" s="209"/>
      <c r="U406" s="209"/>
    </row>
    <row r="407" spans="1:21" s="55" customFormat="1" x14ac:dyDescent="0.2">
      <c r="A407" s="209"/>
      <c r="U407" s="209"/>
    </row>
    <row r="408" spans="1:21" s="55" customFormat="1" x14ac:dyDescent="0.2">
      <c r="A408" s="209"/>
      <c r="U408" s="209"/>
    </row>
    <row r="409" spans="1:21" s="55" customFormat="1" x14ac:dyDescent="0.2">
      <c r="A409" s="209"/>
      <c r="U409" s="209"/>
    </row>
    <row r="410" spans="1:21" s="55" customFormat="1" x14ac:dyDescent="0.2">
      <c r="A410" s="209"/>
      <c r="U410" s="209"/>
    </row>
    <row r="411" spans="1:21" s="55" customFormat="1" x14ac:dyDescent="0.2">
      <c r="A411" s="209"/>
      <c r="U411" s="209"/>
    </row>
    <row r="412" spans="1:21" s="55" customFormat="1" x14ac:dyDescent="0.2">
      <c r="A412" s="209"/>
      <c r="U412" s="209"/>
    </row>
    <row r="413" spans="1:21" s="55" customFormat="1" x14ac:dyDescent="0.2">
      <c r="A413" s="209"/>
      <c r="U413" s="209"/>
    </row>
    <row r="414" spans="1:21" s="55" customFormat="1" x14ac:dyDescent="0.2">
      <c r="A414" s="209"/>
      <c r="U414" s="209"/>
    </row>
    <row r="415" spans="1:21" s="55" customFormat="1" x14ac:dyDescent="0.2">
      <c r="A415" s="209"/>
      <c r="U415" s="209"/>
    </row>
    <row r="416" spans="1:21" s="55" customFormat="1" x14ac:dyDescent="0.2">
      <c r="A416" s="209"/>
      <c r="U416" s="209"/>
    </row>
    <row r="417" spans="1:21" s="55" customFormat="1" x14ac:dyDescent="0.2">
      <c r="A417" s="209"/>
      <c r="U417" s="209"/>
    </row>
    <row r="418" spans="1:21" s="55" customFormat="1" x14ac:dyDescent="0.2">
      <c r="A418" s="209"/>
      <c r="U418" s="209"/>
    </row>
    <row r="419" spans="1:21" s="55" customFormat="1" x14ac:dyDescent="0.2">
      <c r="A419" s="209"/>
      <c r="U419" s="209"/>
    </row>
    <row r="420" spans="1:21" s="55" customFormat="1" x14ac:dyDescent="0.2">
      <c r="A420" s="209"/>
      <c r="U420" s="209"/>
    </row>
    <row r="421" spans="1:21" s="55" customFormat="1" x14ac:dyDescent="0.2">
      <c r="A421" s="209"/>
      <c r="U421" s="209"/>
    </row>
    <row r="422" spans="1:21" s="55" customFormat="1" x14ac:dyDescent="0.2">
      <c r="A422" s="209"/>
      <c r="U422" s="209"/>
    </row>
    <row r="423" spans="1:21" s="55" customFormat="1" x14ac:dyDescent="0.2">
      <c r="A423" s="209"/>
      <c r="U423" s="209"/>
    </row>
    <row r="424" spans="1:21" s="55" customFormat="1" x14ac:dyDescent="0.2">
      <c r="A424" s="209"/>
      <c r="U424" s="209"/>
    </row>
    <row r="425" spans="1:21" s="55" customFormat="1" x14ac:dyDescent="0.2">
      <c r="A425" s="209"/>
      <c r="U425" s="209"/>
    </row>
    <row r="426" spans="1:21" s="55" customFormat="1" x14ac:dyDescent="0.2">
      <c r="A426" s="209"/>
      <c r="U426" s="209"/>
    </row>
    <row r="427" spans="1:21" s="55" customFormat="1" x14ac:dyDescent="0.2">
      <c r="A427" s="209"/>
      <c r="U427" s="209"/>
    </row>
    <row r="428" spans="1:21" s="55" customFormat="1" x14ac:dyDescent="0.2">
      <c r="A428" s="209"/>
      <c r="U428" s="209"/>
    </row>
    <row r="429" spans="1:21" s="55" customFormat="1" x14ac:dyDescent="0.2">
      <c r="A429" s="209"/>
      <c r="U429" s="209"/>
    </row>
    <row r="430" spans="1:21" s="55" customFormat="1" x14ac:dyDescent="0.2">
      <c r="A430" s="209"/>
      <c r="U430" s="209"/>
    </row>
    <row r="431" spans="1:21" s="55" customFormat="1" x14ac:dyDescent="0.2">
      <c r="A431" s="209"/>
      <c r="U431" s="209"/>
    </row>
    <row r="432" spans="1:21" s="55" customFormat="1" x14ac:dyDescent="0.2">
      <c r="A432" s="209"/>
      <c r="U432" s="209"/>
    </row>
    <row r="433" spans="1:21" s="55" customFormat="1" x14ac:dyDescent="0.2">
      <c r="A433" s="209"/>
      <c r="U433" s="209"/>
    </row>
    <row r="434" spans="1:21" s="55" customFormat="1" x14ac:dyDescent="0.2">
      <c r="A434" s="209"/>
      <c r="U434" s="209"/>
    </row>
    <row r="435" spans="1:21" s="55" customFormat="1" x14ac:dyDescent="0.2">
      <c r="A435" s="209"/>
      <c r="U435" s="209"/>
    </row>
    <row r="436" spans="1:21" s="55" customFormat="1" x14ac:dyDescent="0.2">
      <c r="A436" s="209"/>
      <c r="U436" s="209"/>
    </row>
    <row r="437" spans="1:21" s="55" customFormat="1" x14ac:dyDescent="0.2">
      <c r="A437" s="209"/>
      <c r="U437" s="209"/>
    </row>
    <row r="438" spans="1:21" s="55" customFormat="1" x14ac:dyDescent="0.2">
      <c r="A438" s="209"/>
      <c r="U438" s="209"/>
    </row>
    <row r="439" spans="1:21" s="55" customFormat="1" x14ac:dyDescent="0.2">
      <c r="A439" s="209"/>
      <c r="U439" s="209"/>
    </row>
    <row r="440" spans="1:21" s="55" customFormat="1" x14ac:dyDescent="0.2">
      <c r="A440" s="209"/>
      <c r="U440" s="209"/>
    </row>
    <row r="441" spans="1:21" s="55" customFormat="1" x14ac:dyDescent="0.2">
      <c r="A441" s="209"/>
      <c r="U441" s="209"/>
    </row>
    <row r="442" spans="1:21" s="55" customFormat="1" x14ac:dyDescent="0.2">
      <c r="A442" s="209"/>
      <c r="U442" s="209"/>
    </row>
    <row r="443" spans="1:21" s="55" customFormat="1" x14ac:dyDescent="0.2">
      <c r="A443" s="209"/>
      <c r="U443" s="209"/>
    </row>
    <row r="444" spans="1:21" s="55" customFormat="1" x14ac:dyDescent="0.2">
      <c r="A444" s="209"/>
      <c r="U444" s="209"/>
    </row>
    <row r="445" spans="1:21" s="55" customFormat="1" x14ac:dyDescent="0.2">
      <c r="A445" s="209"/>
      <c r="U445" s="209"/>
    </row>
    <row r="446" spans="1:21" s="55" customFormat="1" x14ac:dyDescent="0.2">
      <c r="A446" s="209"/>
      <c r="U446" s="209"/>
    </row>
    <row r="447" spans="1:21" s="55" customFormat="1" x14ac:dyDescent="0.2">
      <c r="A447" s="209"/>
      <c r="U447" s="209"/>
    </row>
    <row r="448" spans="1:21" s="55" customFormat="1" x14ac:dyDescent="0.2">
      <c r="A448" s="209"/>
      <c r="U448" s="209"/>
    </row>
    <row r="449" spans="1:21" s="55" customFormat="1" x14ac:dyDescent="0.2">
      <c r="A449" s="209"/>
      <c r="U449" s="209"/>
    </row>
    <row r="450" spans="1:21" s="55" customFormat="1" x14ac:dyDescent="0.2">
      <c r="A450" s="209"/>
      <c r="U450" s="209"/>
    </row>
    <row r="451" spans="1:21" s="55" customFormat="1" x14ac:dyDescent="0.2">
      <c r="A451" s="209"/>
      <c r="U451" s="209"/>
    </row>
    <row r="452" spans="1:21" s="55" customFormat="1" x14ac:dyDescent="0.2">
      <c r="A452" s="209"/>
      <c r="U452" s="209"/>
    </row>
    <row r="453" spans="1:21" s="55" customFormat="1" x14ac:dyDescent="0.2">
      <c r="A453" s="209"/>
      <c r="U453" s="209"/>
    </row>
    <row r="454" spans="1:21" s="55" customFormat="1" x14ac:dyDescent="0.2">
      <c r="A454" s="209"/>
      <c r="U454" s="209"/>
    </row>
    <row r="455" spans="1:21" s="55" customFormat="1" x14ac:dyDescent="0.2">
      <c r="A455" s="209"/>
      <c r="U455" s="209"/>
    </row>
    <row r="456" spans="1:21" s="55" customFormat="1" x14ac:dyDescent="0.2">
      <c r="A456" s="209"/>
      <c r="U456" s="209"/>
    </row>
    <row r="457" spans="1:21" s="55" customFormat="1" x14ac:dyDescent="0.2">
      <c r="A457" s="209"/>
      <c r="U457" s="209"/>
    </row>
    <row r="458" spans="1:21" s="55" customFormat="1" x14ac:dyDescent="0.2">
      <c r="A458" s="209"/>
      <c r="U458" s="209"/>
    </row>
    <row r="459" spans="1:21" s="55" customFormat="1" x14ac:dyDescent="0.2">
      <c r="A459" s="209"/>
      <c r="U459" s="209"/>
    </row>
    <row r="460" spans="1:21" s="55" customFormat="1" x14ac:dyDescent="0.2">
      <c r="A460" s="209"/>
      <c r="U460" s="209"/>
    </row>
    <row r="461" spans="1:21" s="55" customFormat="1" x14ac:dyDescent="0.2">
      <c r="A461" s="209"/>
      <c r="U461" s="209"/>
    </row>
    <row r="462" spans="1:21" s="55" customFormat="1" x14ac:dyDescent="0.2">
      <c r="A462" s="209"/>
      <c r="U462" s="209"/>
    </row>
    <row r="463" spans="1:21" s="55" customFormat="1" x14ac:dyDescent="0.2">
      <c r="A463" s="209"/>
      <c r="U463" s="209"/>
    </row>
    <row r="464" spans="1:21" s="55" customFormat="1" x14ac:dyDescent="0.2">
      <c r="A464" s="209"/>
      <c r="U464" s="209"/>
    </row>
    <row r="465" spans="1:21" s="55" customFormat="1" x14ac:dyDescent="0.2">
      <c r="A465" s="209"/>
      <c r="U465" s="209"/>
    </row>
    <row r="466" spans="1:21" s="55" customFormat="1" x14ac:dyDescent="0.2">
      <c r="A466" s="209"/>
      <c r="U466" s="209"/>
    </row>
    <row r="467" spans="1:21" s="55" customFormat="1" x14ac:dyDescent="0.2">
      <c r="A467" s="209"/>
      <c r="U467" s="209"/>
    </row>
    <row r="468" spans="1:21" s="55" customFormat="1" x14ac:dyDescent="0.2">
      <c r="A468" s="209"/>
      <c r="U468" s="209"/>
    </row>
    <row r="469" spans="1:21" s="55" customFormat="1" x14ac:dyDescent="0.2">
      <c r="A469" s="209"/>
      <c r="U469" s="209"/>
    </row>
    <row r="470" spans="1:21" s="55" customFormat="1" x14ac:dyDescent="0.2">
      <c r="A470" s="209"/>
      <c r="U470" s="209"/>
    </row>
    <row r="471" spans="1:21" s="55" customFormat="1" x14ac:dyDescent="0.2">
      <c r="A471" s="209"/>
      <c r="U471" s="209"/>
    </row>
    <row r="472" spans="1:21" s="55" customFormat="1" x14ac:dyDescent="0.2">
      <c r="A472" s="209"/>
      <c r="U472" s="209"/>
    </row>
    <row r="473" spans="1:21" s="55" customFormat="1" x14ac:dyDescent="0.2">
      <c r="A473" s="209"/>
      <c r="U473" s="209"/>
    </row>
    <row r="474" spans="1:21" s="55" customFormat="1" x14ac:dyDescent="0.2">
      <c r="A474" s="209"/>
      <c r="U474" s="209"/>
    </row>
    <row r="475" spans="1:21" s="55" customFormat="1" x14ac:dyDescent="0.2">
      <c r="A475" s="209"/>
      <c r="U475" s="209"/>
    </row>
    <row r="476" spans="1:21" s="55" customFormat="1" x14ac:dyDescent="0.2">
      <c r="A476" s="209"/>
      <c r="U476" s="209"/>
    </row>
    <row r="477" spans="1:21" s="55" customFormat="1" x14ac:dyDescent="0.2">
      <c r="A477" s="209"/>
      <c r="U477" s="209"/>
    </row>
    <row r="478" spans="1:21" s="55" customFormat="1" x14ac:dyDescent="0.2">
      <c r="A478" s="209"/>
      <c r="U478" s="209"/>
    </row>
    <row r="479" spans="1:21" s="55" customFormat="1" x14ac:dyDescent="0.2">
      <c r="A479" s="209"/>
      <c r="U479" s="209"/>
    </row>
    <row r="480" spans="1:21" s="55" customFormat="1" x14ac:dyDescent="0.2">
      <c r="A480" s="209"/>
      <c r="U480" s="209"/>
    </row>
    <row r="481" spans="1:21" s="55" customFormat="1" x14ac:dyDescent="0.2">
      <c r="A481" s="209"/>
      <c r="U481" s="209"/>
    </row>
    <row r="482" spans="1:21" s="55" customFormat="1" x14ac:dyDescent="0.2">
      <c r="A482" s="209"/>
      <c r="U482" s="209"/>
    </row>
    <row r="483" spans="1:21" s="55" customFormat="1" x14ac:dyDescent="0.2">
      <c r="A483" s="209"/>
      <c r="U483" s="209"/>
    </row>
    <row r="484" spans="1:21" s="55" customFormat="1" x14ac:dyDescent="0.2">
      <c r="A484" s="209"/>
      <c r="U484" s="209"/>
    </row>
    <row r="485" spans="1:21" s="55" customFormat="1" x14ac:dyDescent="0.2">
      <c r="A485" s="209"/>
      <c r="U485" s="209"/>
    </row>
    <row r="486" spans="1:21" s="55" customFormat="1" x14ac:dyDescent="0.2">
      <c r="A486" s="209"/>
      <c r="U486" s="209"/>
    </row>
    <row r="487" spans="1:21" s="55" customFormat="1" x14ac:dyDescent="0.2">
      <c r="A487" s="209"/>
      <c r="U487" s="209"/>
    </row>
    <row r="488" spans="1:21" s="55" customFormat="1" x14ac:dyDescent="0.2">
      <c r="A488" s="209"/>
      <c r="U488" s="209"/>
    </row>
    <row r="489" spans="1:21" s="55" customFormat="1" x14ac:dyDescent="0.2">
      <c r="A489" s="209"/>
      <c r="U489" s="209"/>
    </row>
    <row r="490" spans="1:21" s="55" customFormat="1" x14ac:dyDescent="0.2">
      <c r="A490" s="209"/>
      <c r="U490" s="209"/>
    </row>
    <row r="491" spans="1:21" s="55" customFormat="1" x14ac:dyDescent="0.2">
      <c r="A491" s="209"/>
      <c r="U491" s="209"/>
    </row>
    <row r="492" spans="1:21" s="55" customFormat="1" x14ac:dyDescent="0.2">
      <c r="A492" s="209"/>
      <c r="U492" s="209"/>
    </row>
    <row r="493" spans="1:21" s="55" customFormat="1" x14ac:dyDescent="0.2">
      <c r="A493" s="209"/>
      <c r="U493" s="209"/>
    </row>
    <row r="494" spans="1:21" s="55" customFormat="1" x14ac:dyDescent="0.2">
      <c r="A494" s="209"/>
      <c r="U494" s="209"/>
    </row>
    <row r="495" spans="1:21" s="55" customFormat="1" x14ac:dyDescent="0.2">
      <c r="A495" s="209"/>
      <c r="U495" s="209"/>
    </row>
    <row r="496" spans="1:21" s="55" customFormat="1" x14ac:dyDescent="0.2">
      <c r="A496" s="209"/>
      <c r="U496" s="209"/>
    </row>
    <row r="497" spans="1:21" s="55" customFormat="1" x14ac:dyDescent="0.2">
      <c r="A497" s="209"/>
      <c r="U497" s="209"/>
    </row>
    <row r="498" spans="1:21" s="55" customFormat="1" x14ac:dyDescent="0.2">
      <c r="A498" s="209"/>
      <c r="U498" s="209"/>
    </row>
    <row r="499" spans="1:21" s="55" customFormat="1" x14ac:dyDescent="0.2">
      <c r="A499" s="209"/>
      <c r="U499" s="209"/>
    </row>
    <row r="500" spans="1:21" s="55" customFormat="1" x14ac:dyDescent="0.2">
      <c r="A500" s="209"/>
      <c r="U500" s="209"/>
    </row>
    <row r="501" spans="1:21" s="55" customFormat="1" x14ac:dyDescent="0.2">
      <c r="A501" s="209"/>
      <c r="U501" s="209"/>
    </row>
    <row r="502" spans="1:21" s="55" customFormat="1" x14ac:dyDescent="0.2">
      <c r="A502" s="209"/>
      <c r="U502" s="209"/>
    </row>
    <row r="503" spans="1:21" s="55" customFormat="1" x14ac:dyDescent="0.2">
      <c r="A503" s="209"/>
      <c r="U503" s="209"/>
    </row>
    <row r="504" spans="1:21" s="55" customFormat="1" x14ac:dyDescent="0.2">
      <c r="A504" s="209"/>
      <c r="U504" s="209"/>
    </row>
    <row r="505" spans="1:21" s="55" customFormat="1" x14ac:dyDescent="0.2">
      <c r="A505" s="209"/>
      <c r="U505" s="209"/>
    </row>
    <row r="506" spans="1:21" s="55" customFormat="1" x14ac:dyDescent="0.2">
      <c r="A506" s="209"/>
      <c r="U506" s="209"/>
    </row>
    <row r="507" spans="1:21" s="55" customFormat="1" x14ac:dyDescent="0.2">
      <c r="A507" s="209"/>
      <c r="U507" s="209"/>
    </row>
    <row r="508" spans="1:21" s="55" customFormat="1" x14ac:dyDescent="0.2">
      <c r="A508" s="209"/>
      <c r="U508" s="209"/>
    </row>
    <row r="509" spans="1:21" s="55" customFormat="1" x14ac:dyDescent="0.2">
      <c r="A509" s="209"/>
      <c r="U509" s="209"/>
    </row>
    <row r="510" spans="1:21" s="55" customFormat="1" x14ac:dyDescent="0.2">
      <c r="A510" s="209"/>
      <c r="U510" s="209"/>
    </row>
    <row r="511" spans="1:21" s="55" customFormat="1" x14ac:dyDescent="0.2">
      <c r="A511" s="209"/>
      <c r="U511" s="209"/>
    </row>
    <row r="512" spans="1:21" s="55" customFormat="1" x14ac:dyDescent="0.2">
      <c r="A512" s="209"/>
      <c r="U512" s="209"/>
    </row>
    <row r="513" spans="1:26" s="55" customFormat="1" x14ac:dyDescent="0.2">
      <c r="A513" s="209"/>
      <c r="U513" s="209"/>
    </row>
    <row r="514" spans="1:26" s="55" customFormat="1" x14ac:dyDescent="0.2">
      <c r="A514" s="209"/>
      <c r="U514" s="209"/>
    </row>
    <row r="515" spans="1:26" s="55" customFormat="1" x14ac:dyDescent="0.2">
      <c r="A515" s="209"/>
      <c r="U515" s="209"/>
    </row>
    <row r="516" spans="1:26" s="55" customFormat="1" x14ac:dyDescent="0.2">
      <c r="A516" s="209"/>
      <c r="U516" s="209"/>
    </row>
    <row r="517" spans="1:26" x14ac:dyDescent="0.2">
      <c r="A517" s="209"/>
      <c r="B517" s="55"/>
      <c r="C517" s="55"/>
      <c r="D517" s="55"/>
      <c r="E517" s="55"/>
      <c r="F517" s="55"/>
      <c r="G517" s="55"/>
      <c r="H517" s="55"/>
      <c r="I517" s="55"/>
      <c r="J517" s="55"/>
      <c r="K517" s="55"/>
      <c r="L517" s="55"/>
      <c r="M517" s="55"/>
      <c r="N517" s="55"/>
      <c r="O517" s="55"/>
      <c r="P517" s="55"/>
      <c r="Q517" s="55"/>
      <c r="R517" s="55"/>
      <c r="S517" s="55"/>
      <c r="T517" s="55"/>
      <c r="X517" s="55"/>
      <c r="Z517" s="55"/>
    </row>
    <row r="518" spans="1:26" x14ac:dyDescent="0.2">
      <c r="X518" s="55"/>
    </row>
  </sheetData>
  <mergeCells count="130">
    <mergeCell ref="K1:T1"/>
    <mergeCell ref="U1:U3"/>
    <mergeCell ref="G2:I2"/>
    <mergeCell ref="L2:S2"/>
    <mergeCell ref="F3:I3"/>
    <mergeCell ref="L3:S3"/>
    <mergeCell ref="E6:I6"/>
    <mergeCell ref="K6:M6"/>
    <mergeCell ref="O6:T6"/>
    <mergeCell ref="B7:T7"/>
    <mergeCell ref="E8:I8"/>
    <mergeCell ref="K8:Q8"/>
    <mergeCell ref="E4:I4"/>
    <mergeCell ref="K4:M4"/>
    <mergeCell ref="O4:T4"/>
    <mergeCell ref="E5:I5"/>
    <mergeCell ref="K5:M5"/>
    <mergeCell ref="O5:T5"/>
    <mergeCell ref="E9:H9"/>
    <mergeCell ref="K9:Q9"/>
    <mergeCell ref="C10:C11"/>
    <mergeCell ref="E10:F10"/>
    <mergeCell ref="H10:I10"/>
    <mergeCell ref="K10:Q10"/>
    <mergeCell ref="E11:F11"/>
    <mergeCell ref="H11:I11"/>
    <mergeCell ref="K11:Q11"/>
    <mergeCell ref="E15:H15"/>
    <mergeCell ref="K15:Q15"/>
    <mergeCell ref="E16:H16"/>
    <mergeCell ref="K16:Q16"/>
    <mergeCell ref="E17:H17"/>
    <mergeCell ref="K17:T17"/>
    <mergeCell ref="E12:H12"/>
    <mergeCell ref="K12:Q12"/>
    <mergeCell ref="E13:H13"/>
    <mergeCell ref="K13:Q13"/>
    <mergeCell ref="E14:H14"/>
    <mergeCell ref="K14:Q14"/>
    <mergeCell ref="C22:E23"/>
    <mergeCell ref="K22:Q23"/>
    <mergeCell ref="R22:R23"/>
    <mergeCell ref="S22:S23"/>
    <mergeCell ref="T22:T23"/>
    <mergeCell ref="C24:F24"/>
    <mergeCell ref="K24:Q24"/>
    <mergeCell ref="E18:H18"/>
    <mergeCell ref="K18:T19"/>
    <mergeCell ref="E19:I19"/>
    <mergeCell ref="B20:T20"/>
    <mergeCell ref="C21:F21"/>
    <mergeCell ref="K21:Q21"/>
    <mergeCell ref="C28:I28"/>
    <mergeCell ref="J28:T28"/>
    <mergeCell ref="C29:F29"/>
    <mergeCell ref="K29:Q29"/>
    <mergeCell ref="C30:F30"/>
    <mergeCell ref="K30:O30"/>
    <mergeCell ref="Q30:T30"/>
    <mergeCell ref="C25:F25"/>
    <mergeCell ref="K25:Q25"/>
    <mergeCell ref="C26:F26"/>
    <mergeCell ref="K26:Q26"/>
    <mergeCell ref="C27:F27"/>
    <mergeCell ref="K27:Q27"/>
    <mergeCell ref="C33:I33"/>
    <mergeCell ref="C34:I34"/>
    <mergeCell ref="K34:T34"/>
    <mergeCell ref="C35:I35"/>
    <mergeCell ref="J35:R35"/>
    <mergeCell ref="S35:T35"/>
    <mergeCell ref="C31:F31"/>
    <mergeCell ref="H31:I31"/>
    <mergeCell ref="K31:O31"/>
    <mergeCell ref="Q31:T31"/>
    <mergeCell ref="E32:I32"/>
    <mergeCell ref="K32:O32"/>
    <mergeCell ref="Q32:T32"/>
    <mergeCell ref="C39:F39"/>
    <mergeCell ref="K39:Q39"/>
    <mergeCell ref="C40:F40"/>
    <mergeCell ref="P40:Q40"/>
    <mergeCell ref="C41:F41"/>
    <mergeCell ref="P41:Q41"/>
    <mergeCell ref="C36:F36"/>
    <mergeCell ref="K36:Q36"/>
    <mergeCell ref="C37:F37"/>
    <mergeCell ref="K37:Q37"/>
    <mergeCell ref="C38:F38"/>
    <mergeCell ref="J38:T38"/>
    <mergeCell ref="C49:S49"/>
    <mergeCell ref="C50:S50"/>
    <mergeCell ref="C51:S51"/>
    <mergeCell ref="C52:S52"/>
    <mergeCell ref="C53:S53"/>
    <mergeCell ref="C54:S54"/>
    <mergeCell ref="C43:Q43"/>
    <mergeCell ref="C44:Q44"/>
    <mergeCell ref="C45:Q45"/>
    <mergeCell ref="C46:Q46"/>
    <mergeCell ref="C47:S47"/>
    <mergeCell ref="C48:S48"/>
    <mergeCell ref="R57:S58"/>
    <mergeCell ref="T57:T58"/>
    <mergeCell ref="E58:E59"/>
    <mergeCell ref="F58:K59"/>
    <mergeCell ref="M59:N59"/>
    <mergeCell ref="P59:Q59"/>
    <mergeCell ref="R59:S59"/>
    <mergeCell ref="C55:T55"/>
    <mergeCell ref="E56:E57"/>
    <mergeCell ref="F56:K57"/>
    <mergeCell ref="M56:N56"/>
    <mergeCell ref="P56:Q56"/>
    <mergeCell ref="R56:S56"/>
    <mergeCell ref="L57:L58"/>
    <mergeCell ref="M57:N58"/>
    <mergeCell ref="O57:O58"/>
    <mergeCell ref="P57:Q58"/>
    <mergeCell ref="E63:K63"/>
    <mergeCell ref="L63:M63"/>
    <mergeCell ref="O63:S63"/>
    <mergeCell ref="E60:E61"/>
    <mergeCell ref="F60:K61"/>
    <mergeCell ref="M60:N60"/>
    <mergeCell ref="P60:Q60"/>
    <mergeCell ref="R60:S60"/>
    <mergeCell ref="E62:K62"/>
    <mergeCell ref="L62:M62"/>
    <mergeCell ref="O62:S62"/>
  </mergeCells>
  <phoneticPr fontId="44" type="noConversion"/>
  <conditionalFormatting sqref="S43:S46 H21 S25:S26 S29 T36:T37 S33 H25:H27 L3:S3 S21 K36:Q37">
    <cfRule type="cellIs" dxfId="60" priority="3" stopIfTrue="1" operator="equal">
      <formula>""</formula>
    </cfRule>
  </conditionalFormatting>
  <conditionalFormatting sqref="J2:K2">
    <cfRule type="cellIs" dxfId="59" priority="4" stopIfTrue="1" operator="equal">
      <formula>"0-P-0000/A/B/C"</formula>
    </cfRule>
  </conditionalFormatting>
  <conditionalFormatting sqref="E13:H13 O4:T6 S27 E4:I4 S11 S13:S16">
    <cfRule type="cellIs" dxfId="58" priority="5" stopIfTrue="1" operator="equal">
      <formula>0</formula>
    </cfRule>
  </conditionalFormatting>
  <conditionalFormatting sqref="H36:H41">
    <cfRule type="cellIs" dxfId="57" priority="6" stopIfTrue="1" operator="equal">
      <formula>0</formula>
    </cfRule>
  </conditionalFormatting>
  <conditionalFormatting sqref="H22:H24 S22:S24">
    <cfRule type="cellIs" dxfId="56" priority="7" stopIfTrue="1" operator="equal">
      <formula>0.001</formula>
    </cfRule>
  </conditionalFormatting>
  <conditionalFormatting sqref="G2:I2">
    <cfRule type="cellIs" dxfId="55" priority="8" stopIfTrue="1" operator="equal">
      <formula>0</formula>
    </cfRule>
  </conditionalFormatting>
  <conditionalFormatting sqref="E15:H18 H31:I31 S35:T35 E10:F10 H10:I10 G10:G11">
    <cfRule type="cellIs" dxfId="54" priority="9" stopIfTrue="1" operator="equal">
      <formula>"?"</formula>
    </cfRule>
  </conditionalFormatting>
  <conditionalFormatting sqref="E19:I19 Q30:T32">
    <cfRule type="cellIs" dxfId="53" priority="10" stopIfTrue="1" operator="equal">
      <formula>"?"</formula>
    </cfRule>
  </conditionalFormatting>
  <conditionalFormatting sqref="L2:S2">
    <cfRule type="cellIs" dxfId="52" priority="11" stopIfTrue="1" operator="equal">
      <formula>"Issue Status ?"</formula>
    </cfRule>
  </conditionalFormatting>
  <conditionalFormatting sqref="H11:I11">
    <cfRule type="cellIs" dxfId="51" priority="12" stopIfTrue="1" operator="equal">
      <formula>"Dissolved gas?"</formula>
    </cfRule>
  </conditionalFormatting>
  <conditionalFormatting sqref="E11:F11">
    <cfRule type="cellIs" dxfId="50" priority="13" stopIfTrue="1" operator="equal">
      <formula>"Hazardous?"</formula>
    </cfRule>
  </conditionalFormatting>
  <conditionalFormatting sqref="F3:H3">
    <cfRule type="cellIs" dxfId="49" priority="14" stopIfTrue="1" operator="equal">
      <formula>$O$68</formula>
    </cfRule>
  </conditionalFormatting>
  <conditionalFormatting sqref="O62:Q62">
    <cfRule type="cellIs" dxfId="48" priority="1" stopIfTrue="1" operator="equal">
      <formula>""</formula>
    </cfRule>
  </conditionalFormatting>
  <conditionalFormatting sqref="E62:K63 O63:Q63">
    <cfRule type="cellIs" dxfId="47" priority="2" stopIfTrue="1" operator="equal">
      <formula>0</formula>
    </cfRule>
  </conditionalFormatting>
  <dataValidations count="18">
    <dataValidation type="list" allowBlank="1" showErrorMessage="1" errorTitle="Issue status" error="Select only choices from drop down list" promptTitle="Issue Status" prompt="Select from drop down list" sqref="L2:S2 JH2:JO2 TD2:TK2 ACZ2:ADG2 AMV2:ANC2 AWR2:AWY2 BGN2:BGU2 BQJ2:BQQ2 CAF2:CAM2 CKB2:CKI2 CTX2:CUE2 DDT2:DEA2 DNP2:DNW2 DXL2:DXS2 EHH2:EHO2 ERD2:ERK2 FAZ2:FBG2 FKV2:FLC2 FUR2:FUY2 GEN2:GEU2 GOJ2:GOQ2 GYF2:GYM2 HIB2:HII2 HRX2:HSE2 IBT2:ICA2 ILP2:ILW2 IVL2:IVS2 JFH2:JFO2 JPD2:JPK2 JYZ2:JZG2 KIV2:KJC2 KSR2:KSY2 LCN2:LCU2 LMJ2:LMQ2 LWF2:LWM2 MGB2:MGI2 MPX2:MQE2 MZT2:NAA2 NJP2:NJW2 NTL2:NTS2 ODH2:ODO2 OND2:ONK2 OWZ2:OXG2 PGV2:PHC2 PQR2:PQY2 QAN2:QAU2 QKJ2:QKQ2 QUF2:QUM2 REB2:REI2 RNX2:ROE2 RXT2:RYA2 SHP2:SHW2 SRL2:SRS2 TBH2:TBO2 TLD2:TLK2 TUZ2:TVG2 UEV2:UFC2 UOR2:UOY2 UYN2:UYU2 VIJ2:VIQ2 VSF2:VSM2 WCB2:WCI2 WLX2:WME2 WVT2:WWA2 L65538:S65538 JH65538:JO65538 TD65538:TK65538 ACZ65538:ADG65538 AMV65538:ANC65538 AWR65538:AWY65538 BGN65538:BGU65538 BQJ65538:BQQ65538 CAF65538:CAM65538 CKB65538:CKI65538 CTX65538:CUE65538 DDT65538:DEA65538 DNP65538:DNW65538 DXL65538:DXS65538 EHH65538:EHO65538 ERD65538:ERK65538 FAZ65538:FBG65538 FKV65538:FLC65538 FUR65538:FUY65538 GEN65538:GEU65538 GOJ65538:GOQ65538 GYF65538:GYM65538 HIB65538:HII65538 HRX65538:HSE65538 IBT65538:ICA65538 ILP65538:ILW65538 IVL65538:IVS65538 JFH65538:JFO65538 JPD65538:JPK65538 JYZ65538:JZG65538 KIV65538:KJC65538 KSR65538:KSY65538 LCN65538:LCU65538 LMJ65538:LMQ65538 LWF65538:LWM65538 MGB65538:MGI65538 MPX65538:MQE65538 MZT65538:NAA65538 NJP65538:NJW65538 NTL65538:NTS65538 ODH65538:ODO65538 OND65538:ONK65538 OWZ65538:OXG65538 PGV65538:PHC65538 PQR65538:PQY65538 QAN65538:QAU65538 QKJ65538:QKQ65538 QUF65538:QUM65538 REB65538:REI65538 RNX65538:ROE65538 RXT65538:RYA65538 SHP65538:SHW65538 SRL65538:SRS65538 TBH65538:TBO65538 TLD65538:TLK65538 TUZ65538:TVG65538 UEV65538:UFC65538 UOR65538:UOY65538 UYN65538:UYU65538 VIJ65538:VIQ65538 VSF65538:VSM65538 WCB65538:WCI65538 WLX65538:WME65538 WVT65538:WWA65538 L131074:S131074 JH131074:JO131074 TD131074:TK131074 ACZ131074:ADG131074 AMV131074:ANC131074 AWR131074:AWY131074 BGN131074:BGU131074 BQJ131074:BQQ131074 CAF131074:CAM131074 CKB131074:CKI131074 CTX131074:CUE131074 DDT131074:DEA131074 DNP131074:DNW131074 DXL131074:DXS131074 EHH131074:EHO131074 ERD131074:ERK131074 FAZ131074:FBG131074 FKV131074:FLC131074 FUR131074:FUY131074 GEN131074:GEU131074 GOJ131074:GOQ131074 GYF131074:GYM131074 HIB131074:HII131074 HRX131074:HSE131074 IBT131074:ICA131074 ILP131074:ILW131074 IVL131074:IVS131074 JFH131074:JFO131074 JPD131074:JPK131074 JYZ131074:JZG131074 KIV131074:KJC131074 KSR131074:KSY131074 LCN131074:LCU131074 LMJ131074:LMQ131074 LWF131074:LWM131074 MGB131074:MGI131074 MPX131074:MQE131074 MZT131074:NAA131074 NJP131074:NJW131074 NTL131074:NTS131074 ODH131074:ODO131074 OND131074:ONK131074 OWZ131074:OXG131074 PGV131074:PHC131074 PQR131074:PQY131074 QAN131074:QAU131074 QKJ131074:QKQ131074 QUF131074:QUM131074 REB131074:REI131074 RNX131074:ROE131074 RXT131074:RYA131074 SHP131074:SHW131074 SRL131074:SRS131074 TBH131074:TBO131074 TLD131074:TLK131074 TUZ131074:TVG131074 UEV131074:UFC131074 UOR131074:UOY131074 UYN131074:UYU131074 VIJ131074:VIQ131074 VSF131074:VSM131074 WCB131074:WCI131074 WLX131074:WME131074 WVT131074:WWA131074 L196610:S196610 JH196610:JO196610 TD196610:TK196610 ACZ196610:ADG196610 AMV196610:ANC196610 AWR196610:AWY196610 BGN196610:BGU196610 BQJ196610:BQQ196610 CAF196610:CAM196610 CKB196610:CKI196610 CTX196610:CUE196610 DDT196610:DEA196610 DNP196610:DNW196610 DXL196610:DXS196610 EHH196610:EHO196610 ERD196610:ERK196610 FAZ196610:FBG196610 FKV196610:FLC196610 FUR196610:FUY196610 GEN196610:GEU196610 GOJ196610:GOQ196610 GYF196610:GYM196610 HIB196610:HII196610 HRX196610:HSE196610 IBT196610:ICA196610 ILP196610:ILW196610 IVL196610:IVS196610 JFH196610:JFO196610 JPD196610:JPK196610 JYZ196610:JZG196610 KIV196610:KJC196610 KSR196610:KSY196610 LCN196610:LCU196610 LMJ196610:LMQ196610 LWF196610:LWM196610 MGB196610:MGI196610 MPX196610:MQE196610 MZT196610:NAA196610 NJP196610:NJW196610 NTL196610:NTS196610 ODH196610:ODO196610 OND196610:ONK196610 OWZ196610:OXG196610 PGV196610:PHC196610 PQR196610:PQY196610 QAN196610:QAU196610 QKJ196610:QKQ196610 QUF196610:QUM196610 REB196610:REI196610 RNX196610:ROE196610 RXT196610:RYA196610 SHP196610:SHW196610 SRL196610:SRS196610 TBH196610:TBO196610 TLD196610:TLK196610 TUZ196610:TVG196610 UEV196610:UFC196610 UOR196610:UOY196610 UYN196610:UYU196610 VIJ196610:VIQ196610 VSF196610:VSM196610 WCB196610:WCI196610 WLX196610:WME196610 WVT196610:WWA196610 L262146:S262146 JH262146:JO262146 TD262146:TK262146 ACZ262146:ADG262146 AMV262146:ANC262146 AWR262146:AWY262146 BGN262146:BGU262146 BQJ262146:BQQ262146 CAF262146:CAM262146 CKB262146:CKI262146 CTX262146:CUE262146 DDT262146:DEA262146 DNP262146:DNW262146 DXL262146:DXS262146 EHH262146:EHO262146 ERD262146:ERK262146 FAZ262146:FBG262146 FKV262146:FLC262146 FUR262146:FUY262146 GEN262146:GEU262146 GOJ262146:GOQ262146 GYF262146:GYM262146 HIB262146:HII262146 HRX262146:HSE262146 IBT262146:ICA262146 ILP262146:ILW262146 IVL262146:IVS262146 JFH262146:JFO262146 JPD262146:JPK262146 JYZ262146:JZG262146 KIV262146:KJC262146 KSR262146:KSY262146 LCN262146:LCU262146 LMJ262146:LMQ262146 LWF262146:LWM262146 MGB262146:MGI262146 MPX262146:MQE262146 MZT262146:NAA262146 NJP262146:NJW262146 NTL262146:NTS262146 ODH262146:ODO262146 OND262146:ONK262146 OWZ262146:OXG262146 PGV262146:PHC262146 PQR262146:PQY262146 QAN262146:QAU262146 QKJ262146:QKQ262146 QUF262146:QUM262146 REB262146:REI262146 RNX262146:ROE262146 RXT262146:RYA262146 SHP262146:SHW262146 SRL262146:SRS262146 TBH262146:TBO262146 TLD262146:TLK262146 TUZ262146:TVG262146 UEV262146:UFC262146 UOR262146:UOY262146 UYN262146:UYU262146 VIJ262146:VIQ262146 VSF262146:VSM262146 WCB262146:WCI262146 WLX262146:WME262146 WVT262146:WWA262146 L327682:S327682 JH327682:JO327682 TD327682:TK327682 ACZ327682:ADG327682 AMV327682:ANC327682 AWR327682:AWY327682 BGN327682:BGU327682 BQJ327682:BQQ327682 CAF327682:CAM327682 CKB327682:CKI327682 CTX327682:CUE327682 DDT327682:DEA327682 DNP327682:DNW327682 DXL327682:DXS327682 EHH327682:EHO327682 ERD327682:ERK327682 FAZ327682:FBG327682 FKV327682:FLC327682 FUR327682:FUY327682 GEN327682:GEU327682 GOJ327682:GOQ327682 GYF327682:GYM327682 HIB327682:HII327682 HRX327682:HSE327682 IBT327682:ICA327682 ILP327682:ILW327682 IVL327682:IVS327682 JFH327682:JFO327682 JPD327682:JPK327682 JYZ327682:JZG327682 KIV327682:KJC327682 KSR327682:KSY327682 LCN327682:LCU327682 LMJ327682:LMQ327682 LWF327682:LWM327682 MGB327682:MGI327682 MPX327682:MQE327682 MZT327682:NAA327682 NJP327682:NJW327682 NTL327682:NTS327682 ODH327682:ODO327682 OND327682:ONK327682 OWZ327682:OXG327682 PGV327682:PHC327682 PQR327682:PQY327682 QAN327682:QAU327682 QKJ327682:QKQ327682 QUF327682:QUM327682 REB327682:REI327682 RNX327682:ROE327682 RXT327682:RYA327682 SHP327682:SHW327682 SRL327682:SRS327682 TBH327682:TBO327682 TLD327682:TLK327682 TUZ327682:TVG327682 UEV327682:UFC327682 UOR327682:UOY327682 UYN327682:UYU327682 VIJ327682:VIQ327682 VSF327682:VSM327682 WCB327682:WCI327682 WLX327682:WME327682 WVT327682:WWA327682 L393218:S393218 JH393218:JO393218 TD393218:TK393218 ACZ393218:ADG393218 AMV393218:ANC393218 AWR393218:AWY393218 BGN393218:BGU393218 BQJ393218:BQQ393218 CAF393218:CAM393218 CKB393218:CKI393218 CTX393218:CUE393218 DDT393218:DEA393218 DNP393218:DNW393218 DXL393218:DXS393218 EHH393218:EHO393218 ERD393218:ERK393218 FAZ393218:FBG393218 FKV393218:FLC393218 FUR393218:FUY393218 GEN393218:GEU393218 GOJ393218:GOQ393218 GYF393218:GYM393218 HIB393218:HII393218 HRX393218:HSE393218 IBT393218:ICA393218 ILP393218:ILW393218 IVL393218:IVS393218 JFH393218:JFO393218 JPD393218:JPK393218 JYZ393218:JZG393218 KIV393218:KJC393218 KSR393218:KSY393218 LCN393218:LCU393218 LMJ393218:LMQ393218 LWF393218:LWM393218 MGB393218:MGI393218 MPX393218:MQE393218 MZT393218:NAA393218 NJP393218:NJW393218 NTL393218:NTS393218 ODH393218:ODO393218 OND393218:ONK393218 OWZ393218:OXG393218 PGV393218:PHC393218 PQR393218:PQY393218 QAN393218:QAU393218 QKJ393218:QKQ393218 QUF393218:QUM393218 REB393218:REI393218 RNX393218:ROE393218 RXT393218:RYA393218 SHP393218:SHW393218 SRL393218:SRS393218 TBH393218:TBO393218 TLD393218:TLK393218 TUZ393218:TVG393218 UEV393218:UFC393218 UOR393218:UOY393218 UYN393218:UYU393218 VIJ393218:VIQ393218 VSF393218:VSM393218 WCB393218:WCI393218 WLX393218:WME393218 WVT393218:WWA393218 L458754:S458754 JH458754:JO458754 TD458754:TK458754 ACZ458754:ADG458754 AMV458754:ANC458754 AWR458754:AWY458754 BGN458754:BGU458754 BQJ458754:BQQ458754 CAF458754:CAM458754 CKB458754:CKI458754 CTX458754:CUE458754 DDT458754:DEA458754 DNP458754:DNW458754 DXL458754:DXS458754 EHH458754:EHO458754 ERD458754:ERK458754 FAZ458754:FBG458754 FKV458754:FLC458754 FUR458754:FUY458754 GEN458754:GEU458754 GOJ458754:GOQ458754 GYF458754:GYM458754 HIB458754:HII458754 HRX458754:HSE458754 IBT458754:ICA458754 ILP458754:ILW458754 IVL458754:IVS458754 JFH458754:JFO458754 JPD458754:JPK458754 JYZ458754:JZG458754 KIV458754:KJC458754 KSR458754:KSY458754 LCN458754:LCU458754 LMJ458754:LMQ458754 LWF458754:LWM458754 MGB458754:MGI458754 MPX458754:MQE458754 MZT458754:NAA458754 NJP458754:NJW458754 NTL458754:NTS458754 ODH458754:ODO458754 OND458754:ONK458754 OWZ458754:OXG458754 PGV458754:PHC458754 PQR458754:PQY458754 QAN458754:QAU458754 QKJ458754:QKQ458754 QUF458754:QUM458754 REB458754:REI458754 RNX458754:ROE458754 RXT458754:RYA458754 SHP458754:SHW458754 SRL458754:SRS458754 TBH458754:TBO458754 TLD458754:TLK458754 TUZ458754:TVG458754 UEV458754:UFC458754 UOR458754:UOY458754 UYN458754:UYU458754 VIJ458754:VIQ458754 VSF458754:VSM458754 WCB458754:WCI458754 WLX458754:WME458754 WVT458754:WWA458754 L524290:S524290 JH524290:JO524290 TD524290:TK524290 ACZ524290:ADG524290 AMV524290:ANC524290 AWR524290:AWY524290 BGN524290:BGU524290 BQJ524290:BQQ524290 CAF524290:CAM524290 CKB524290:CKI524290 CTX524290:CUE524290 DDT524290:DEA524290 DNP524290:DNW524290 DXL524290:DXS524290 EHH524290:EHO524290 ERD524290:ERK524290 FAZ524290:FBG524290 FKV524290:FLC524290 FUR524290:FUY524290 GEN524290:GEU524290 GOJ524290:GOQ524290 GYF524290:GYM524290 HIB524290:HII524290 HRX524290:HSE524290 IBT524290:ICA524290 ILP524290:ILW524290 IVL524290:IVS524290 JFH524290:JFO524290 JPD524290:JPK524290 JYZ524290:JZG524290 KIV524290:KJC524290 KSR524290:KSY524290 LCN524290:LCU524290 LMJ524290:LMQ524290 LWF524290:LWM524290 MGB524290:MGI524290 MPX524290:MQE524290 MZT524290:NAA524290 NJP524290:NJW524290 NTL524290:NTS524290 ODH524290:ODO524290 OND524290:ONK524290 OWZ524290:OXG524290 PGV524290:PHC524290 PQR524290:PQY524290 QAN524290:QAU524290 QKJ524290:QKQ524290 QUF524290:QUM524290 REB524290:REI524290 RNX524290:ROE524290 RXT524290:RYA524290 SHP524290:SHW524290 SRL524290:SRS524290 TBH524290:TBO524290 TLD524290:TLK524290 TUZ524290:TVG524290 UEV524290:UFC524290 UOR524290:UOY524290 UYN524290:UYU524290 VIJ524290:VIQ524290 VSF524290:VSM524290 WCB524290:WCI524290 WLX524290:WME524290 WVT524290:WWA524290 L589826:S589826 JH589826:JO589826 TD589826:TK589826 ACZ589826:ADG589826 AMV589826:ANC589826 AWR589826:AWY589826 BGN589826:BGU589826 BQJ589826:BQQ589826 CAF589826:CAM589826 CKB589826:CKI589826 CTX589826:CUE589826 DDT589826:DEA589826 DNP589826:DNW589826 DXL589826:DXS589826 EHH589826:EHO589826 ERD589826:ERK589826 FAZ589826:FBG589826 FKV589826:FLC589826 FUR589826:FUY589826 GEN589826:GEU589826 GOJ589826:GOQ589826 GYF589826:GYM589826 HIB589826:HII589826 HRX589826:HSE589826 IBT589826:ICA589826 ILP589826:ILW589826 IVL589826:IVS589826 JFH589826:JFO589826 JPD589826:JPK589826 JYZ589826:JZG589826 KIV589826:KJC589826 KSR589826:KSY589826 LCN589826:LCU589826 LMJ589826:LMQ589826 LWF589826:LWM589826 MGB589826:MGI589826 MPX589826:MQE589826 MZT589826:NAA589826 NJP589826:NJW589826 NTL589826:NTS589826 ODH589826:ODO589826 OND589826:ONK589826 OWZ589826:OXG589826 PGV589826:PHC589826 PQR589826:PQY589826 QAN589826:QAU589826 QKJ589826:QKQ589826 QUF589826:QUM589826 REB589826:REI589826 RNX589826:ROE589826 RXT589826:RYA589826 SHP589826:SHW589826 SRL589826:SRS589826 TBH589826:TBO589826 TLD589826:TLK589826 TUZ589826:TVG589826 UEV589826:UFC589826 UOR589826:UOY589826 UYN589826:UYU589826 VIJ589826:VIQ589826 VSF589826:VSM589826 WCB589826:WCI589826 WLX589826:WME589826 WVT589826:WWA589826 L655362:S655362 JH655362:JO655362 TD655362:TK655362 ACZ655362:ADG655362 AMV655362:ANC655362 AWR655362:AWY655362 BGN655362:BGU655362 BQJ655362:BQQ655362 CAF655362:CAM655362 CKB655362:CKI655362 CTX655362:CUE655362 DDT655362:DEA655362 DNP655362:DNW655362 DXL655362:DXS655362 EHH655362:EHO655362 ERD655362:ERK655362 FAZ655362:FBG655362 FKV655362:FLC655362 FUR655362:FUY655362 GEN655362:GEU655362 GOJ655362:GOQ655362 GYF655362:GYM655362 HIB655362:HII655362 HRX655362:HSE655362 IBT655362:ICA655362 ILP655362:ILW655362 IVL655362:IVS655362 JFH655362:JFO655362 JPD655362:JPK655362 JYZ655362:JZG655362 KIV655362:KJC655362 KSR655362:KSY655362 LCN655362:LCU655362 LMJ655362:LMQ655362 LWF655362:LWM655362 MGB655362:MGI655362 MPX655362:MQE655362 MZT655362:NAA655362 NJP655362:NJW655362 NTL655362:NTS655362 ODH655362:ODO655362 OND655362:ONK655362 OWZ655362:OXG655362 PGV655362:PHC655362 PQR655362:PQY655362 QAN655362:QAU655362 QKJ655362:QKQ655362 QUF655362:QUM655362 REB655362:REI655362 RNX655362:ROE655362 RXT655362:RYA655362 SHP655362:SHW655362 SRL655362:SRS655362 TBH655362:TBO655362 TLD655362:TLK655362 TUZ655362:TVG655362 UEV655362:UFC655362 UOR655362:UOY655362 UYN655362:UYU655362 VIJ655362:VIQ655362 VSF655362:VSM655362 WCB655362:WCI655362 WLX655362:WME655362 WVT655362:WWA655362 L720898:S720898 JH720898:JO720898 TD720898:TK720898 ACZ720898:ADG720898 AMV720898:ANC720898 AWR720898:AWY720898 BGN720898:BGU720898 BQJ720898:BQQ720898 CAF720898:CAM720898 CKB720898:CKI720898 CTX720898:CUE720898 DDT720898:DEA720898 DNP720898:DNW720898 DXL720898:DXS720898 EHH720898:EHO720898 ERD720898:ERK720898 FAZ720898:FBG720898 FKV720898:FLC720898 FUR720898:FUY720898 GEN720898:GEU720898 GOJ720898:GOQ720898 GYF720898:GYM720898 HIB720898:HII720898 HRX720898:HSE720898 IBT720898:ICA720898 ILP720898:ILW720898 IVL720898:IVS720898 JFH720898:JFO720898 JPD720898:JPK720898 JYZ720898:JZG720898 KIV720898:KJC720898 KSR720898:KSY720898 LCN720898:LCU720898 LMJ720898:LMQ720898 LWF720898:LWM720898 MGB720898:MGI720898 MPX720898:MQE720898 MZT720898:NAA720898 NJP720898:NJW720898 NTL720898:NTS720898 ODH720898:ODO720898 OND720898:ONK720898 OWZ720898:OXG720898 PGV720898:PHC720898 PQR720898:PQY720898 QAN720898:QAU720898 QKJ720898:QKQ720898 QUF720898:QUM720898 REB720898:REI720898 RNX720898:ROE720898 RXT720898:RYA720898 SHP720898:SHW720898 SRL720898:SRS720898 TBH720898:TBO720898 TLD720898:TLK720898 TUZ720898:TVG720898 UEV720898:UFC720898 UOR720898:UOY720898 UYN720898:UYU720898 VIJ720898:VIQ720898 VSF720898:VSM720898 WCB720898:WCI720898 WLX720898:WME720898 WVT720898:WWA720898 L786434:S786434 JH786434:JO786434 TD786434:TK786434 ACZ786434:ADG786434 AMV786434:ANC786434 AWR786434:AWY786434 BGN786434:BGU786434 BQJ786434:BQQ786434 CAF786434:CAM786434 CKB786434:CKI786434 CTX786434:CUE786434 DDT786434:DEA786434 DNP786434:DNW786434 DXL786434:DXS786434 EHH786434:EHO786434 ERD786434:ERK786434 FAZ786434:FBG786434 FKV786434:FLC786434 FUR786434:FUY786434 GEN786434:GEU786434 GOJ786434:GOQ786434 GYF786434:GYM786434 HIB786434:HII786434 HRX786434:HSE786434 IBT786434:ICA786434 ILP786434:ILW786434 IVL786434:IVS786434 JFH786434:JFO786434 JPD786434:JPK786434 JYZ786434:JZG786434 KIV786434:KJC786434 KSR786434:KSY786434 LCN786434:LCU786434 LMJ786434:LMQ786434 LWF786434:LWM786434 MGB786434:MGI786434 MPX786434:MQE786434 MZT786434:NAA786434 NJP786434:NJW786434 NTL786434:NTS786434 ODH786434:ODO786434 OND786434:ONK786434 OWZ786434:OXG786434 PGV786434:PHC786434 PQR786434:PQY786434 QAN786434:QAU786434 QKJ786434:QKQ786434 QUF786434:QUM786434 REB786434:REI786434 RNX786434:ROE786434 RXT786434:RYA786434 SHP786434:SHW786434 SRL786434:SRS786434 TBH786434:TBO786434 TLD786434:TLK786434 TUZ786434:TVG786434 UEV786434:UFC786434 UOR786434:UOY786434 UYN786434:UYU786434 VIJ786434:VIQ786434 VSF786434:VSM786434 WCB786434:WCI786434 WLX786434:WME786434 WVT786434:WWA786434 L851970:S851970 JH851970:JO851970 TD851970:TK851970 ACZ851970:ADG851970 AMV851970:ANC851970 AWR851970:AWY851970 BGN851970:BGU851970 BQJ851970:BQQ851970 CAF851970:CAM851970 CKB851970:CKI851970 CTX851970:CUE851970 DDT851970:DEA851970 DNP851970:DNW851970 DXL851970:DXS851970 EHH851970:EHO851970 ERD851970:ERK851970 FAZ851970:FBG851970 FKV851970:FLC851970 FUR851970:FUY851970 GEN851970:GEU851970 GOJ851970:GOQ851970 GYF851970:GYM851970 HIB851970:HII851970 HRX851970:HSE851970 IBT851970:ICA851970 ILP851970:ILW851970 IVL851970:IVS851970 JFH851970:JFO851970 JPD851970:JPK851970 JYZ851970:JZG851970 KIV851970:KJC851970 KSR851970:KSY851970 LCN851970:LCU851970 LMJ851970:LMQ851970 LWF851970:LWM851970 MGB851970:MGI851970 MPX851970:MQE851970 MZT851970:NAA851970 NJP851970:NJW851970 NTL851970:NTS851970 ODH851970:ODO851970 OND851970:ONK851970 OWZ851970:OXG851970 PGV851970:PHC851970 PQR851970:PQY851970 QAN851970:QAU851970 QKJ851970:QKQ851970 QUF851970:QUM851970 REB851970:REI851970 RNX851970:ROE851970 RXT851970:RYA851970 SHP851970:SHW851970 SRL851970:SRS851970 TBH851970:TBO851970 TLD851970:TLK851970 TUZ851970:TVG851970 UEV851970:UFC851970 UOR851970:UOY851970 UYN851970:UYU851970 VIJ851970:VIQ851970 VSF851970:VSM851970 WCB851970:WCI851970 WLX851970:WME851970 WVT851970:WWA851970 L917506:S917506 JH917506:JO917506 TD917506:TK917506 ACZ917506:ADG917506 AMV917506:ANC917506 AWR917506:AWY917506 BGN917506:BGU917506 BQJ917506:BQQ917506 CAF917506:CAM917506 CKB917506:CKI917506 CTX917506:CUE917506 DDT917506:DEA917506 DNP917506:DNW917506 DXL917506:DXS917506 EHH917506:EHO917506 ERD917506:ERK917506 FAZ917506:FBG917506 FKV917506:FLC917506 FUR917506:FUY917506 GEN917506:GEU917506 GOJ917506:GOQ917506 GYF917506:GYM917506 HIB917506:HII917506 HRX917506:HSE917506 IBT917506:ICA917506 ILP917506:ILW917506 IVL917506:IVS917506 JFH917506:JFO917506 JPD917506:JPK917506 JYZ917506:JZG917506 KIV917506:KJC917506 KSR917506:KSY917506 LCN917506:LCU917506 LMJ917506:LMQ917506 LWF917506:LWM917506 MGB917506:MGI917506 MPX917506:MQE917506 MZT917506:NAA917506 NJP917506:NJW917506 NTL917506:NTS917506 ODH917506:ODO917506 OND917506:ONK917506 OWZ917506:OXG917506 PGV917506:PHC917506 PQR917506:PQY917506 QAN917506:QAU917506 QKJ917506:QKQ917506 QUF917506:QUM917506 REB917506:REI917506 RNX917506:ROE917506 RXT917506:RYA917506 SHP917506:SHW917506 SRL917506:SRS917506 TBH917506:TBO917506 TLD917506:TLK917506 TUZ917506:TVG917506 UEV917506:UFC917506 UOR917506:UOY917506 UYN917506:UYU917506 VIJ917506:VIQ917506 VSF917506:VSM917506 WCB917506:WCI917506 WLX917506:WME917506 WVT917506:WWA917506 L983042:S983042 JH983042:JO983042 TD983042:TK983042 ACZ983042:ADG983042 AMV983042:ANC983042 AWR983042:AWY983042 BGN983042:BGU983042 BQJ983042:BQQ983042 CAF983042:CAM983042 CKB983042:CKI983042 CTX983042:CUE983042 DDT983042:DEA983042 DNP983042:DNW983042 DXL983042:DXS983042 EHH983042:EHO983042 ERD983042:ERK983042 FAZ983042:FBG983042 FKV983042:FLC983042 FUR983042:FUY983042 GEN983042:GEU983042 GOJ983042:GOQ983042 GYF983042:GYM983042 HIB983042:HII983042 HRX983042:HSE983042 IBT983042:ICA983042 ILP983042:ILW983042 IVL983042:IVS983042 JFH983042:JFO983042 JPD983042:JPK983042 JYZ983042:JZG983042 KIV983042:KJC983042 KSR983042:KSY983042 LCN983042:LCU983042 LMJ983042:LMQ983042 LWF983042:LWM983042 MGB983042:MGI983042 MPX983042:MQE983042 MZT983042:NAA983042 NJP983042:NJW983042 NTL983042:NTS983042 ODH983042:ODO983042 OND983042:ONK983042 OWZ983042:OXG983042 PGV983042:PHC983042 PQR983042:PQY983042 QAN983042:QAU983042 QKJ983042:QKQ983042 QUF983042:QUM983042 REB983042:REI983042 RNX983042:ROE983042 RXT983042:RYA983042 SHP983042:SHW983042 SRL983042:SRS983042 TBH983042:TBO983042 TLD983042:TLK983042 TUZ983042:TVG983042 UEV983042:UFC983042 UOR983042:UOY983042 UYN983042:UYU983042 VIJ983042:VIQ983042 VSF983042:VSM983042 WCB983042:WCI983042 WLX983042:WME983042 WVT983042:WWA983042">
      <formula1>$X$2:$X$6</formula1>
    </dataValidation>
    <dataValidation errorStyle="warning" allowBlank="1" errorTitle="Service Type" promptTitle="Service Type" prompt="Select service from drop down list" sqref="G10 JC10 SY10 ACU10 AMQ10 AWM10 BGI10 BQE10 CAA10 CJW10 CTS10 DDO10 DNK10 DXG10 EHC10 EQY10 FAU10 FKQ10 FUM10 GEI10 GOE10 GYA10 HHW10 HRS10 IBO10 ILK10 IVG10 JFC10 JOY10 JYU10 KIQ10 KSM10 LCI10 LME10 LWA10 MFW10 MPS10 MZO10 NJK10 NTG10 ODC10 OMY10 OWU10 PGQ10 PQM10 QAI10 QKE10 QUA10 RDW10 RNS10 RXO10 SHK10 SRG10 TBC10 TKY10 TUU10 UEQ10 UOM10 UYI10 VIE10 VSA10 WBW10 WLS10 WVO10 G65546 JC65546 SY65546 ACU65546 AMQ65546 AWM65546 BGI65546 BQE65546 CAA65546 CJW65546 CTS65546 DDO65546 DNK65546 DXG65546 EHC65546 EQY65546 FAU65546 FKQ65546 FUM65546 GEI65546 GOE65546 GYA65546 HHW65546 HRS65546 IBO65546 ILK65546 IVG65546 JFC65546 JOY65546 JYU65546 KIQ65546 KSM65546 LCI65546 LME65546 LWA65546 MFW65546 MPS65546 MZO65546 NJK65546 NTG65546 ODC65546 OMY65546 OWU65546 PGQ65546 PQM65546 QAI65546 QKE65546 QUA65546 RDW65546 RNS65546 RXO65546 SHK65546 SRG65546 TBC65546 TKY65546 TUU65546 UEQ65546 UOM65546 UYI65546 VIE65546 VSA65546 WBW65546 WLS65546 WVO65546 G131082 JC131082 SY131082 ACU131082 AMQ131082 AWM131082 BGI131082 BQE131082 CAA131082 CJW131082 CTS131082 DDO131082 DNK131082 DXG131082 EHC131082 EQY131082 FAU131082 FKQ131082 FUM131082 GEI131082 GOE131082 GYA131082 HHW131082 HRS131082 IBO131082 ILK131082 IVG131082 JFC131082 JOY131082 JYU131082 KIQ131082 KSM131082 LCI131082 LME131082 LWA131082 MFW131082 MPS131082 MZO131082 NJK131082 NTG131082 ODC131082 OMY131082 OWU131082 PGQ131082 PQM131082 QAI131082 QKE131082 QUA131082 RDW131082 RNS131082 RXO131082 SHK131082 SRG131082 TBC131082 TKY131082 TUU131082 UEQ131082 UOM131082 UYI131082 VIE131082 VSA131082 WBW131082 WLS131082 WVO131082 G196618 JC196618 SY196618 ACU196618 AMQ196618 AWM196618 BGI196618 BQE196618 CAA196618 CJW196618 CTS196618 DDO196618 DNK196618 DXG196618 EHC196618 EQY196618 FAU196618 FKQ196618 FUM196618 GEI196618 GOE196618 GYA196618 HHW196618 HRS196618 IBO196618 ILK196618 IVG196618 JFC196618 JOY196618 JYU196618 KIQ196618 KSM196618 LCI196618 LME196618 LWA196618 MFW196618 MPS196618 MZO196618 NJK196618 NTG196618 ODC196618 OMY196618 OWU196618 PGQ196618 PQM196618 QAI196618 QKE196618 QUA196618 RDW196618 RNS196618 RXO196618 SHK196618 SRG196618 TBC196618 TKY196618 TUU196618 UEQ196618 UOM196618 UYI196618 VIE196618 VSA196618 WBW196618 WLS196618 WVO196618 G262154 JC262154 SY262154 ACU262154 AMQ262154 AWM262154 BGI262154 BQE262154 CAA262154 CJW262154 CTS262154 DDO262154 DNK262154 DXG262154 EHC262154 EQY262154 FAU262154 FKQ262154 FUM262154 GEI262154 GOE262154 GYA262154 HHW262154 HRS262154 IBO262154 ILK262154 IVG262154 JFC262154 JOY262154 JYU262154 KIQ262154 KSM262154 LCI262154 LME262154 LWA262154 MFW262154 MPS262154 MZO262154 NJK262154 NTG262154 ODC262154 OMY262154 OWU262154 PGQ262154 PQM262154 QAI262154 QKE262154 QUA262154 RDW262154 RNS262154 RXO262154 SHK262154 SRG262154 TBC262154 TKY262154 TUU262154 UEQ262154 UOM262154 UYI262154 VIE262154 VSA262154 WBW262154 WLS262154 WVO262154 G327690 JC327690 SY327690 ACU327690 AMQ327690 AWM327690 BGI327690 BQE327690 CAA327690 CJW327690 CTS327690 DDO327690 DNK327690 DXG327690 EHC327690 EQY327690 FAU327690 FKQ327690 FUM327690 GEI327690 GOE327690 GYA327690 HHW327690 HRS327690 IBO327690 ILK327690 IVG327690 JFC327690 JOY327690 JYU327690 KIQ327690 KSM327690 LCI327690 LME327690 LWA327690 MFW327690 MPS327690 MZO327690 NJK327690 NTG327690 ODC327690 OMY327690 OWU327690 PGQ327690 PQM327690 QAI327690 QKE327690 QUA327690 RDW327690 RNS327690 RXO327690 SHK327690 SRG327690 TBC327690 TKY327690 TUU327690 UEQ327690 UOM327690 UYI327690 VIE327690 VSA327690 WBW327690 WLS327690 WVO327690 G393226 JC393226 SY393226 ACU393226 AMQ393226 AWM393226 BGI393226 BQE393226 CAA393226 CJW393226 CTS393226 DDO393226 DNK393226 DXG393226 EHC393226 EQY393226 FAU393226 FKQ393226 FUM393226 GEI393226 GOE393226 GYA393226 HHW393226 HRS393226 IBO393226 ILK393226 IVG393226 JFC393226 JOY393226 JYU393226 KIQ393226 KSM393226 LCI393226 LME393226 LWA393226 MFW393226 MPS393226 MZO393226 NJK393226 NTG393226 ODC393226 OMY393226 OWU393226 PGQ393226 PQM393226 QAI393226 QKE393226 QUA393226 RDW393226 RNS393226 RXO393226 SHK393226 SRG393226 TBC393226 TKY393226 TUU393226 UEQ393226 UOM393226 UYI393226 VIE393226 VSA393226 WBW393226 WLS393226 WVO393226 G458762 JC458762 SY458762 ACU458762 AMQ458762 AWM458762 BGI458762 BQE458762 CAA458762 CJW458762 CTS458762 DDO458762 DNK458762 DXG458762 EHC458762 EQY458762 FAU458762 FKQ458762 FUM458762 GEI458762 GOE458762 GYA458762 HHW458762 HRS458762 IBO458762 ILK458762 IVG458762 JFC458762 JOY458762 JYU458762 KIQ458762 KSM458762 LCI458762 LME458762 LWA458762 MFW458762 MPS458762 MZO458762 NJK458762 NTG458762 ODC458762 OMY458762 OWU458762 PGQ458762 PQM458762 QAI458762 QKE458762 QUA458762 RDW458762 RNS458762 RXO458762 SHK458762 SRG458762 TBC458762 TKY458762 TUU458762 UEQ458762 UOM458762 UYI458762 VIE458762 VSA458762 WBW458762 WLS458762 WVO458762 G524298 JC524298 SY524298 ACU524298 AMQ524298 AWM524298 BGI524298 BQE524298 CAA524298 CJW524298 CTS524298 DDO524298 DNK524298 DXG524298 EHC524298 EQY524298 FAU524298 FKQ524298 FUM524298 GEI524298 GOE524298 GYA524298 HHW524298 HRS524298 IBO524298 ILK524298 IVG524298 JFC524298 JOY524298 JYU524298 KIQ524298 KSM524298 LCI524298 LME524298 LWA524298 MFW524298 MPS524298 MZO524298 NJK524298 NTG524298 ODC524298 OMY524298 OWU524298 PGQ524298 PQM524298 QAI524298 QKE524298 QUA524298 RDW524298 RNS524298 RXO524298 SHK524298 SRG524298 TBC524298 TKY524298 TUU524298 UEQ524298 UOM524298 UYI524298 VIE524298 VSA524298 WBW524298 WLS524298 WVO524298 G589834 JC589834 SY589834 ACU589834 AMQ589834 AWM589834 BGI589834 BQE589834 CAA589834 CJW589834 CTS589834 DDO589834 DNK589834 DXG589834 EHC589834 EQY589834 FAU589834 FKQ589834 FUM589834 GEI589834 GOE589834 GYA589834 HHW589834 HRS589834 IBO589834 ILK589834 IVG589834 JFC589834 JOY589834 JYU589834 KIQ589834 KSM589834 LCI589834 LME589834 LWA589834 MFW589834 MPS589834 MZO589834 NJK589834 NTG589834 ODC589834 OMY589834 OWU589834 PGQ589834 PQM589834 QAI589834 QKE589834 QUA589834 RDW589834 RNS589834 RXO589834 SHK589834 SRG589834 TBC589834 TKY589834 TUU589834 UEQ589834 UOM589834 UYI589834 VIE589834 VSA589834 WBW589834 WLS589834 WVO589834 G655370 JC655370 SY655370 ACU655370 AMQ655370 AWM655370 BGI655370 BQE655370 CAA655370 CJW655370 CTS655370 DDO655370 DNK655370 DXG655370 EHC655370 EQY655370 FAU655370 FKQ655370 FUM655370 GEI655370 GOE655370 GYA655370 HHW655370 HRS655370 IBO655370 ILK655370 IVG655370 JFC655370 JOY655370 JYU655370 KIQ655370 KSM655370 LCI655370 LME655370 LWA655370 MFW655370 MPS655370 MZO655370 NJK655370 NTG655370 ODC655370 OMY655370 OWU655370 PGQ655370 PQM655370 QAI655370 QKE655370 QUA655370 RDW655370 RNS655370 RXO655370 SHK655370 SRG655370 TBC655370 TKY655370 TUU655370 UEQ655370 UOM655370 UYI655370 VIE655370 VSA655370 WBW655370 WLS655370 WVO655370 G720906 JC720906 SY720906 ACU720906 AMQ720906 AWM720906 BGI720906 BQE720906 CAA720906 CJW720906 CTS720906 DDO720906 DNK720906 DXG720906 EHC720906 EQY720906 FAU720906 FKQ720906 FUM720906 GEI720906 GOE720906 GYA720906 HHW720906 HRS720906 IBO720906 ILK720906 IVG720906 JFC720906 JOY720906 JYU720906 KIQ720906 KSM720906 LCI720906 LME720906 LWA720906 MFW720906 MPS720906 MZO720906 NJK720906 NTG720906 ODC720906 OMY720906 OWU720906 PGQ720906 PQM720906 QAI720906 QKE720906 QUA720906 RDW720906 RNS720906 RXO720906 SHK720906 SRG720906 TBC720906 TKY720906 TUU720906 UEQ720906 UOM720906 UYI720906 VIE720906 VSA720906 WBW720906 WLS720906 WVO720906 G786442 JC786442 SY786442 ACU786442 AMQ786442 AWM786442 BGI786442 BQE786442 CAA786442 CJW786442 CTS786442 DDO786442 DNK786442 DXG786442 EHC786442 EQY786442 FAU786442 FKQ786442 FUM786442 GEI786442 GOE786442 GYA786442 HHW786442 HRS786442 IBO786442 ILK786442 IVG786442 JFC786442 JOY786442 JYU786442 KIQ786442 KSM786442 LCI786442 LME786442 LWA786442 MFW786442 MPS786442 MZO786442 NJK786442 NTG786442 ODC786442 OMY786442 OWU786442 PGQ786442 PQM786442 QAI786442 QKE786442 QUA786442 RDW786442 RNS786442 RXO786442 SHK786442 SRG786442 TBC786442 TKY786442 TUU786442 UEQ786442 UOM786442 UYI786442 VIE786442 VSA786442 WBW786442 WLS786442 WVO786442 G851978 JC851978 SY851978 ACU851978 AMQ851978 AWM851978 BGI851978 BQE851978 CAA851978 CJW851978 CTS851978 DDO851978 DNK851978 DXG851978 EHC851978 EQY851978 FAU851978 FKQ851978 FUM851978 GEI851978 GOE851978 GYA851978 HHW851978 HRS851978 IBO851978 ILK851978 IVG851978 JFC851978 JOY851978 JYU851978 KIQ851978 KSM851978 LCI851978 LME851978 LWA851978 MFW851978 MPS851978 MZO851978 NJK851978 NTG851978 ODC851978 OMY851978 OWU851978 PGQ851978 PQM851978 QAI851978 QKE851978 QUA851978 RDW851978 RNS851978 RXO851978 SHK851978 SRG851978 TBC851978 TKY851978 TUU851978 UEQ851978 UOM851978 UYI851978 VIE851978 VSA851978 WBW851978 WLS851978 WVO851978 G917514 JC917514 SY917514 ACU917514 AMQ917514 AWM917514 BGI917514 BQE917514 CAA917514 CJW917514 CTS917514 DDO917514 DNK917514 DXG917514 EHC917514 EQY917514 FAU917514 FKQ917514 FUM917514 GEI917514 GOE917514 GYA917514 HHW917514 HRS917514 IBO917514 ILK917514 IVG917514 JFC917514 JOY917514 JYU917514 KIQ917514 KSM917514 LCI917514 LME917514 LWA917514 MFW917514 MPS917514 MZO917514 NJK917514 NTG917514 ODC917514 OMY917514 OWU917514 PGQ917514 PQM917514 QAI917514 QKE917514 QUA917514 RDW917514 RNS917514 RXO917514 SHK917514 SRG917514 TBC917514 TKY917514 TUU917514 UEQ917514 UOM917514 UYI917514 VIE917514 VSA917514 WBW917514 WLS917514 WVO917514 G983050 JC983050 SY983050 ACU983050 AMQ983050 AWM983050 BGI983050 BQE983050 CAA983050 CJW983050 CTS983050 DDO983050 DNK983050 DXG983050 EHC983050 EQY983050 FAU983050 FKQ983050 FUM983050 GEI983050 GOE983050 GYA983050 HHW983050 HRS983050 IBO983050 ILK983050 IVG983050 JFC983050 JOY983050 JYU983050 KIQ983050 KSM983050 LCI983050 LME983050 LWA983050 MFW983050 MPS983050 MZO983050 NJK983050 NTG983050 ODC983050 OMY983050 OWU983050 PGQ983050 PQM983050 QAI983050 QKE983050 QUA983050 RDW983050 RNS983050 RXO983050 SHK983050 SRG983050 TBC983050 TKY983050 TUU983050 UEQ983050 UOM983050 UYI983050 VIE983050 VSA983050 WBW983050 WLS983050 WVO983050"/>
    <dataValidation type="list" allowBlank="1" sqref="E15:H15 JA15:JD15 SW15:SZ15 ACS15:ACV15 AMO15:AMR15 AWK15:AWN15 BGG15:BGJ15 BQC15:BQF15 BZY15:CAB15 CJU15:CJX15 CTQ15:CTT15 DDM15:DDP15 DNI15:DNL15 DXE15:DXH15 EHA15:EHD15 EQW15:EQZ15 FAS15:FAV15 FKO15:FKR15 FUK15:FUN15 GEG15:GEJ15 GOC15:GOF15 GXY15:GYB15 HHU15:HHX15 HRQ15:HRT15 IBM15:IBP15 ILI15:ILL15 IVE15:IVH15 JFA15:JFD15 JOW15:JOZ15 JYS15:JYV15 KIO15:KIR15 KSK15:KSN15 LCG15:LCJ15 LMC15:LMF15 LVY15:LWB15 MFU15:MFX15 MPQ15:MPT15 MZM15:MZP15 NJI15:NJL15 NTE15:NTH15 ODA15:ODD15 OMW15:OMZ15 OWS15:OWV15 PGO15:PGR15 PQK15:PQN15 QAG15:QAJ15 QKC15:QKF15 QTY15:QUB15 RDU15:RDX15 RNQ15:RNT15 RXM15:RXP15 SHI15:SHL15 SRE15:SRH15 TBA15:TBD15 TKW15:TKZ15 TUS15:TUV15 UEO15:UER15 UOK15:UON15 UYG15:UYJ15 VIC15:VIF15 VRY15:VSB15 WBU15:WBX15 WLQ15:WLT15 WVM15:WVP15 E65551:H65551 JA65551:JD65551 SW65551:SZ65551 ACS65551:ACV65551 AMO65551:AMR65551 AWK65551:AWN65551 BGG65551:BGJ65551 BQC65551:BQF65551 BZY65551:CAB65551 CJU65551:CJX65551 CTQ65551:CTT65551 DDM65551:DDP65551 DNI65551:DNL65551 DXE65551:DXH65551 EHA65551:EHD65551 EQW65551:EQZ65551 FAS65551:FAV65551 FKO65551:FKR65551 FUK65551:FUN65551 GEG65551:GEJ65551 GOC65551:GOF65551 GXY65551:GYB65551 HHU65551:HHX65551 HRQ65551:HRT65551 IBM65551:IBP65551 ILI65551:ILL65551 IVE65551:IVH65551 JFA65551:JFD65551 JOW65551:JOZ65551 JYS65551:JYV65551 KIO65551:KIR65551 KSK65551:KSN65551 LCG65551:LCJ65551 LMC65551:LMF65551 LVY65551:LWB65551 MFU65551:MFX65551 MPQ65551:MPT65551 MZM65551:MZP65551 NJI65551:NJL65551 NTE65551:NTH65551 ODA65551:ODD65551 OMW65551:OMZ65551 OWS65551:OWV65551 PGO65551:PGR65551 PQK65551:PQN65551 QAG65551:QAJ65551 QKC65551:QKF65551 QTY65551:QUB65551 RDU65551:RDX65551 RNQ65551:RNT65551 RXM65551:RXP65551 SHI65551:SHL65551 SRE65551:SRH65551 TBA65551:TBD65551 TKW65551:TKZ65551 TUS65551:TUV65551 UEO65551:UER65551 UOK65551:UON65551 UYG65551:UYJ65551 VIC65551:VIF65551 VRY65551:VSB65551 WBU65551:WBX65551 WLQ65551:WLT65551 WVM65551:WVP65551 E131087:H131087 JA131087:JD131087 SW131087:SZ131087 ACS131087:ACV131087 AMO131087:AMR131087 AWK131087:AWN131087 BGG131087:BGJ131087 BQC131087:BQF131087 BZY131087:CAB131087 CJU131087:CJX131087 CTQ131087:CTT131087 DDM131087:DDP131087 DNI131087:DNL131087 DXE131087:DXH131087 EHA131087:EHD131087 EQW131087:EQZ131087 FAS131087:FAV131087 FKO131087:FKR131087 FUK131087:FUN131087 GEG131087:GEJ131087 GOC131087:GOF131087 GXY131087:GYB131087 HHU131087:HHX131087 HRQ131087:HRT131087 IBM131087:IBP131087 ILI131087:ILL131087 IVE131087:IVH131087 JFA131087:JFD131087 JOW131087:JOZ131087 JYS131087:JYV131087 KIO131087:KIR131087 KSK131087:KSN131087 LCG131087:LCJ131087 LMC131087:LMF131087 LVY131087:LWB131087 MFU131087:MFX131087 MPQ131087:MPT131087 MZM131087:MZP131087 NJI131087:NJL131087 NTE131087:NTH131087 ODA131087:ODD131087 OMW131087:OMZ131087 OWS131087:OWV131087 PGO131087:PGR131087 PQK131087:PQN131087 QAG131087:QAJ131087 QKC131087:QKF131087 QTY131087:QUB131087 RDU131087:RDX131087 RNQ131087:RNT131087 RXM131087:RXP131087 SHI131087:SHL131087 SRE131087:SRH131087 TBA131087:TBD131087 TKW131087:TKZ131087 TUS131087:TUV131087 UEO131087:UER131087 UOK131087:UON131087 UYG131087:UYJ131087 VIC131087:VIF131087 VRY131087:VSB131087 WBU131087:WBX131087 WLQ131087:WLT131087 WVM131087:WVP131087 E196623:H196623 JA196623:JD196623 SW196623:SZ196623 ACS196623:ACV196623 AMO196623:AMR196623 AWK196623:AWN196623 BGG196623:BGJ196623 BQC196623:BQF196623 BZY196623:CAB196623 CJU196623:CJX196623 CTQ196623:CTT196623 DDM196623:DDP196623 DNI196623:DNL196623 DXE196623:DXH196623 EHA196623:EHD196623 EQW196623:EQZ196623 FAS196623:FAV196623 FKO196623:FKR196623 FUK196623:FUN196623 GEG196623:GEJ196623 GOC196623:GOF196623 GXY196623:GYB196623 HHU196623:HHX196623 HRQ196623:HRT196623 IBM196623:IBP196623 ILI196623:ILL196623 IVE196623:IVH196623 JFA196623:JFD196623 JOW196623:JOZ196623 JYS196623:JYV196623 KIO196623:KIR196623 KSK196623:KSN196623 LCG196623:LCJ196623 LMC196623:LMF196623 LVY196623:LWB196623 MFU196623:MFX196623 MPQ196623:MPT196623 MZM196623:MZP196623 NJI196623:NJL196623 NTE196623:NTH196623 ODA196623:ODD196623 OMW196623:OMZ196623 OWS196623:OWV196623 PGO196623:PGR196623 PQK196623:PQN196623 QAG196623:QAJ196623 QKC196623:QKF196623 QTY196623:QUB196623 RDU196623:RDX196623 RNQ196623:RNT196623 RXM196623:RXP196623 SHI196623:SHL196623 SRE196623:SRH196623 TBA196623:TBD196623 TKW196623:TKZ196623 TUS196623:TUV196623 UEO196623:UER196623 UOK196623:UON196623 UYG196623:UYJ196623 VIC196623:VIF196623 VRY196623:VSB196623 WBU196623:WBX196623 WLQ196623:WLT196623 WVM196623:WVP196623 E262159:H262159 JA262159:JD262159 SW262159:SZ262159 ACS262159:ACV262159 AMO262159:AMR262159 AWK262159:AWN262159 BGG262159:BGJ262159 BQC262159:BQF262159 BZY262159:CAB262159 CJU262159:CJX262159 CTQ262159:CTT262159 DDM262159:DDP262159 DNI262159:DNL262159 DXE262159:DXH262159 EHA262159:EHD262159 EQW262159:EQZ262159 FAS262159:FAV262159 FKO262159:FKR262159 FUK262159:FUN262159 GEG262159:GEJ262159 GOC262159:GOF262159 GXY262159:GYB262159 HHU262159:HHX262159 HRQ262159:HRT262159 IBM262159:IBP262159 ILI262159:ILL262159 IVE262159:IVH262159 JFA262159:JFD262159 JOW262159:JOZ262159 JYS262159:JYV262159 KIO262159:KIR262159 KSK262159:KSN262159 LCG262159:LCJ262159 LMC262159:LMF262159 LVY262159:LWB262159 MFU262159:MFX262159 MPQ262159:MPT262159 MZM262159:MZP262159 NJI262159:NJL262159 NTE262159:NTH262159 ODA262159:ODD262159 OMW262159:OMZ262159 OWS262159:OWV262159 PGO262159:PGR262159 PQK262159:PQN262159 QAG262159:QAJ262159 QKC262159:QKF262159 QTY262159:QUB262159 RDU262159:RDX262159 RNQ262159:RNT262159 RXM262159:RXP262159 SHI262159:SHL262159 SRE262159:SRH262159 TBA262159:TBD262159 TKW262159:TKZ262159 TUS262159:TUV262159 UEO262159:UER262159 UOK262159:UON262159 UYG262159:UYJ262159 VIC262159:VIF262159 VRY262159:VSB262159 WBU262159:WBX262159 WLQ262159:WLT262159 WVM262159:WVP262159 E327695:H327695 JA327695:JD327695 SW327695:SZ327695 ACS327695:ACV327695 AMO327695:AMR327695 AWK327695:AWN327695 BGG327695:BGJ327695 BQC327695:BQF327695 BZY327695:CAB327695 CJU327695:CJX327695 CTQ327695:CTT327695 DDM327695:DDP327695 DNI327695:DNL327695 DXE327695:DXH327695 EHA327695:EHD327695 EQW327695:EQZ327695 FAS327695:FAV327695 FKO327695:FKR327695 FUK327695:FUN327695 GEG327695:GEJ327695 GOC327695:GOF327695 GXY327695:GYB327695 HHU327695:HHX327695 HRQ327695:HRT327695 IBM327695:IBP327695 ILI327695:ILL327695 IVE327695:IVH327695 JFA327695:JFD327695 JOW327695:JOZ327695 JYS327695:JYV327695 KIO327695:KIR327695 KSK327695:KSN327695 LCG327695:LCJ327695 LMC327695:LMF327695 LVY327695:LWB327695 MFU327695:MFX327695 MPQ327695:MPT327695 MZM327695:MZP327695 NJI327695:NJL327695 NTE327695:NTH327695 ODA327695:ODD327695 OMW327695:OMZ327695 OWS327695:OWV327695 PGO327695:PGR327695 PQK327695:PQN327695 QAG327695:QAJ327695 QKC327695:QKF327695 QTY327695:QUB327695 RDU327695:RDX327695 RNQ327695:RNT327695 RXM327695:RXP327695 SHI327695:SHL327695 SRE327695:SRH327695 TBA327695:TBD327695 TKW327695:TKZ327695 TUS327695:TUV327695 UEO327695:UER327695 UOK327695:UON327695 UYG327695:UYJ327695 VIC327695:VIF327695 VRY327695:VSB327695 WBU327695:WBX327695 WLQ327695:WLT327695 WVM327695:WVP327695 E393231:H393231 JA393231:JD393231 SW393231:SZ393231 ACS393231:ACV393231 AMO393231:AMR393231 AWK393231:AWN393231 BGG393231:BGJ393231 BQC393231:BQF393231 BZY393231:CAB393231 CJU393231:CJX393231 CTQ393231:CTT393231 DDM393231:DDP393231 DNI393231:DNL393231 DXE393231:DXH393231 EHA393231:EHD393231 EQW393231:EQZ393231 FAS393231:FAV393231 FKO393231:FKR393231 FUK393231:FUN393231 GEG393231:GEJ393231 GOC393231:GOF393231 GXY393231:GYB393231 HHU393231:HHX393231 HRQ393231:HRT393231 IBM393231:IBP393231 ILI393231:ILL393231 IVE393231:IVH393231 JFA393231:JFD393231 JOW393231:JOZ393231 JYS393231:JYV393231 KIO393231:KIR393231 KSK393231:KSN393231 LCG393231:LCJ393231 LMC393231:LMF393231 LVY393231:LWB393231 MFU393231:MFX393231 MPQ393231:MPT393231 MZM393231:MZP393231 NJI393231:NJL393231 NTE393231:NTH393231 ODA393231:ODD393231 OMW393231:OMZ393231 OWS393231:OWV393231 PGO393231:PGR393231 PQK393231:PQN393231 QAG393231:QAJ393231 QKC393231:QKF393231 QTY393231:QUB393231 RDU393231:RDX393231 RNQ393231:RNT393231 RXM393231:RXP393231 SHI393231:SHL393231 SRE393231:SRH393231 TBA393231:TBD393231 TKW393231:TKZ393231 TUS393231:TUV393231 UEO393231:UER393231 UOK393231:UON393231 UYG393231:UYJ393231 VIC393231:VIF393231 VRY393231:VSB393231 WBU393231:WBX393231 WLQ393231:WLT393231 WVM393231:WVP393231 E458767:H458767 JA458767:JD458767 SW458767:SZ458767 ACS458767:ACV458767 AMO458767:AMR458767 AWK458767:AWN458767 BGG458767:BGJ458767 BQC458767:BQF458767 BZY458767:CAB458767 CJU458767:CJX458767 CTQ458767:CTT458767 DDM458767:DDP458767 DNI458767:DNL458767 DXE458767:DXH458767 EHA458767:EHD458767 EQW458767:EQZ458767 FAS458767:FAV458767 FKO458767:FKR458767 FUK458767:FUN458767 GEG458767:GEJ458767 GOC458767:GOF458767 GXY458767:GYB458767 HHU458767:HHX458767 HRQ458767:HRT458767 IBM458767:IBP458767 ILI458767:ILL458767 IVE458767:IVH458767 JFA458767:JFD458767 JOW458767:JOZ458767 JYS458767:JYV458767 KIO458767:KIR458767 KSK458767:KSN458767 LCG458767:LCJ458767 LMC458767:LMF458767 LVY458767:LWB458767 MFU458767:MFX458767 MPQ458767:MPT458767 MZM458767:MZP458767 NJI458767:NJL458767 NTE458767:NTH458767 ODA458767:ODD458767 OMW458767:OMZ458767 OWS458767:OWV458767 PGO458767:PGR458767 PQK458767:PQN458767 QAG458767:QAJ458767 QKC458767:QKF458767 QTY458767:QUB458767 RDU458767:RDX458767 RNQ458767:RNT458767 RXM458767:RXP458767 SHI458767:SHL458767 SRE458767:SRH458767 TBA458767:TBD458767 TKW458767:TKZ458767 TUS458767:TUV458767 UEO458767:UER458767 UOK458767:UON458767 UYG458767:UYJ458767 VIC458767:VIF458767 VRY458767:VSB458767 WBU458767:WBX458767 WLQ458767:WLT458767 WVM458767:WVP458767 E524303:H524303 JA524303:JD524303 SW524303:SZ524303 ACS524303:ACV524303 AMO524303:AMR524303 AWK524303:AWN524303 BGG524303:BGJ524303 BQC524303:BQF524303 BZY524303:CAB524303 CJU524303:CJX524303 CTQ524303:CTT524303 DDM524303:DDP524303 DNI524303:DNL524303 DXE524303:DXH524303 EHA524303:EHD524303 EQW524303:EQZ524303 FAS524303:FAV524303 FKO524303:FKR524303 FUK524303:FUN524303 GEG524303:GEJ524303 GOC524303:GOF524303 GXY524303:GYB524303 HHU524303:HHX524303 HRQ524303:HRT524303 IBM524303:IBP524303 ILI524303:ILL524303 IVE524303:IVH524303 JFA524303:JFD524303 JOW524303:JOZ524303 JYS524303:JYV524303 KIO524303:KIR524303 KSK524303:KSN524303 LCG524303:LCJ524303 LMC524303:LMF524303 LVY524303:LWB524303 MFU524303:MFX524303 MPQ524303:MPT524303 MZM524303:MZP524303 NJI524303:NJL524303 NTE524303:NTH524303 ODA524303:ODD524303 OMW524303:OMZ524303 OWS524303:OWV524303 PGO524303:PGR524303 PQK524303:PQN524303 QAG524303:QAJ524303 QKC524303:QKF524303 QTY524303:QUB524303 RDU524303:RDX524303 RNQ524303:RNT524303 RXM524303:RXP524303 SHI524303:SHL524303 SRE524303:SRH524303 TBA524303:TBD524303 TKW524303:TKZ524303 TUS524303:TUV524303 UEO524303:UER524303 UOK524303:UON524303 UYG524303:UYJ524303 VIC524303:VIF524303 VRY524303:VSB524303 WBU524303:WBX524303 WLQ524303:WLT524303 WVM524303:WVP524303 E589839:H589839 JA589839:JD589839 SW589839:SZ589839 ACS589839:ACV589839 AMO589839:AMR589839 AWK589839:AWN589839 BGG589839:BGJ589839 BQC589839:BQF589839 BZY589839:CAB589839 CJU589839:CJX589839 CTQ589839:CTT589839 DDM589839:DDP589839 DNI589839:DNL589839 DXE589839:DXH589839 EHA589839:EHD589839 EQW589839:EQZ589839 FAS589839:FAV589839 FKO589839:FKR589839 FUK589839:FUN589839 GEG589839:GEJ589839 GOC589839:GOF589839 GXY589839:GYB589839 HHU589839:HHX589839 HRQ589839:HRT589839 IBM589839:IBP589839 ILI589839:ILL589839 IVE589839:IVH589839 JFA589839:JFD589839 JOW589839:JOZ589839 JYS589839:JYV589839 KIO589839:KIR589839 KSK589839:KSN589839 LCG589839:LCJ589839 LMC589839:LMF589839 LVY589839:LWB589839 MFU589839:MFX589839 MPQ589839:MPT589839 MZM589839:MZP589839 NJI589839:NJL589839 NTE589839:NTH589839 ODA589839:ODD589839 OMW589839:OMZ589839 OWS589839:OWV589839 PGO589839:PGR589839 PQK589839:PQN589839 QAG589839:QAJ589839 QKC589839:QKF589839 QTY589839:QUB589839 RDU589839:RDX589839 RNQ589839:RNT589839 RXM589839:RXP589839 SHI589839:SHL589839 SRE589839:SRH589839 TBA589839:TBD589839 TKW589839:TKZ589839 TUS589839:TUV589839 UEO589839:UER589839 UOK589839:UON589839 UYG589839:UYJ589839 VIC589839:VIF589839 VRY589839:VSB589839 WBU589839:WBX589839 WLQ589839:WLT589839 WVM589839:WVP589839 E655375:H655375 JA655375:JD655375 SW655375:SZ655375 ACS655375:ACV655375 AMO655375:AMR655375 AWK655375:AWN655375 BGG655375:BGJ655375 BQC655375:BQF655375 BZY655375:CAB655375 CJU655375:CJX655375 CTQ655375:CTT655375 DDM655375:DDP655375 DNI655375:DNL655375 DXE655375:DXH655375 EHA655375:EHD655375 EQW655375:EQZ655375 FAS655375:FAV655375 FKO655375:FKR655375 FUK655375:FUN655375 GEG655375:GEJ655375 GOC655375:GOF655375 GXY655375:GYB655375 HHU655375:HHX655375 HRQ655375:HRT655375 IBM655375:IBP655375 ILI655375:ILL655375 IVE655375:IVH655375 JFA655375:JFD655375 JOW655375:JOZ655375 JYS655375:JYV655375 KIO655375:KIR655375 KSK655375:KSN655375 LCG655375:LCJ655375 LMC655375:LMF655375 LVY655375:LWB655375 MFU655375:MFX655375 MPQ655375:MPT655375 MZM655375:MZP655375 NJI655375:NJL655375 NTE655375:NTH655375 ODA655375:ODD655375 OMW655375:OMZ655375 OWS655375:OWV655375 PGO655375:PGR655375 PQK655375:PQN655375 QAG655375:QAJ655375 QKC655375:QKF655375 QTY655375:QUB655375 RDU655375:RDX655375 RNQ655375:RNT655375 RXM655375:RXP655375 SHI655375:SHL655375 SRE655375:SRH655375 TBA655375:TBD655375 TKW655375:TKZ655375 TUS655375:TUV655375 UEO655375:UER655375 UOK655375:UON655375 UYG655375:UYJ655375 VIC655375:VIF655375 VRY655375:VSB655375 WBU655375:WBX655375 WLQ655375:WLT655375 WVM655375:WVP655375 E720911:H720911 JA720911:JD720911 SW720911:SZ720911 ACS720911:ACV720911 AMO720911:AMR720911 AWK720911:AWN720911 BGG720911:BGJ720911 BQC720911:BQF720911 BZY720911:CAB720911 CJU720911:CJX720911 CTQ720911:CTT720911 DDM720911:DDP720911 DNI720911:DNL720911 DXE720911:DXH720911 EHA720911:EHD720911 EQW720911:EQZ720911 FAS720911:FAV720911 FKO720911:FKR720911 FUK720911:FUN720911 GEG720911:GEJ720911 GOC720911:GOF720911 GXY720911:GYB720911 HHU720911:HHX720911 HRQ720911:HRT720911 IBM720911:IBP720911 ILI720911:ILL720911 IVE720911:IVH720911 JFA720911:JFD720911 JOW720911:JOZ720911 JYS720911:JYV720911 KIO720911:KIR720911 KSK720911:KSN720911 LCG720911:LCJ720911 LMC720911:LMF720911 LVY720911:LWB720911 MFU720911:MFX720911 MPQ720911:MPT720911 MZM720911:MZP720911 NJI720911:NJL720911 NTE720911:NTH720911 ODA720911:ODD720911 OMW720911:OMZ720911 OWS720911:OWV720911 PGO720911:PGR720911 PQK720911:PQN720911 QAG720911:QAJ720911 QKC720911:QKF720911 QTY720911:QUB720911 RDU720911:RDX720911 RNQ720911:RNT720911 RXM720911:RXP720911 SHI720911:SHL720911 SRE720911:SRH720911 TBA720911:TBD720911 TKW720911:TKZ720911 TUS720911:TUV720911 UEO720911:UER720911 UOK720911:UON720911 UYG720911:UYJ720911 VIC720911:VIF720911 VRY720911:VSB720911 WBU720911:WBX720911 WLQ720911:WLT720911 WVM720911:WVP720911 E786447:H786447 JA786447:JD786447 SW786447:SZ786447 ACS786447:ACV786447 AMO786447:AMR786447 AWK786447:AWN786447 BGG786447:BGJ786447 BQC786447:BQF786447 BZY786447:CAB786447 CJU786447:CJX786447 CTQ786447:CTT786447 DDM786447:DDP786447 DNI786447:DNL786447 DXE786447:DXH786447 EHA786447:EHD786447 EQW786447:EQZ786447 FAS786447:FAV786447 FKO786447:FKR786447 FUK786447:FUN786447 GEG786447:GEJ786447 GOC786447:GOF786447 GXY786447:GYB786447 HHU786447:HHX786447 HRQ786447:HRT786447 IBM786447:IBP786447 ILI786447:ILL786447 IVE786447:IVH786447 JFA786447:JFD786447 JOW786447:JOZ786447 JYS786447:JYV786447 KIO786447:KIR786447 KSK786447:KSN786447 LCG786447:LCJ786447 LMC786447:LMF786447 LVY786447:LWB786447 MFU786447:MFX786447 MPQ786447:MPT786447 MZM786447:MZP786447 NJI786447:NJL786447 NTE786447:NTH786447 ODA786447:ODD786447 OMW786447:OMZ786447 OWS786447:OWV786447 PGO786447:PGR786447 PQK786447:PQN786447 QAG786447:QAJ786447 QKC786447:QKF786447 QTY786447:QUB786447 RDU786447:RDX786447 RNQ786447:RNT786447 RXM786447:RXP786447 SHI786447:SHL786447 SRE786447:SRH786447 TBA786447:TBD786447 TKW786447:TKZ786447 TUS786447:TUV786447 UEO786447:UER786447 UOK786447:UON786447 UYG786447:UYJ786447 VIC786447:VIF786447 VRY786447:VSB786447 WBU786447:WBX786447 WLQ786447:WLT786447 WVM786447:WVP786447 E851983:H851983 JA851983:JD851983 SW851983:SZ851983 ACS851983:ACV851983 AMO851983:AMR851983 AWK851983:AWN851983 BGG851983:BGJ851983 BQC851983:BQF851983 BZY851983:CAB851983 CJU851983:CJX851983 CTQ851983:CTT851983 DDM851983:DDP851983 DNI851983:DNL851983 DXE851983:DXH851983 EHA851983:EHD851983 EQW851983:EQZ851983 FAS851983:FAV851983 FKO851983:FKR851983 FUK851983:FUN851983 GEG851983:GEJ851983 GOC851983:GOF851983 GXY851983:GYB851983 HHU851983:HHX851983 HRQ851983:HRT851983 IBM851983:IBP851983 ILI851983:ILL851983 IVE851983:IVH851983 JFA851983:JFD851983 JOW851983:JOZ851983 JYS851983:JYV851983 KIO851983:KIR851983 KSK851983:KSN851983 LCG851983:LCJ851983 LMC851983:LMF851983 LVY851983:LWB851983 MFU851983:MFX851983 MPQ851983:MPT851983 MZM851983:MZP851983 NJI851983:NJL851983 NTE851983:NTH851983 ODA851983:ODD851983 OMW851983:OMZ851983 OWS851983:OWV851983 PGO851983:PGR851983 PQK851983:PQN851983 QAG851983:QAJ851983 QKC851983:QKF851983 QTY851983:QUB851983 RDU851983:RDX851983 RNQ851983:RNT851983 RXM851983:RXP851983 SHI851983:SHL851983 SRE851983:SRH851983 TBA851983:TBD851983 TKW851983:TKZ851983 TUS851983:TUV851983 UEO851983:UER851983 UOK851983:UON851983 UYG851983:UYJ851983 VIC851983:VIF851983 VRY851983:VSB851983 WBU851983:WBX851983 WLQ851983:WLT851983 WVM851983:WVP851983 E917519:H917519 JA917519:JD917519 SW917519:SZ917519 ACS917519:ACV917519 AMO917519:AMR917519 AWK917519:AWN917519 BGG917519:BGJ917519 BQC917519:BQF917519 BZY917519:CAB917519 CJU917519:CJX917519 CTQ917519:CTT917519 DDM917519:DDP917519 DNI917519:DNL917519 DXE917519:DXH917519 EHA917519:EHD917519 EQW917519:EQZ917519 FAS917519:FAV917519 FKO917519:FKR917519 FUK917519:FUN917519 GEG917519:GEJ917519 GOC917519:GOF917519 GXY917519:GYB917519 HHU917519:HHX917519 HRQ917519:HRT917519 IBM917519:IBP917519 ILI917519:ILL917519 IVE917519:IVH917519 JFA917519:JFD917519 JOW917519:JOZ917519 JYS917519:JYV917519 KIO917519:KIR917519 KSK917519:KSN917519 LCG917519:LCJ917519 LMC917519:LMF917519 LVY917519:LWB917519 MFU917519:MFX917519 MPQ917519:MPT917519 MZM917519:MZP917519 NJI917519:NJL917519 NTE917519:NTH917519 ODA917519:ODD917519 OMW917519:OMZ917519 OWS917519:OWV917519 PGO917519:PGR917519 PQK917519:PQN917519 QAG917519:QAJ917519 QKC917519:QKF917519 QTY917519:QUB917519 RDU917519:RDX917519 RNQ917519:RNT917519 RXM917519:RXP917519 SHI917519:SHL917519 SRE917519:SRH917519 TBA917519:TBD917519 TKW917519:TKZ917519 TUS917519:TUV917519 UEO917519:UER917519 UOK917519:UON917519 UYG917519:UYJ917519 VIC917519:VIF917519 VRY917519:VSB917519 WBU917519:WBX917519 WLQ917519:WLT917519 WVM917519:WVP917519 E983055:H983055 JA983055:JD983055 SW983055:SZ983055 ACS983055:ACV983055 AMO983055:AMR983055 AWK983055:AWN983055 BGG983055:BGJ983055 BQC983055:BQF983055 BZY983055:CAB983055 CJU983055:CJX983055 CTQ983055:CTT983055 DDM983055:DDP983055 DNI983055:DNL983055 DXE983055:DXH983055 EHA983055:EHD983055 EQW983055:EQZ983055 FAS983055:FAV983055 FKO983055:FKR983055 FUK983055:FUN983055 GEG983055:GEJ983055 GOC983055:GOF983055 GXY983055:GYB983055 HHU983055:HHX983055 HRQ983055:HRT983055 IBM983055:IBP983055 ILI983055:ILL983055 IVE983055:IVH983055 JFA983055:JFD983055 JOW983055:JOZ983055 JYS983055:JYV983055 KIO983055:KIR983055 KSK983055:KSN983055 LCG983055:LCJ983055 LMC983055:LMF983055 LVY983055:LWB983055 MFU983055:MFX983055 MPQ983055:MPT983055 MZM983055:MZP983055 NJI983055:NJL983055 NTE983055:NTH983055 ODA983055:ODD983055 OMW983055:OMZ983055 OWS983055:OWV983055 PGO983055:PGR983055 PQK983055:PQN983055 QAG983055:QAJ983055 QKC983055:QKF983055 QTY983055:QUB983055 RDU983055:RDX983055 RNQ983055:RNT983055 RXM983055:RXP983055 SHI983055:SHL983055 SRE983055:SRH983055 TBA983055:TBD983055 TKW983055:TKZ983055 TUS983055:TUV983055 UEO983055:UER983055 UOK983055:UON983055 UYG983055:UYJ983055 VIC983055:VIF983055 VRY983055:VSB983055 WBU983055:WBX983055 WLQ983055:WLT983055 WVM983055:WVP983055">
      <formula1>$Z$3:$Z$5</formula1>
    </dataValidation>
    <dataValidation type="list" allowBlank="1" sqref="E16:H16 JA16:JD16 SW16:SZ16 ACS16:ACV16 AMO16:AMR16 AWK16:AWN16 BGG16:BGJ16 BQC16:BQF16 BZY16:CAB16 CJU16:CJX16 CTQ16:CTT16 DDM16:DDP16 DNI16:DNL16 DXE16:DXH16 EHA16:EHD16 EQW16:EQZ16 FAS16:FAV16 FKO16:FKR16 FUK16:FUN16 GEG16:GEJ16 GOC16:GOF16 GXY16:GYB16 HHU16:HHX16 HRQ16:HRT16 IBM16:IBP16 ILI16:ILL16 IVE16:IVH16 JFA16:JFD16 JOW16:JOZ16 JYS16:JYV16 KIO16:KIR16 KSK16:KSN16 LCG16:LCJ16 LMC16:LMF16 LVY16:LWB16 MFU16:MFX16 MPQ16:MPT16 MZM16:MZP16 NJI16:NJL16 NTE16:NTH16 ODA16:ODD16 OMW16:OMZ16 OWS16:OWV16 PGO16:PGR16 PQK16:PQN16 QAG16:QAJ16 QKC16:QKF16 QTY16:QUB16 RDU16:RDX16 RNQ16:RNT16 RXM16:RXP16 SHI16:SHL16 SRE16:SRH16 TBA16:TBD16 TKW16:TKZ16 TUS16:TUV16 UEO16:UER16 UOK16:UON16 UYG16:UYJ16 VIC16:VIF16 VRY16:VSB16 WBU16:WBX16 WLQ16:WLT16 WVM16:WVP16 E65552:H65552 JA65552:JD65552 SW65552:SZ65552 ACS65552:ACV65552 AMO65552:AMR65552 AWK65552:AWN65552 BGG65552:BGJ65552 BQC65552:BQF65552 BZY65552:CAB65552 CJU65552:CJX65552 CTQ65552:CTT65552 DDM65552:DDP65552 DNI65552:DNL65552 DXE65552:DXH65552 EHA65552:EHD65552 EQW65552:EQZ65552 FAS65552:FAV65552 FKO65552:FKR65552 FUK65552:FUN65552 GEG65552:GEJ65552 GOC65552:GOF65552 GXY65552:GYB65552 HHU65552:HHX65552 HRQ65552:HRT65552 IBM65552:IBP65552 ILI65552:ILL65552 IVE65552:IVH65552 JFA65552:JFD65552 JOW65552:JOZ65552 JYS65552:JYV65552 KIO65552:KIR65552 KSK65552:KSN65552 LCG65552:LCJ65552 LMC65552:LMF65552 LVY65552:LWB65552 MFU65552:MFX65552 MPQ65552:MPT65552 MZM65552:MZP65552 NJI65552:NJL65552 NTE65552:NTH65552 ODA65552:ODD65552 OMW65552:OMZ65552 OWS65552:OWV65552 PGO65552:PGR65552 PQK65552:PQN65552 QAG65552:QAJ65552 QKC65552:QKF65552 QTY65552:QUB65552 RDU65552:RDX65552 RNQ65552:RNT65552 RXM65552:RXP65552 SHI65552:SHL65552 SRE65552:SRH65552 TBA65552:TBD65552 TKW65552:TKZ65552 TUS65552:TUV65552 UEO65552:UER65552 UOK65552:UON65552 UYG65552:UYJ65552 VIC65552:VIF65552 VRY65552:VSB65552 WBU65552:WBX65552 WLQ65552:WLT65552 WVM65552:WVP65552 E131088:H131088 JA131088:JD131088 SW131088:SZ131088 ACS131088:ACV131088 AMO131088:AMR131088 AWK131088:AWN131088 BGG131088:BGJ131088 BQC131088:BQF131088 BZY131088:CAB131088 CJU131088:CJX131088 CTQ131088:CTT131088 DDM131088:DDP131088 DNI131088:DNL131088 DXE131088:DXH131088 EHA131088:EHD131088 EQW131088:EQZ131088 FAS131088:FAV131088 FKO131088:FKR131088 FUK131088:FUN131088 GEG131088:GEJ131088 GOC131088:GOF131088 GXY131088:GYB131088 HHU131088:HHX131088 HRQ131088:HRT131088 IBM131088:IBP131088 ILI131088:ILL131088 IVE131088:IVH131088 JFA131088:JFD131088 JOW131088:JOZ131088 JYS131088:JYV131088 KIO131088:KIR131088 KSK131088:KSN131088 LCG131088:LCJ131088 LMC131088:LMF131088 LVY131088:LWB131088 MFU131088:MFX131088 MPQ131088:MPT131088 MZM131088:MZP131088 NJI131088:NJL131088 NTE131088:NTH131088 ODA131088:ODD131088 OMW131088:OMZ131088 OWS131088:OWV131088 PGO131088:PGR131088 PQK131088:PQN131088 QAG131088:QAJ131088 QKC131088:QKF131088 QTY131088:QUB131088 RDU131088:RDX131088 RNQ131088:RNT131088 RXM131088:RXP131088 SHI131088:SHL131088 SRE131088:SRH131088 TBA131088:TBD131088 TKW131088:TKZ131088 TUS131088:TUV131088 UEO131088:UER131088 UOK131088:UON131088 UYG131088:UYJ131088 VIC131088:VIF131088 VRY131088:VSB131088 WBU131088:WBX131088 WLQ131088:WLT131088 WVM131088:WVP131088 E196624:H196624 JA196624:JD196624 SW196624:SZ196624 ACS196624:ACV196624 AMO196624:AMR196624 AWK196624:AWN196624 BGG196624:BGJ196624 BQC196624:BQF196624 BZY196624:CAB196624 CJU196624:CJX196624 CTQ196624:CTT196624 DDM196624:DDP196624 DNI196624:DNL196624 DXE196624:DXH196624 EHA196624:EHD196624 EQW196624:EQZ196624 FAS196624:FAV196624 FKO196624:FKR196624 FUK196624:FUN196624 GEG196624:GEJ196624 GOC196624:GOF196624 GXY196624:GYB196624 HHU196624:HHX196624 HRQ196624:HRT196624 IBM196624:IBP196624 ILI196624:ILL196624 IVE196624:IVH196624 JFA196624:JFD196624 JOW196624:JOZ196624 JYS196624:JYV196624 KIO196624:KIR196624 KSK196624:KSN196624 LCG196624:LCJ196624 LMC196624:LMF196624 LVY196624:LWB196624 MFU196624:MFX196624 MPQ196624:MPT196624 MZM196624:MZP196624 NJI196624:NJL196624 NTE196624:NTH196624 ODA196624:ODD196624 OMW196624:OMZ196624 OWS196624:OWV196624 PGO196624:PGR196624 PQK196624:PQN196624 QAG196624:QAJ196624 QKC196624:QKF196624 QTY196624:QUB196624 RDU196624:RDX196624 RNQ196624:RNT196624 RXM196624:RXP196624 SHI196624:SHL196624 SRE196624:SRH196624 TBA196624:TBD196624 TKW196624:TKZ196624 TUS196624:TUV196624 UEO196624:UER196624 UOK196624:UON196624 UYG196624:UYJ196624 VIC196624:VIF196624 VRY196624:VSB196624 WBU196624:WBX196624 WLQ196624:WLT196624 WVM196624:WVP196624 E262160:H262160 JA262160:JD262160 SW262160:SZ262160 ACS262160:ACV262160 AMO262160:AMR262160 AWK262160:AWN262160 BGG262160:BGJ262160 BQC262160:BQF262160 BZY262160:CAB262160 CJU262160:CJX262160 CTQ262160:CTT262160 DDM262160:DDP262160 DNI262160:DNL262160 DXE262160:DXH262160 EHA262160:EHD262160 EQW262160:EQZ262160 FAS262160:FAV262160 FKO262160:FKR262160 FUK262160:FUN262160 GEG262160:GEJ262160 GOC262160:GOF262160 GXY262160:GYB262160 HHU262160:HHX262160 HRQ262160:HRT262160 IBM262160:IBP262160 ILI262160:ILL262160 IVE262160:IVH262160 JFA262160:JFD262160 JOW262160:JOZ262160 JYS262160:JYV262160 KIO262160:KIR262160 KSK262160:KSN262160 LCG262160:LCJ262160 LMC262160:LMF262160 LVY262160:LWB262160 MFU262160:MFX262160 MPQ262160:MPT262160 MZM262160:MZP262160 NJI262160:NJL262160 NTE262160:NTH262160 ODA262160:ODD262160 OMW262160:OMZ262160 OWS262160:OWV262160 PGO262160:PGR262160 PQK262160:PQN262160 QAG262160:QAJ262160 QKC262160:QKF262160 QTY262160:QUB262160 RDU262160:RDX262160 RNQ262160:RNT262160 RXM262160:RXP262160 SHI262160:SHL262160 SRE262160:SRH262160 TBA262160:TBD262160 TKW262160:TKZ262160 TUS262160:TUV262160 UEO262160:UER262160 UOK262160:UON262160 UYG262160:UYJ262160 VIC262160:VIF262160 VRY262160:VSB262160 WBU262160:WBX262160 WLQ262160:WLT262160 WVM262160:WVP262160 E327696:H327696 JA327696:JD327696 SW327696:SZ327696 ACS327696:ACV327696 AMO327696:AMR327696 AWK327696:AWN327696 BGG327696:BGJ327696 BQC327696:BQF327696 BZY327696:CAB327696 CJU327696:CJX327696 CTQ327696:CTT327696 DDM327696:DDP327696 DNI327696:DNL327696 DXE327696:DXH327696 EHA327696:EHD327696 EQW327696:EQZ327696 FAS327696:FAV327696 FKO327696:FKR327696 FUK327696:FUN327696 GEG327696:GEJ327696 GOC327696:GOF327696 GXY327696:GYB327696 HHU327696:HHX327696 HRQ327696:HRT327696 IBM327696:IBP327696 ILI327696:ILL327696 IVE327696:IVH327696 JFA327696:JFD327696 JOW327696:JOZ327696 JYS327696:JYV327696 KIO327696:KIR327696 KSK327696:KSN327696 LCG327696:LCJ327696 LMC327696:LMF327696 LVY327696:LWB327696 MFU327696:MFX327696 MPQ327696:MPT327696 MZM327696:MZP327696 NJI327696:NJL327696 NTE327696:NTH327696 ODA327696:ODD327696 OMW327696:OMZ327696 OWS327696:OWV327696 PGO327696:PGR327696 PQK327696:PQN327696 QAG327696:QAJ327696 QKC327696:QKF327696 QTY327696:QUB327696 RDU327696:RDX327696 RNQ327696:RNT327696 RXM327696:RXP327696 SHI327696:SHL327696 SRE327696:SRH327696 TBA327696:TBD327696 TKW327696:TKZ327696 TUS327696:TUV327696 UEO327696:UER327696 UOK327696:UON327696 UYG327696:UYJ327696 VIC327696:VIF327696 VRY327696:VSB327696 WBU327696:WBX327696 WLQ327696:WLT327696 WVM327696:WVP327696 E393232:H393232 JA393232:JD393232 SW393232:SZ393232 ACS393232:ACV393232 AMO393232:AMR393232 AWK393232:AWN393232 BGG393232:BGJ393232 BQC393232:BQF393232 BZY393232:CAB393232 CJU393232:CJX393232 CTQ393232:CTT393232 DDM393232:DDP393232 DNI393232:DNL393232 DXE393232:DXH393232 EHA393232:EHD393232 EQW393232:EQZ393232 FAS393232:FAV393232 FKO393232:FKR393232 FUK393232:FUN393232 GEG393232:GEJ393232 GOC393232:GOF393232 GXY393232:GYB393232 HHU393232:HHX393232 HRQ393232:HRT393232 IBM393232:IBP393232 ILI393232:ILL393232 IVE393232:IVH393232 JFA393232:JFD393232 JOW393232:JOZ393232 JYS393232:JYV393232 KIO393232:KIR393232 KSK393232:KSN393232 LCG393232:LCJ393232 LMC393232:LMF393232 LVY393232:LWB393232 MFU393232:MFX393232 MPQ393232:MPT393232 MZM393232:MZP393232 NJI393232:NJL393232 NTE393232:NTH393232 ODA393232:ODD393232 OMW393232:OMZ393232 OWS393232:OWV393232 PGO393232:PGR393232 PQK393232:PQN393232 QAG393232:QAJ393232 QKC393232:QKF393232 QTY393232:QUB393232 RDU393232:RDX393232 RNQ393232:RNT393232 RXM393232:RXP393232 SHI393232:SHL393232 SRE393232:SRH393232 TBA393232:TBD393232 TKW393232:TKZ393232 TUS393232:TUV393232 UEO393232:UER393232 UOK393232:UON393232 UYG393232:UYJ393232 VIC393232:VIF393232 VRY393232:VSB393232 WBU393232:WBX393232 WLQ393232:WLT393232 WVM393232:WVP393232 E458768:H458768 JA458768:JD458768 SW458768:SZ458768 ACS458768:ACV458768 AMO458768:AMR458768 AWK458768:AWN458768 BGG458768:BGJ458768 BQC458768:BQF458768 BZY458768:CAB458768 CJU458768:CJX458768 CTQ458768:CTT458768 DDM458768:DDP458768 DNI458768:DNL458768 DXE458768:DXH458768 EHA458768:EHD458768 EQW458768:EQZ458768 FAS458768:FAV458768 FKO458768:FKR458768 FUK458768:FUN458768 GEG458768:GEJ458768 GOC458768:GOF458768 GXY458768:GYB458768 HHU458768:HHX458768 HRQ458768:HRT458768 IBM458768:IBP458768 ILI458768:ILL458768 IVE458768:IVH458768 JFA458768:JFD458768 JOW458768:JOZ458768 JYS458768:JYV458768 KIO458768:KIR458768 KSK458768:KSN458768 LCG458768:LCJ458768 LMC458768:LMF458768 LVY458768:LWB458768 MFU458768:MFX458768 MPQ458768:MPT458768 MZM458768:MZP458768 NJI458768:NJL458768 NTE458768:NTH458768 ODA458768:ODD458768 OMW458768:OMZ458768 OWS458768:OWV458768 PGO458768:PGR458768 PQK458768:PQN458768 QAG458768:QAJ458768 QKC458768:QKF458768 QTY458768:QUB458768 RDU458768:RDX458768 RNQ458768:RNT458768 RXM458768:RXP458768 SHI458768:SHL458768 SRE458768:SRH458768 TBA458768:TBD458768 TKW458768:TKZ458768 TUS458768:TUV458768 UEO458768:UER458768 UOK458768:UON458768 UYG458768:UYJ458768 VIC458768:VIF458768 VRY458768:VSB458768 WBU458768:WBX458768 WLQ458768:WLT458768 WVM458768:WVP458768 E524304:H524304 JA524304:JD524304 SW524304:SZ524304 ACS524304:ACV524304 AMO524304:AMR524304 AWK524304:AWN524304 BGG524304:BGJ524304 BQC524304:BQF524304 BZY524304:CAB524304 CJU524304:CJX524304 CTQ524304:CTT524304 DDM524304:DDP524304 DNI524304:DNL524304 DXE524304:DXH524304 EHA524304:EHD524304 EQW524304:EQZ524304 FAS524304:FAV524304 FKO524304:FKR524304 FUK524304:FUN524304 GEG524304:GEJ524304 GOC524304:GOF524304 GXY524304:GYB524304 HHU524304:HHX524304 HRQ524304:HRT524304 IBM524304:IBP524304 ILI524304:ILL524304 IVE524304:IVH524304 JFA524304:JFD524304 JOW524304:JOZ524304 JYS524304:JYV524304 KIO524304:KIR524304 KSK524304:KSN524304 LCG524304:LCJ524304 LMC524304:LMF524304 LVY524304:LWB524304 MFU524304:MFX524304 MPQ524304:MPT524304 MZM524304:MZP524304 NJI524304:NJL524304 NTE524304:NTH524304 ODA524304:ODD524304 OMW524304:OMZ524304 OWS524304:OWV524304 PGO524304:PGR524304 PQK524304:PQN524304 QAG524304:QAJ524304 QKC524304:QKF524304 QTY524304:QUB524304 RDU524304:RDX524304 RNQ524304:RNT524304 RXM524304:RXP524304 SHI524304:SHL524304 SRE524304:SRH524304 TBA524304:TBD524304 TKW524304:TKZ524304 TUS524304:TUV524304 UEO524304:UER524304 UOK524304:UON524304 UYG524304:UYJ524304 VIC524304:VIF524304 VRY524304:VSB524304 WBU524304:WBX524304 WLQ524304:WLT524304 WVM524304:WVP524304 E589840:H589840 JA589840:JD589840 SW589840:SZ589840 ACS589840:ACV589840 AMO589840:AMR589840 AWK589840:AWN589840 BGG589840:BGJ589840 BQC589840:BQF589840 BZY589840:CAB589840 CJU589840:CJX589840 CTQ589840:CTT589840 DDM589840:DDP589840 DNI589840:DNL589840 DXE589840:DXH589840 EHA589840:EHD589840 EQW589840:EQZ589840 FAS589840:FAV589840 FKO589840:FKR589840 FUK589840:FUN589840 GEG589840:GEJ589840 GOC589840:GOF589840 GXY589840:GYB589840 HHU589840:HHX589840 HRQ589840:HRT589840 IBM589840:IBP589840 ILI589840:ILL589840 IVE589840:IVH589840 JFA589840:JFD589840 JOW589840:JOZ589840 JYS589840:JYV589840 KIO589840:KIR589840 KSK589840:KSN589840 LCG589840:LCJ589840 LMC589840:LMF589840 LVY589840:LWB589840 MFU589840:MFX589840 MPQ589840:MPT589840 MZM589840:MZP589840 NJI589840:NJL589840 NTE589840:NTH589840 ODA589840:ODD589840 OMW589840:OMZ589840 OWS589840:OWV589840 PGO589840:PGR589840 PQK589840:PQN589840 QAG589840:QAJ589840 QKC589840:QKF589840 QTY589840:QUB589840 RDU589840:RDX589840 RNQ589840:RNT589840 RXM589840:RXP589840 SHI589840:SHL589840 SRE589840:SRH589840 TBA589840:TBD589840 TKW589840:TKZ589840 TUS589840:TUV589840 UEO589840:UER589840 UOK589840:UON589840 UYG589840:UYJ589840 VIC589840:VIF589840 VRY589840:VSB589840 WBU589840:WBX589840 WLQ589840:WLT589840 WVM589840:WVP589840 E655376:H655376 JA655376:JD655376 SW655376:SZ655376 ACS655376:ACV655376 AMO655376:AMR655376 AWK655376:AWN655376 BGG655376:BGJ655376 BQC655376:BQF655376 BZY655376:CAB655376 CJU655376:CJX655376 CTQ655376:CTT655376 DDM655376:DDP655376 DNI655376:DNL655376 DXE655376:DXH655376 EHA655376:EHD655376 EQW655376:EQZ655376 FAS655376:FAV655376 FKO655376:FKR655376 FUK655376:FUN655376 GEG655376:GEJ655376 GOC655376:GOF655376 GXY655376:GYB655376 HHU655376:HHX655376 HRQ655376:HRT655376 IBM655376:IBP655376 ILI655376:ILL655376 IVE655376:IVH655376 JFA655376:JFD655376 JOW655376:JOZ655376 JYS655376:JYV655376 KIO655376:KIR655376 KSK655376:KSN655376 LCG655376:LCJ655376 LMC655376:LMF655376 LVY655376:LWB655376 MFU655376:MFX655376 MPQ655376:MPT655376 MZM655376:MZP655376 NJI655376:NJL655376 NTE655376:NTH655376 ODA655376:ODD655376 OMW655376:OMZ655376 OWS655376:OWV655376 PGO655376:PGR655376 PQK655376:PQN655376 QAG655376:QAJ655376 QKC655376:QKF655376 QTY655376:QUB655376 RDU655376:RDX655376 RNQ655376:RNT655376 RXM655376:RXP655376 SHI655376:SHL655376 SRE655376:SRH655376 TBA655376:TBD655376 TKW655376:TKZ655376 TUS655376:TUV655376 UEO655376:UER655376 UOK655376:UON655376 UYG655376:UYJ655376 VIC655376:VIF655376 VRY655376:VSB655376 WBU655376:WBX655376 WLQ655376:WLT655376 WVM655376:WVP655376 E720912:H720912 JA720912:JD720912 SW720912:SZ720912 ACS720912:ACV720912 AMO720912:AMR720912 AWK720912:AWN720912 BGG720912:BGJ720912 BQC720912:BQF720912 BZY720912:CAB720912 CJU720912:CJX720912 CTQ720912:CTT720912 DDM720912:DDP720912 DNI720912:DNL720912 DXE720912:DXH720912 EHA720912:EHD720912 EQW720912:EQZ720912 FAS720912:FAV720912 FKO720912:FKR720912 FUK720912:FUN720912 GEG720912:GEJ720912 GOC720912:GOF720912 GXY720912:GYB720912 HHU720912:HHX720912 HRQ720912:HRT720912 IBM720912:IBP720912 ILI720912:ILL720912 IVE720912:IVH720912 JFA720912:JFD720912 JOW720912:JOZ720912 JYS720912:JYV720912 KIO720912:KIR720912 KSK720912:KSN720912 LCG720912:LCJ720912 LMC720912:LMF720912 LVY720912:LWB720912 MFU720912:MFX720912 MPQ720912:MPT720912 MZM720912:MZP720912 NJI720912:NJL720912 NTE720912:NTH720912 ODA720912:ODD720912 OMW720912:OMZ720912 OWS720912:OWV720912 PGO720912:PGR720912 PQK720912:PQN720912 QAG720912:QAJ720912 QKC720912:QKF720912 QTY720912:QUB720912 RDU720912:RDX720912 RNQ720912:RNT720912 RXM720912:RXP720912 SHI720912:SHL720912 SRE720912:SRH720912 TBA720912:TBD720912 TKW720912:TKZ720912 TUS720912:TUV720912 UEO720912:UER720912 UOK720912:UON720912 UYG720912:UYJ720912 VIC720912:VIF720912 VRY720912:VSB720912 WBU720912:WBX720912 WLQ720912:WLT720912 WVM720912:WVP720912 E786448:H786448 JA786448:JD786448 SW786448:SZ786448 ACS786448:ACV786448 AMO786448:AMR786448 AWK786448:AWN786448 BGG786448:BGJ786448 BQC786448:BQF786448 BZY786448:CAB786448 CJU786448:CJX786448 CTQ786448:CTT786448 DDM786448:DDP786448 DNI786448:DNL786448 DXE786448:DXH786448 EHA786448:EHD786448 EQW786448:EQZ786448 FAS786448:FAV786448 FKO786448:FKR786448 FUK786448:FUN786448 GEG786448:GEJ786448 GOC786448:GOF786448 GXY786448:GYB786448 HHU786448:HHX786448 HRQ786448:HRT786448 IBM786448:IBP786448 ILI786448:ILL786448 IVE786448:IVH786448 JFA786448:JFD786448 JOW786448:JOZ786448 JYS786448:JYV786448 KIO786448:KIR786448 KSK786448:KSN786448 LCG786448:LCJ786448 LMC786448:LMF786448 LVY786448:LWB786448 MFU786448:MFX786448 MPQ786448:MPT786448 MZM786448:MZP786448 NJI786448:NJL786448 NTE786448:NTH786448 ODA786448:ODD786448 OMW786448:OMZ786448 OWS786448:OWV786448 PGO786448:PGR786448 PQK786448:PQN786448 QAG786448:QAJ786448 QKC786448:QKF786448 QTY786448:QUB786448 RDU786448:RDX786448 RNQ786448:RNT786448 RXM786448:RXP786448 SHI786448:SHL786448 SRE786448:SRH786448 TBA786448:TBD786448 TKW786448:TKZ786448 TUS786448:TUV786448 UEO786448:UER786448 UOK786448:UON786448 UYG786448:UYJ786448 VIC786448:VIF786448 VRY786448:VSB786448 WBU786448:WBX786448 WLQ786448:WLT786448 WVM786448:WVP786448 E851984:H851984 JA851984:JD851984 SW851984:SZ851984 ACS851984:ACV851984 AMO851984:AMR851984 AWK851984:AWN851984 BGG851984:BGJ851984 BQC851984:BQF851984 BZY851984:CAB851984 CJU851984:CJX851984 CTQ851984:CTT851984 DDM851984:DDP851984 DNI851984:DNL851984 DXE851984:DXH851984 EHA851984:EHD851984 EQW851984:EQZ851984 FAS851984:FAV851984 FKO851984:FKR851984 FUK851984:FUN851984 GEG851984:GEJ851984 GOC851984:GOF851984 GXY851984:GYB851984 HHU851984:HHX851984 HRQ851984:HRT851984 IBM851984:IBP851984 ILI851984:ILL851984 IVE851984:IVH851984 JFA851984:JFD851984 JOW851984:JOZ851984 JYS851984:JYV851984 KIO851984:KIR851984 KSK851984:KSN851984 LCG851984:LCJ851984 LMC851984:LMF851984 LVY851984:LWB851984 MFU851984:MFX851984 MPQ851984:MPT851984 MZM851984:MZP851984 NJI851984:NJL851984 NTE851984:NTH851984 ODA851984:ODD851984 OMW851984:OMZ851984 OWS851984:OWV851984 PGO851984:PGR851984 PQK851984:PQN851984 QAG851984:QAJ851984 QKC851984:QKF851984 QTY851984:QUB851984 RDU851984:RDX851984 RNQ851984:RNT851984 RXM851984:RXP851984 SHI851984:SHL851984 SRE851984:SRH851984 TBA851984:TBD851984 TKW851984:TKZ851984 TUS851984:TUV851984 UEO851984:UER851984 UOK851984:UON851984 UYG851984:UYJ851984 VIC851984:VIF851984 VRY851984:VSB851984 WBU851984:WBX851984 WLQ851984:WLT851984 WVM851984:WVP851984 E917520:H917520 JA917520:JD917520 SW917520:SZ917520 ACS917520:ACV917520 AMO917520:AMR917520 AWK917520:AWN917520 BGG917520:BGJ917520 BQC917520:BQF917520 BZY917520:CAB917520 CJU917520:CJX917520 CTQ917520:CTT917520 DDM917520:DDP917520 DNI917520:DNL917520 DXE917520:DXH917520 EHA917520:EHD917520 EQW917520:EQZ917520 FAS917520:FAV917520 FKO917520:FKR917520 FUK917520:FUN917520 GEG917520:GEJ917520 GOC917520:GOF917520 GXY917520:GYB917520 HHU917520:HHX917520 HRQ917520:HRT917520 IBM917520:IBP917520 ILI917520:ILL917520 IVE917520:IVH917520 JFA917520:JFD917520 JOW917520:JOZ917520 JYS917520:JYV917520 KIO917520:KIR917520 KSK917520:KSN917520 LCG917520:LCJ917520 LMC917520:LMF917520 LVY917520:LWB917520 MFU917520:MFX917520 MPQ917520:MPT917520 MZM917520:MZP917520 NJI917520:NJL917520 NTE917520:NTH917520 ODA917520:ODD917520 OMW917520:OMZ917520 OWS917520:OWV917520 PGO917520:PGR917520 PQK917520:PQN917520 QAG917520:QAJ917520 QKC917520:QKF917520 QTY917520:QUB917520 RDU917520:RDX917520 RNQ917520:RNT917520 RXM917520:RXP917520 SHI917520:SHL917520 SRE917520:SRH917520 TBA917520:TBD917520 TKW917520:TKZ917520 TUS917520:TUV917520 UEO917520:UER917520 UOK917520:UON917520 UYG917520:UYJ917520 VIC917520:VIF917520 VRY917520:VSB917520 WBU917520:WBX917520 WLQ917520:WLT917520 WVM917520:WVP917520 E983056:H983056 JA983056:JD983056 SW983056:SZ983056 ACS983056:ACV983056 AMO983056:AMR983056 AWK983056:AWN983056 BGG983056:BGJ983056 BQC983056:BQF983056 BZY983056:CAB983056 CJU983056:CJX983056 CTQ983056:CTT983056 DDM983056:DDP983056 DNI983056:DNL983056 DXE983056:DXH983056 EHA983056:EHD983056 EQW983056:EQZ983056 FAS983056:FAV983056 FKO983056:FKR983056 FUK983056:FUN983056 GEG983056:GEJ983056 GOC983056:GOF983056 GXY983056:GYB983056 HHU983056:HHX983056 HRQ983056:HRT983056 IBM983056:IBP983056 ILI983056:ILL983056 IVE983056:IVH983056 JFA983056:JFD983056 JOW983056:JOZ983056 JYS983056:JYV983056 KIO983056:KIR983056 KSK983056:KSN983056 LCG983056:LCJ983056 LMC983056:LMF983056 LVY983056:LWB983056 MFU983056:MFX983056 MPQ983056:MPT983056 MZM983056:MZP983056 NJI983056:NJL983056 NTE983056:NTH983056 ODA983056:ODD983056 OMW983056:OMZ983056 OWS983056:OWV983056 PGO983056:PGR983056 PQK983056:PQN983056 QAG983056:QAJ983056 QKC983056:QKF983056 QTY983056:QUB983056 RDU983056:RDX983056 RNQ983056:RNT983056 RXM983056:RXP983056 SHI983056:SHL983056 SRE983056:SRH983056 TBA983056:TBD983056 TKW983056:TKZ983056 TUS983056:TUV983056 UEO983056:UER983056 UOK983056:UON983056 UYG983056:UYJ983056 VIC983056:VIF983056 VRY983056:VSB983056 WBU983056:WBX983056 WLQ983056:WLT983056 WVM983056:WVP983056">
      <formula1>$Z$8:$Z$10</formula1>
    </dataValidation>
    <dataValidation type="list" allowBlank="1" sqref="E17:H17 JA17:JD17 SW17:SZ17 ACS17:ACV17 AMO17:AMR17 AWK17:AWN17 BGG17:BGJ17 BQC17:BQF17 BZY17:CAB17 CJU17:CJX17 CTQ17:CTT17 DDM17:DDP17 DNI17:DNL17 DXE17:DXH17 EHA17:EHD17 EQW17:EQZ17 FAS17:FAV17 FKO17:FKR17 FUK17:FUN17 GEG17:GEJ17 GOC17:GOF17 GXY17:GYB17 HHU17:HHX17 HRQ17:HRT17 IBM17:IBP17 ILI17:ILL17 IVE17:IVH17 JFA17:JFD17 JOW17:JOZ17 JYS17:JYV17 KIO17:KIR17 KSK17:KSN17 LCG17:LCJ17 LMC17:LMF17 LVY17:LWB17 MFU17:MFX17 MPQ17:MPT17 MZM17:MZP17 NJI17:NJL17 NTE17:NTH17 ODA17:ODD17 OMW17:OMZ17 OWS17:OWV17 PGO17:PGR17 PQK17:PQN17 QAG17:QAJ17 QKC17:QKF17 QTY17:QUB17 RDU17:RDX17 RNQ17:RNT17 RXM17:RXP17 SHI17:SHL17 SRE17:SRH17 TBA17:TBD17 TKW17:TKZ17 TUS17:TUV17 UEO17:UER17 UOK17:UON17 UYG17:UYJ17 VIC17:VIF17 VRY17:VSB17 WBU17:WBX17 WLQ17:WLT17 WVM17:WVP17 E65553:H65553 JA65553:JD65553 SW65553:SZ65553 ACS65553:ACV65553 AMO65553:AMR65553 AWK65553:AWN65553 BGG65553:BGJ65553 BQC65553:BQF65553 BZY65553:CAB65553 CJU65553:CJX65553 CTQ65553:CTT65553 DDM65553:DDP65553 DNI65553:DNL65553 DXE65553:DXH65553 EHA65553:EHD65553 EQW65553:EQZ65553 FAS65553:FAV65553 FKO65553:FKR65553 FUK65553:FUN65553 GEG65553:GEJ65553 GOC65553:GOF65553 GXY65553:GYB65553 HHU65553:HHX65553 HRQ65553:HRT65553 IBM65553:IBP65553 ILI65553:ILL65553 IVE65553:IVH65553 JFA65553:JFD65553 JOW65553:JOZ65553 JYS65553:JYV65553 KIO65553:KIR65553 KSK65553:KSN65553 LCG65553:LCJ65553 LMC65553:LMF65553 LVY65553:LWB65553 MFU65553:MFX65553 MPQ65553:MPT65553 MZM65553:MZP65553 NJI65553:NJL65553 NTE65553:NTH65553 ODA65553:ODD65553 OMW65553:OMZ65553 OWS65553:OWV65553 PGO65553:PGR65553 PQK65553:PQN65553 QAG65553:QAJ65553 QKC65553:QKF65553 QTY65553:QUB65553 RDU65553:RDX65553 RNQ65553:RNT65553 RXM65553:RXP65553 SHI65553:SHL65553 SRE65553:SRH65553 TBA65553:TBD65553 TKW65553:TKZ65553 TUS65553:TUV65553 UEO65553:UER65553 UOK65553:UON65553 UYG65553:UYJ65553 VIC65553:VIF65553 VRY65553:VSB65553 WBU65553:WBX65553 WLQ65553:WLT65553 WVM65553:WVP65553 E131089:H131089 JA131089:JD131089 SW131089:SZ131089 ACS131089:ACV131089 AMO131089:AMR131089 AWK131089:AWN131089 BGG131089:BGJ131089 BQC131089:BQF131089 BZY131089:CAB131089 CJU131089:CJX131089 CTQ131089:CTT131089 DDM131089:DDP131089 DNI131089:DNL131089 DXE131089:DXH131089 EHA131089:EHD131089 EQW131089:EQZ131089 FAS131089:FAV131089 FKO131089:FKR131089 FUK131089:FUN131089 GEG131089:GEJ131089 GOC131089:GOF131089 GXY131089:GYB131089 HHU131089:HHX131089 HRQ131089:HRT131089 IBM131089:IBP131089 ILI131089:ILL131089 IVE131089:IVH131089 JFA131089:JFD131089 JOW131089:JOZ131089 JYS131089:JYV131089 KIO131089:KIR131089 KSK131089:KSN131089 LCG131089:LCJ131089 LMC131089:LMF131089 LVY131089:LWB131089 MFU131089:MFX131089 MPQ131089:MPT131089 MZM131089:MZP131089 NJI131089:NJL131089 NTE131089:NTH131089 ODA131089:ODD131089 OMW131089:OMZ131089 OWS131089:OWV131089 PGO131089:PGR131089 PQK131089:PQN131089 QAG131089:QAJ131089 QKC131089:QKF131089 QTY131089:QUB131089 RDU131089:RDX131089 RNQ131089:RNT131089 RXM131089:RXP131089 SHI131089:SHL131089 SRE131089:SRH131089 TBA131089:TBD131089 TKW131089:TKZ131089 TUS131089:TUV131089 UEO131089:UER131089 UOK131089:UON131089 UYG131089:UYJ131089 VIC131089:VIF131089 VRY131089:VSB131089 WBU131089:WBX131089 WLQ131089:WLT131089 WVM131089:WVP131089 E196625:H196625 JA196625:JD196625 SW196625:SZ196625 ACS196625:ACV196625 AMO196625:AMR196625 AWK196625:AWN196625 BGG196625:BGJ196625 BQC196625:BQF196625 BZY196625:CAB196625 CJU196625:CJX196625 CTQ196625:CTT196625 DDM196625:DDP196625 DNI196625:DNL196625 DXE196625:DXH196625 EHA196625:EHD196625 EQW196625:EQZ196625 FAS196625:FAV196625 FKO196625:FKR196625 FUK196625:FUN196625 GEG196625:GEJ196625 GOC196625:GOF196625 GXY196625:GYB196625 HHU196625:HHX196625 HRQ196625:HRT196625 IBM196625:IBP196625 ILI196625:ILL196625 IVE196625:IVH196625 JFA196625:JFD196625 JOW196625:JOZ196625 JYS196625:JYV196625 KIO196625:KIR196625 KSK196625:KSN196625 LCG196625:LCJ196625 LMC196625:LMF196625 LVY196625:LWB196625 MFU196625:MFX196625 MPQ196625:MPT196625 MZM196625:MZP196625 NJI196625:NJL196625 NTE196625:NTH196625 ODA196625:ODD196625 OMW196625:OMZ196625 OWS196625:OWV196625 PGO196625:PGR196625 PQK196625:PQN196625 QAG196625:QAJ196625 QKC196625:QKF196625 QTY196625:QUB196625 RDU196625:RDX196625 RNQ196625:RNT196625 RXM196625:RXP196625 SHI196625:SHL196625 SRE196625:SRH196625 TBA196625:TBD196625 TKW196625:TKZ196625 TUS196625:TUV196625 UEO196625:UER196625 UOK196625:UON196625 UYG196625:UYJ196625 VIC196625:VIF196625 VRY196625:VSB196625 WBU196625:WBX196625 WLQ196625:WLT196625 WVM196625:WVP196625 E262161:H262161 JA262161:JD262161 SW262161:SZ262161 ACS262161:ACV262161 AMO262161:AMR262161 AWK262161:AWN262161 BGG262161:BGJ262161 BQC262161:BQF262161 BZY262161:CAB262161 CJU262161:CJX262161 CTQ262161:CTT262161 DDM262161:DDP262161 DNI262161:DNL262161 DXE262161:DXH262161 EHA262161:EHD262161 EQW262161:EQZ262161 FAS262161:FAV262161 FKO262161:FKR262161 FUK262161:FUN262161 GEG262161:GEJ262161 GOC262161:GOF262161 GXY262161:GYB262161 HHU262161:HHX262161 HRQ262161:HRT262161 IBM262161:IBP262161 ILI262161:ILL262161 IVE262161:IVH262161 JFA262161:JFD262161 JOW262161:JOZ262161 JYS262161:JYV262161 KIO262161:KIR262161 KSK262161:KSN262161 LCG262161:LCJ262161 LMC262161:LMF262161 LVY262161:LWB262161 MFU262161:MFX262161 MPQ262161:MPT262161 MZM262161:MZP262161 NJI262161:NJL262161 NTE262161:NTH262161 ODA262161:ODD262161 OMW262161:OMZ262161 OWS262161:OWV262161 PGO262161:PGR262161 PQK262161:PQN262161 QAG262161:QAJ262161 QKC262161:QKF262161 QTY262161:QUB262161 RDU262161:RDX262161 RNQ262161:RNT262161 RXM262161:RXP262161 SHI262161:SHL262161 SRE262161:SRH262161 TBA262161:TBD262161 TKW262161:TKZ262161 TUS262161:TUV262161 UEO262161:UER262161 UOK262161:UON262161 UYG262161:UYJ262161 VIC262161:VIF262161 VRY262161:VSB262161 WBU262161:WBX262161 WLQ262161:WLT262161 WVM262161:WVP262161 E327697:H327697 JA327697:JD327697 SW327697:SZ327697 ACS327697:ACV327697 AMO327697:AMR327697 AWK327697:AWN327697 BGG327697:BGJ327697 BQC327697:BQF327697 BZY327697:CAB327697 CJU327697:CJX327697 CTQ327697:CTT327697 DDM327697:DDP327697 DNI327697:DNL327697 DXE327697:DXH327697 EHA327697:EHD327697 EQW327697:EQZ327697 FAS327697:FAV327697 FKO327697:FKR327697 FUK327697:FUN327697 GEG327697:GEJ327697 GOC327697:GOF327697 GXY327697:GYB327697 HHU327697:HHX327697 HRQ327697:HRT327697 IBM327697:IBP327697 ILI327697:ILL327697 IVE327697:IVH327697 JFA327697:JFD327697 JOW327697:JOZ327697 JYS327697:JYV327697 KIO327697:KIR327697 KSK327697:KSN327697 LCG327697:LCJ327697 LMC327697:LMF327697 LVY327697:LWB327697 MFU327697:MFX327697 MPQ327697:MPT327697 MZM327697:MZP327697 NJI327697:NJL327697 NTE327697:NTH327697 ODA327697:ODD327697 OMW327697:OMZ327697 OWS327697:OWV327697 PGO327697:PGR327697 PQK327697:PQN327697 QAG327697:QAJ327697 QKC327697:QKF327697 QTY327697:QUB327697 RDU327697:RDX327697 RNQ327697:RNT327697 RXM327697:RXP327697 SHI327697:SHL327697 SRE327697:SRH327697 TBA327697:TBD327697 TKW327697:TKZ327697 TUS327697:TUV327697 UEO327697:UER327697 UOK327697:UON327697 UYG327697:UYJ327697 VIC327697:VIF327697 VRY327697:VSB327697 WBU327697:WBX327697 WLQ327697:WLT327697 WVM327697:WVP327697 E393233:H393233 JA393233:JD393233 SW393233:SZ393233 ACS393233:ACV393233 AMO393233:AMR393233 AWK393233:AWN393233 BGG393233:BGJ393233 BQC393233:BQF393233 BZY393233:CAB393233 CJU393233:CJX393233 CTQ393233:CTT393233 DDM393233:DDP393233 DNI393233:DNL393233 DXE393233:DXH393233 EHA393233:EHD393233 EQW393233:EQZ393233 FAS393233:FAV393233 FKO393233:FKR393233 FUK393233:FUN393233 GEG393233:GEJ393233 GOC393233:GOF393233 GXY393233:GYB393233 HHU393233:HHX393233 HRQ393233:HRT393233 IBM393233:IBP393233 ILI393233:ILL393233 IVE393233:IVH393233 JFA393233:JFD393233 JOW393233:JOZ393233 JYS393233:JYV393233 KIO393233:KIR393233 KSK393233:KSN393233 LCG393233:LCJ393233 LMC393233:LMF393233 LVY393233:LWB393233 MFU393233:MFX393233 MPQ393233:MPT393233 MZM393233:MZP393233 NJI393233:NJL393233 NTE393233:NTH393233 ODA393233:ODD393233 OMW393233:OMZ393233 OWS393233:OWV393233 PGO393233:PGR393233 PQK393233:PQN393233 QAG393233:QAJ393233 QKC393233:QKF393233 QTY393233:QUB393233 RDU393233:RDX393233 RNQ393233:RNT393233 RXM393233:RXP393233 SHI393233:SHL393233 SRE393233:SRH393233 TBA393233:TBD393233 TKW393233:TKZ393233 TUS393233:TUV393233 UEO393233:UER393233 UOK393233:UON393233 UYG393233:UYJ393233 VIC393233:VIF393233 VRY393233:VSB393233 WBU393233:WBX393233 WLQ393233:WLT393233 WVM393233:WVP393233 E458769:H458769 JA458769:JD458769 SW458769:SZ458769 ACS458769:ACV458769 AMO458769:AMR458769 AWK458769:AWN458769 BGG458769:BGJ458769 BQC458769:BQF458769 BZY458769:CAB458769 CJU458769:CJX458769 CTQ458769:CTT458769 DDM458769:DDP458769 DNI458769:DNL458769 DXE458769:DXH458769 EHA458769:EHD458769 EQW458769:EQZ458769 FAS458769:FAV458769 FKO458769:FKR458769 FUK458769:FUN458769 GEG458769:GEJ458769 GOC458769:GOF458769 GXY458769:GYB458769 HHU458769:HHX458769 HRQ458769:HRT458769 IBM458769:IBP458769 ILI458769:ILL458769 IVE458769:IVH458769 JFA458769:JFD458769 JOW458769:JOZ458769 JYS458769:JYV458769 KIO458769:KIR458769 KSK458769:KSN458769 LCG458769:LCJ458769 LMC458769:LMF458769 LVY458769:LWB458769 MFU458769:MFX458769 MPQ458769:MPT458769 MZM458769:MZP458769 NJI458769:NJL458769 NTE458769:NTH458769 ODA458769:ODD458769 OMW458769:OMZ458769 OWS458769:OWV458769 PGO458769:PGR458769 PQK458769:PQN458769 QAG458769:QAJ458769 QKC458769:QKF458769 QTY458769:QUB458769 RDU458769:RDX458769 RNQ458769:RNT458769 RXM458769:RXP458769 SHI458769:SHL458769 SRE458769:SRH458769 TBA458769:TBD458769 TKW458769:TKZ458769 TUS458769:TUV458769 UEO458769:UER458769 UOK458769:UON458769 UYG458769:UYJ458769 VIC458769:VIF458769 VRY458769:VSB458769 WBU458769:WBX458769 WLQ458769:WLT458769 WVM458769:WVP458769 E524305:H524305 JA524305:JD524305 SW524305:SZ524305 ACS524305:ACV524305 AMO524305:AMR524305 AWK524305:AWN524305 BGG524305:BGJ524305 BQC524305:BQF524305 BZY524305:CAB524305 CJU524305:CJX524305 CTQ524305:CTT524305 DDM524305:DDP524305 DNI524305:DNL524305 DXE524305:DXH524305 EHA524305:EHD524305 EQW524305:EQZ524305 FAS524305:FAV524305 FKO524305:FKR524305 FUK524305:FUN524305 GEG524305:GEJ524305 GOC524305:GOF524305 GXY524305:GYB524305 HHU524305:HHX524305 HRQ524305:HRT524305 IBM524305:IBP524305 ILI524305:ILL524305 IVE524305:IVH524305 JFA524305:JFD524305 JOW524305:JOZ524305 JYS524305:JYV524305 KIO524305:KIR524305 KSK524305:KSN524305 LCG524305:LCJ524305 LMC524305:LMF524305 LVY524305:LWB524305 MFU524305:MFX524305 MPQ524305:MPT524305 MZM524305:MZP524305 NJI524305:NJL524305 NTE524305:NTH524305 ODA524305:ODD524305 OMW524305:OMZ524305 OWS524305:OWV524305 PGO524305:PGR524305 PQK524305:PQN524305 QAG524305:QAJ524305 QKC524305:QKF524305 QTY524305:QUB524305 RDU524305:RDX524305 RNQ524305:RNT524305 RXM524305:RXP524305 SHI524305:SHL524305 SRE524305:SRH524305 TBA524305:TBD524305 TKW524305:TKZ524305 TUS524305:TUV524305 UEO524305:UER524305 UOK524305:UON524305 UYG524305:UYJ524305 VIC524305:VIF524305 VRY524305:VSB524305 WBU524305:WBX524305 WLQ524305:WLT524305 WVM524305:WVP524305 E589841:H589841 JA589841:JD589841 SW589841:SZ589841 ACS589841:ACV589841 AMO589841:AMR589841 AWK589841:AWN589841 BGG589841:BGJ589841 BQC589841:BQF589841 BZY589841:CAB589841 CJU589841:CJX589841 CTQ589841:CTT589841 DDM589841:DDP589841 DNI589841:DNL589841 DXE589841:DXH589841 EHA589841:EHD589841 EQW589841:EQZ589841 FAS589841:FAV589841 FKO589841:FKR589841 FUK589841:FUN589841 GEG589841:GEJ589841 GOC589841:GOF589841 GXY589841:GYB589841 HHU589841:HHX589841 HRQ589841:HRT589841 IBM589841:IBP589841 ILI589841:ILL589841 IVE589841:IVH589841 JFA589841:JFD589841 JOW589841:JOZ589841 JYS589841:JYV589841 KIO589841:KIR589841 KSK589841:KSN589841 LCG589841:LCJ589841 LMC589841:LMF589841 LVY589841:LWB589841 MFU589841:MFX589841 MPQ589841:MPT589841 MZM589841:MZP589841 NJI589841:NJL589841 NTE589841:NTH589841 ODA589841:ODD589841 OMW589841:OMZ589841 OWS589841:OWV589841 PGO589841:PGR589841 PQK589841:PQN589841 QAG589841:QAJ589841 QKC589841:QKF589841 QTY589841:QUB589841 RDU589841:RDX589841 RNQ589841:RNT589841 RXM589841:RXP589841 SHI589841:SHL589841 SRE589841:SRH589841 TBA589841:TBD589841 TKW589841:TKZ589841 TUS589841:TUV589841 UEO589841:UER589841 UOK589841:UON589841 UYG589841:UYJ589841 VIC589841:VIF589841 VRY589841:VSB589841 WBU589841:WBX589841 WLQ589841:WLT589841 WVM589841:WVP589841 E655377:H655377 JA655377:JD655377 SW655377:SZ655377 ACS655377:ACV655377 AMO655377:AMR655377 AWK655377:AWN655377 BGG655377:BGJ655377 BQC655377:BQF655377 BZY655377:CAB655377 CJU655377:CJX655377 CTQ655377:CTT655377 DDM655377:DDP655377 DNI655377:DNL655377 DXE655377:DXH655377 EHA655377:EHD655377 EQW655377:EQZ655377 FAS655377:FAV655377 FKO655377:FKR655377 FUK655377:FUN655377 GEG655377:GEJ655377 GOC655377:GOF655377 GXY655377:GYB655377 HHU655377:HHX655377 HRQ655377:HRT655377 IBM655377:IBP655377 ILI655377:ILL655377 IVE655377:IVH655377 JFA655377:JFD655377 JOW655377:JOZ655377 JYS655377:JYV655377 KIO655377:KIR655377 KSK655377:KSN655377 LCG655377:LCJ655377 LMC655377:LMF655377 LVY655377:LWB655377 MFU655377:MFX655377 MPQ655377:MPT655377 MZM655377:MZP655377 NJI655377:NJL655377 NTE655377:NTH655377 ODA655377:ODD655377 OMW655377:OMZ655377 OWS655377:OWV655377 PGO655377:PGR655377 PQK655377:PQN655377 QAG655377:QAJ655377 QKC655377:QKF655377 QTY655377:QUB655377 RDU655377:RDX655377 RNQ655377:RNT655377 RXM655377:RXP655377 SHI655377:SHL655377 SRE655377:SRH655377 TBA655377:TBD655377 TKW655377:TKZ655377 TUS655377:TUV655377 UEO655377:UER655377 UOK655377:UON655377 UYG655377:UYJ655377 VIC655377:VIF655377 VRY655377:VSB655377 WBU655377:WBX655377 WLQ655377:WLT655377 WVM655377:WVP655377 E720913:H720913 JA720913:JD720913 SW720913:SZ720913 ACS720913:ACV720913 AMO720913:AMR720913 AWK720913:AWN720913 BGG720913:BGJ720913 BQC720913:BQF720913 BZY720913:CAB720913 CJU720913:CJX720913 CTQ720913:CTT720913 DDM720913:DDP720913 DNI720913:DNL720913 DXE720913:DXH720913 EHA720913:EHD720913 EQW720913:EQZ720913 FAS720913:FAV720913 FKO720913:FKR720913 FUK720913:FUN720913 GEG720913:GEJ720913 GOC720913:GOF720913 GXY720913:GYB720913 HHU720913:HHX720913 HRQ720913:HRT720913 IBM720913:IBP720913 ILI720913:ILL720913 IVE720913:IVH720913 JFA720913:JFD720913 JOW720913:JOZ720913 JYS720913:JYV720913 KIO720913:KIR720913 KSK720913:KSN720913 LCG720913:LCJ720913 LMC720913:LMF720913 LVY720913:LWB720913 MFU720913:MFX720913 MPQ720913:MPT720913 MZM720913:MZP720913 NJI720913:NJL720913 NTE720913:NTH720913 ODA720913:ODD720913 OMW720913:OMZ720913 OWS720913:OWV720913 PGO720913:PGR720913 PQK720913:PQN720913 QAG720913:QAJ720913 QKC720913:QKF720913 QTY720913:QUB720913 RDU720913:RDX720913 RNQ720913:RNT720913 RXM720913:RXP720913 SHI720913:SHL720913 SRE720913:SRH720913 TBA720913:TBD720913 TKW720913:TKZ720913 TUS720913:TUV720913 UEO720913:UER720913 UOK720913:UON720913 UYG720913:UYJ720913 VIC720913:VIF720913 VRY720913:VSB720913 WBU720913:WBX720913 WLQ720913:WLT720913 WVM720913:WVP720913 E786449:H786449 JA786449:JD786449 SW786449:SZ786449 ACS786449:ACV786449 AMO786449:AMR786449 AWK786449:AWN786449 BGG786449:BGJ786449 BQC786449:BQF786449 BZY786449:CAB786449 CJU786449:CJX786449 CTQ786449:CTT786449 DDM786449:DDP786449 DNI786449:DNL786449 DXE786449:DXH786449 EHA786449:EHD786449 EQW786449:EQZ786449 FAS786449:FAV786449 FKO786449:FKR786449 FUK786449:FUN786449 GEG786449:GEJ786449 GOC786449:GOF786449 GXY786449:GYB786449 HHU786449:HHX786449 HRQ786449:HRT786449 IBM786449:IBP786449 ILI786449:ILL786449 IVE786449:IVH786449 JFA786449:JFD786449 JOW786449:JOZ786449 JYS786449:JYV786449 KIO786449:KIR786449 KSK786449:KSN786449 LCG786449:LCJ786449 LMC786449:LMF786449 LVY786449:LWB786449 MFU786449:MFX786449 MPQ786449:MPT786449 MZM786449:MZP786449 NJI786449:NJL786449 NTE786449:NTH786449 ODA786449:ODD786449 OMW786449:OMZ786449 OWS786449:OWV786449 PGO786449:PGR786449 PQK786449:PQN786449 QAG786449:QAJ786449 QKC786449:QKF786449 QTY786449:QUB786449 RDU786449:RDX786449 RNQ786449:RNT786449 RXM786449:RXP786449 SHI786449:SHL786449 SRE786449:SRH786449 TBA786449:TBD786449 TKW786449:TKZ786449 TUS786449:TUV786449 UEO786449:UER786449 UOK786449:UON786449 UYG786449:UYJ786449 VIC786449:VIF786449 VRY786449:VSB786449 WBU786449:WBX786449 WLQ786449:WLT786449 WVM786449:WVP786449 E851985:H851985 JA851985:JD851985 SW851985:SZ851985 ACS851985:ACV851985 AMO851985:AMR851985 AWK851985:AWN851985 BGG851985:BGJ851985 BQC851985:BQF851985 BZY851985:CAB851985 CJU851985:CJX851985 CTQ851985:CTT851985 DDM851985:DDP851985 DNI851985:DNL851985 DXE851985:DXH851985 EHA851985:EHD851985 EQW851985:EQZ851985 FAS851985:FAV851985 FKO851985:FKR851985 FUK851985:FUN851985 GEG851985:GEJ851985 GOC851985:GOF851985 GXY851985:GYB851985 HHU851985:HHX851985 HRQ851985:HRT851985 IBM851985:IBP851985 ILI851985:ILL851985 IVE851985:IVH851985 JFA851985:JFD851985 JOW851985:JOZ851985 JYS851985:JYV851985 KIO851985:KIR851985 KSK851985:KSN851985 LCG851985:LCJ851985 LMC851985:LMF851985 LVY851985:LWB851985 MFU851985:MFX851985 MPQ851985:MPT851985 MZM851985:MZP851985 NJI851985:NJL851985 NTE851985:NTH851985 ODA851985:ODD851985 OMW851985:OMZ851985 OWS851985:OWV851985 PGO851985:PGR851985 PQK851985:PQN851985 QAG851985:QAJ851985 QKC851985:QKF851985 QTY851985:QUB851985 RDU851985:RDX851985 RNQ851985:RNT851985 RXM851985:RXP851985 SHI851985:SHL851985 SRE851985:SRH851985 TBA851985:TBD851985 TKW851985:TKZ851985 TUS851985:TUV851985 UEO851985:UER851985 UOK851985:UON851985 UYG851985:UYJ851985 VIC851985:VIF851985 VRY851985:VSB851985 WBU851985:WBX851985 WLQ851985:WLT851985 WVM851985:WVP851985 E917521:H917521 JA917521:JD917521 SW917521:SZ917521 ACS917521:ACV917521 AMO917521:AMR917521 AWK917521:AWN917521 BGG917521:BGJ917521 BQC917521:BQF917521 BZY917521:CAB917521 CJU917521:CJX917521 CTQ917521:CTT917521 DDM917521:DDP917521 DNI917521:DNL917521 DXE917521:DXH917521 EHA917521:EHD917521 EQW917521:EQZ917521 FAS917521:FAV917521 FKO917521:FKR917521 FUK917521:FUN917521 GEG917521:GEJ917521 GOC917521:GOF917521 GXY917521:GYB917521 HHU917521:HHX917521 HRQ917521:HRT917521 IBM917521:IBP917521 ILI917521:ILL917521 IVE917521:IVH917521 JFA917521:JFD917521 JOW917521:JOZ917521 JYS917521:JYV917521 KIO917521:KIR917521 KSK917521:KSN917521 LCG917521:LCJ917521 LMC917521:LMF917521 LVY917521:LWB917521 MFU917521:MFX917521 MPQ917521:MPT917521 MZM917521:MZP917521 NJI917521:NJL917521 NTE917521:NTH917521 ODA917521:ODD917521 OMW917521:OMZ917521 OWS917521:OWV917521 PGO917521:PGR917521 PQK917521:PQN917521 QAG917521:QAJ917521 QKC917521:QKF917521 QTY917521:QUB917521 RDU917521:RDX917521 RNQ917521:RNT917521 RXM917521:RXP917521 SHI917521:SHL917521 SRE917521:SRH917521 TBA917521:TBD917521 TKW917521:TKZ917521 TUS917521:TUV917521 UEO917521:UER917521 UOK917521:UON917521 UYG917521:UYJ917521 VIC917521:VIF917521 VRY917521:VSB917521 WBU917521:WBX917521 WLQ917521:WLT917521 WVM917521:WVP917521 E983057:H983057 JA983057:JD983057 SW983057:SZ983057 ACS983057:ACV983057 AMO983057:AMR983057 AWK983057:AWN983057 BGG983057:BGJ983057 BQC983057:BQF983057 BZY983057:CAB983057 CJU983057:CJX983057 CTQ983057:CTT983057 DDM983057:DDP983057 DNI983057:DNL983057 DXE983057:DXH983057 EHA983057:EHD983057 EQW983057:EQZ983057 FAS983057:FAV983057 FKO983057:FKR983057 FUK983057:FUN983057 GEG983057:GEJ983057 GOC983057:GOF983057 GXY983057:GYB983057 HHU983057:HHX983057 HRQ983057:HRT983057 IBM983057:IBP983057 ILI983057:ILL983057 IVE983057:IVH983057 JFA983057:JFD983057 JOW983057:JOZ983057 JYS983057:JYV983057 KIO983057:KIR983057 KSK983057:KSN983057 LCG983057:LCJ983057 LMC983057:LMF983057 LVY983057:LWB983057 MFU983057:MFX983057 MPQ983057:MPT983057 MZM983057:MZP983057 NJI983057:NJL983057 NTE983057:NTH983057 ODA983057:ODD983057 OMW983057:OMZ983057 OWS983057:OWV983057 PGO983057:PGR983057 PQK983057:PQN983057 QAG983057:QAJ983057 QKC983057:QKF983057 QTY983057:QUB983057 RDU983057:RDX983057 RNQ983057:RNT983057 RXM983057:RXP983057 SHI983057:SHL983057 SRE983057:SRH983057 TBA983057:TBD983057 TKW983057:TKZ983057 TUS983057:TUV983057 UEO983057:UER983057 UOK983057:UON983057 UYG983057:UYJ983057 VIC983057:VIF983057 VRY983057:VSB983057 WBU983057:WBX983057 WLQ983057:WLT983057 WVM983057:WVP983057">
      <formula1>$Z$13:$Z$15</formula1>
    </dataValidation>
    <dataValidation type="list" allowBlank="1" sqref="E18:H18 JA18:JD18 SW18:SZ18 ACS18:ACV18 AMO18:AMR18 AWK18:AWN18 BGG18:BGJ18 BQC18:BQF18 BZY18:CAB18 CJU18:CJX18 CTQ18:CTT18 DDM18:DDP18 DNI18:DNL18 DXE18:DXH18 EHA18:EHD18 EQW18:EQZ18 FAS18:FAV18 FKO18:FKR18 FUK18:FUN18 GEG18:GEJ18 GOC18:GOF18 GXY18:GYB18 HHU18:HHX18 HRQ18:HRT18 IBM18:IBP18 ILI18:ILL18 IVE18:IVH18 JFA18:JFD18 JOW18:JOZ18 JYS18:JYV18 KIO18:KIR18 KSK18:KSN18 LCG18:LCJ18 LMC18:LMF18 LVY18:LWB18 MFU18:MFX18 MPQ18:MPT18 MZM18:MZP18 NJI18:NJL18 NTE18:NTH18 ODA18:ODD18 OMW18:OMZ18 OWS18:OWV18 PGO18:PGR18 PQK18:PQN18 QAG18:QAJ18 QKC18:QKF18 QTY18:QUB18 RDU18:RDX18 RNQ18:RNT18 RXM18:RXP18 SHI18:SHL18 SRE18:SRH18 TBA18:TBD18 TKW18:TKZ18 TUS18:TUV18 UEO18:UER18 UOK18:UON18 UYG18:UYJ18 VIC18:VIF18 VRY18:VSB18 WBU18:WBX18 WLQ18:WLT18 WVM18:WVP18 E65554:H65554 JA65554:JD65554 SW65554:SZ65554 ACS65554:ACV65554 AMO65554:AMR65554 AWK65554:AWN65554 BGG65554:BGJ65554 BQC65554:BQF65554 BZY65554:CAB65554 CJU65554:CJX65554 CTQ65554:CTT65554 DDM65554:DDP65554 DNI65554:DNL65554 DXE65554:DXH65554 EHA65554:EHD65554 EQW65554:EQZ65554 FAS65554:FAV65554 FKO65554:FKR65554 FUK65554:FUN65554 GEG65554:GEJ65554 GOC65554:GOF65554 GXY65554:GYB65554 HHU65554:HHX65554 HRQ65554:HRT65554 IBM65554:IBP65554 ILI65554:ILL65554 IVE65554:IVH65554 JFA65554:JFD65554 JOW65554:JOZ65554 JYS65554:JYV65554 KIO65554:KIR65554 KSK65554:KSN65554 LCG65554:LCJ65554 LMC65554:LMF65554 LVY65554:LWB65554 MFU65554:MFX65554 MPQ65554:MPT65554 MZM65554:MZP65554 NJI65554:NJL65554 NTE65554:NTH65554 ODA65554:ODD65554 OMW65554:OMZ65554 OWS65554:OWV65554 PGO65554:PGR65554 PQK65554:PQN65554 QAG65554:QAJ65554 QKC65554:QKF65554 QTY65554:QUB65554 RDU65554:RDX65554 RNQ65554:RNT65554 RXM65554:RXP65554 SHI65554:SHL65554 SRE65554:SRH65554 TBA65554:TBD65554 TKW65554:TKZ65554 TUS65554:TUV65554 UEO65554:UER65554 UOK65554:UON65554 UYG65554:UYJ65554 VIC65554:VIF65554 VRY65554:VSB65554 WBU65554:WBX65554 WLQ65554:WLT65554 WVM65554:WVP65554 E131090:H131090 JA131090:JD131090 SW131090:SZ131090 ACS131090:ACV131090 AMO131090:AMR131090 AWK131090:AWN131090 BGG131090:BGJ131090 BQC131090:BQF131090 BZY131090:CAB131090 CJU131090:CJX131090 CTQ131090:CTT131090 DDM131090:DDP131090 DNI131090:DNL131090 DXE131090:DXH131090 EHA131090:EHD131090 EQW131090:EQZ131090 FAS131090:FAV131090 FKO131090:FKR131090 FUK131090:FUN131090 GEG131090:GEJ131090 GOC131090:GOF131090 GXY131090:GYB131090 HHU131090:HHX131090 HRQ131090:HRT131090 IBM131090:IBP131090 ILI131090:ILL131090 IVE131090:IVH131090 JFA131090:JFD131090 JOW131090:JOZ131090 JYS131090:JYV131090 KIO131090:KIR131090 KSK131090:KSN131090 LCG131090:LCJ131090 LMC131090:LMF131090 LVY131090:LWB131090 MFU131090:MFX131090 MPQ131090:MPT131090 MZM131090:MZP131090 NJI131090:NJL131090 NTE131090:NTH131090 ODA131090:ODD131090 OMW131090:OMZ131090 OWS131090:OWV131090 PGO131090:PGR131090 PQK131090:PQN131090 QAG131090:QAJ131090 QKC131090:QKF131090 QTY131090:QUB131090 RDU131090:RDX131090 RNQ131090:RNT131090 RXM131090:RXP131090 SHI131090:SHL131090 SRE131090:SRH131090 TBA131090:TBD131090 TKW131090:TKZ131090 TUS131090:TUV131090 UEO131090:UER131090 UOK131090:UON131090 UYG131090:UYJ131090 VIC131090:VIF131090 VRY131090:VSB131090 WBU131090:WBX131090 WLQ131090:WLT131090 WVM131090:WVP131090 E196626:H196626 JA196626:JD196626 SW196626:SZ196626 ACS196626:ACV196626 AMO196626:AMR196626 AWK196626:AWN196626 BGG196626:BGJ196626 BQC196626:BQF196626 BZY196626:CAB196626 CJU196626:CJX196626 CTQ196626:CTT196626 DDM196626:DDP196626 DNI196626:DNL196626 DXE196626:DXH196626 EHA196626:EHD196626 EQW196626:EQZ196626 FAS196626:FAV196626 FKO196626:FKR196626 FUK196626:FUN196626 GEG196626:GEJ196626 GOC196626:GOF196626 GXY196626:GYB196626 HHU196626:HHX196626 HRQ196626:HRT196626 IBM196626:IBP196626 ILI196626:ILL196626 IVE196626:IVH196626 JFA196626:JFD196626 JOW196626:JOZ196626 JYS196626:JYV196626 KIO196626:KIR196626 KSK196626:KSN196626 LCG196626:LCJ196626 LMC196626:LMF196626 LVY196626:LWB196626 MFU196626:MFX196626 MPQ196626:MPT196626 MZM196626:MZP196626 NJI196626:NJL196626 NTE196626:NTH196626 ODA196626:ODD196626 OMW196626:OMZ196626 OWS196626:OWV196626 PGO196626:PGR196626 PQK196626:PQN196626 QAG196626:QAJ196626 QKC196626:QKF196626 QTY196626:QUB196626 RDU196626:RDX196626 RNQ196626:RNT196626 RXM196626:RXP196626 SHI196626:SHL196626 SRE196626:SRH196626 TBA196626:TBD196626 TKW196626:TKZ196626 TUS196626:TUV196626 UEO196626:UER196626 UOK196626:UON196626 UYG196626:UYJ196626 VIC196626:VIF196626 VRY196626:VSB196626 WBU196626:WBX196626 WLQ196626:WLT196626 WVM196626:WVP196626 E262162:H262162 JA262162:JD262162 SW262162:SZ262162 ACS262162:ACV262162 AMO262162:AMR262162 AWK262162:AWN262162 BGG262162:BGJ262162 BQC262162:BQF262162 BZY262162:CAB262162 CJU262162:CJX262162 CTQ262162:CTT262162 DDM262162:DDP262162 DNI262162:DNL262162 DXE262162:DXH262162 EHA262162:EHD262162 EQW262162:EQZ262162 FAS262162:FAV262162 FKO262162:FKR262162 FUK262162:FUN262162 GEG262162:GEJ262162 GOC262162:GOF262162 GXY262162:GYB262162 HHU262162:HHX262162 HRQ262162:HRT262162 IBM262162:IBP262162 ILI262162:ILL262162 IVE262162:IVH262162 JFA262162:JFD262162 JOW262162:JOZ262162 JYS262162:JYV262162 KIO262162:KIR262162 KSK262162:KSN262162 LCG262162:LCJ262162 LMC262162:LMF262162 LVY262162:LWB262162 MFU262162:MFX262162 MPQ262162:MPT262162 MZM262162:MZP262162 NJI262162:NJL262162 NTE262162:NTH262162 ODA262162:ODD262162 OMW262162:OMZ262162 OWS262162:OWV262162 PGO262162:PGR262162 PQK262162:PQN262162 QAG262162:QAJ262162 QKC262162:QKF262162 QTY262162:QUB262162 RDU262162:RDX262162 RNQ262162:RNT262162 RXM262162:RXP262162 SHI262162:SHL262162 SRE262162:SRH262162 TBA262162:TBD262162 TKW262162:TKZ262162 TUS262162:TUV262162 UEO262162:UER262162 UOK262162:UON262162 UYG262162:UYJ262162 VIC262162:VIF262162 VRY262162:VSB262162 WBU262162:WBX262162 WLQ262162:WLT262162 WVM262162:WVP262162 E327698:H327698 JA327698:JD327698 SW327698:SZ327698 ACS327698:ACV327698 AMO327698:AMR327698 AWK327698:AWN327698 BGG327698:BGJ327698 BQC327698:BQF327698 BZY327698:CAB327698 CJU327698:CJX327698 CTQ327698:CTT327698 DDM327698:DDP327698 DNI327698:DNL327698 DXE327698:DXH327698 EHA327698:EHD327698 EQW327698:EQZ327698 FAS327698:FAV327698 FKO327698:FKR327698 FUK327698:FUN327698 GEG327698:GEJ327698 GOC327698:GOF327698 GXY327698:GYB327698 HHU327698:HHX327698 HRQ327698:HRT327698 IBM327698:IBP327698 ILI327698:ILL327698 IVE327698:IVH327698 JFA327698:JFD327698 JOW327698:JOZ327698 JYS327698:JYV327698 KIO327698:KIR327698 KSK327698:KSN327698 LCG327698:LCJ327698 LMC327698:LMF327698 LVY327698:LWB327698 MFU327698:MFX327698 MPQ327698:MPT327698 MZM327698:MZP327698 NJI327698:NJL327698 NTE327698:NTH327698 ODA327698:ODD327698 OMW327698:OMZ327698 OWS327698:OWV327698 PGO327698:PGR327698 PQK327698:PQN327698 QAG327698:QAJ327698 QKC327698:QKF327698 QTY327698:QUB327698 RDU327698:RDX327698 RNQ327698:RNT327698 RXM327698:RXP327698 SHI327698:SHL327698 SRE327698:SRH327698 TBA327698:TBD327698 TKW327698:TKZ327698 TUS327698:TUV327698 UEO327698:UER327698 UOK327698:UON327698 UYG327698:UYJ327698 VIC327698:VIF327698 VRY327698:VSB327698 WBU327698:WBX327698 WLQ327698:WLT327698 WVM327698:WVP327698 E393234:H393234 JA393234:JD393234 SW393234:SZ393234 ACS393234:ACV393234 AMO393234:AMR393234 AWK393234:AWN393234 BGG393234:BGJ393234 BQC393234:BQF393234 BZY393234:CAB393234 CJU393234:CJX393234 CTQ393234:CTT393234 DDM393234:DDP393234 DNI393234:DNL393234 DXE393234:DXH393234 EHA393234:EHD393234 EQW393234:EQZ393234 FAS393234:FAV393234 FKO393234:FKR393234 FUK393234:FUN393234 GEG393234:GEJ393234 GOC393234:GOF393234 GXY393234:GYB393234 HHU393234:HHX393234 HRQ393234:HRT393234 IBM393234:IBP393234 ILI393234:ILL393234 IVE393234:IVH393234 JFA393234:JFD393234 JOW393234:JOZ393234 JYS393234:JYV393234 KIO393234:KIR393234 KSK393234:KSN393234 LCG393234:LCJ393234 LMC393234:LMF393234 LVY393234:LWB393234 MFU393234:MFX393234 MPQ393234:MPT393234 MZM393234:MZP393234 NJI393234:NJL393234 NTE393234:NTH393234 ODA393234:ODD393234 OMW393234:OMZ393234 OWS393234:OWV393234 PGO393234:PGR393234 PQK393234:PQN393234 QAG393234:QAJ393234 QKC393234:QKF393234 QTY393234:QUB393234 RDU393234:RDX393234 RNQ393234:RNT393234 RXM393234:RXP393234 SHI393234:SHL393234 SRE393234:SRH393234 TBA393234:TBD393234 TKW393234:TKZ393234 TUS393234:TUV393234 UEO393234:UER393234 UOK393234:UON393234 UYG393234:UYJ393234 VIC393234:VIF393234 VRY393234:VSB393234 WBU393234:WBX393234 WLQ393234:WLT393234 WVM393234:WVP393234 E458770:H458770 JA458770:JD458770 SW458770:SZ458770 ACS458770:ACV458770 AMO458770:AMR458770 AWK458770:AWN458770 BGG458770:BGJ458770 BQC458770:BQF458770 BZY458770:CAB458770 CJU458770:CJX458770 CTQ458770:CTT458770 DDM458770:DDP458770 DNI458770:DNL458770 DXE458770:DXH458770 EHA458770:EHD458770 EQW458770:EQZ458770 FAS458770:FAV458770 FKO458770:FKR458770 FUK458770:FUN458770 GEG458770:GEJ458770 GOC458770:GOF458770 GXY458770:GYB458770 HHU458770:HHX458770 HRQ458770:HRT458770 IBM458770:IBP458770 ILI458770:ILL458770 IVE458770:IVH458770 JFA458770:JFD458770 JOW458770:JOZ458770 JYS458770:JYV458770 KIO458770:KIR458770 KSK458770:KSN458770 LCG458770:LCJ458770 LMC458770:LMF458770 LVY458770:LWB458770 MFU458770:MFX458770 MPQ458770:MPT458770 MZM458770:MZP458770 NJI458770:NJL458770 NTE458770:NTH458770 ODA458770:ODD458770 OMW458770:OMZ458770 OWS458770:OWV458770 PGO458770:PGR458770 PQK458770:PQN458770 QAG458770:QAJ458770 QKC458770:QKF458770 QTY458770:QUB458770 RDU458770:RDX458770 RNQ458770:RNT458770 RXM458770:RXP458770 SHI458770:SHL458770 SRE458770:SRH458770 TBA458770:TBD458770 TKW458770:TKZ458770 TUS458770:TUV458770 UEO458770:UER458770 UOK458770:UON458770 UYG458770:UYJ458770 VIC458770:VIF458770 VRY458770:VSB458770 WBU458770:WBX458770 WLQ458770:WLT458770 WVM458770:WVP458770 E524306:H524306 JA524306:JD524306 SW524306:SZ524306 ACS524306:ACV524306 AMO524306:AMR524306 AWK524306:AWN524306 BGG524306:BGJ524306 BQC524306:BQF524306 BZY524306:CAB524306 CJU524306:CJX524306 CTQ524306:CTT524306 DDM524306:DDP524306 DNI524306:DNL524306 DXE524306:DXH524306 EHA524306:EHD524306 EQW524306:EQZ524306 FAS524306:FAV524306 FKO524306:FKR524306 FUK524306:FUN524306 GEG524306:GEJ524306 GOC524306:GOF524306 GXY524306:GYB524306 HHU524306:HHX524306 HRQ524306:HRT524306 IBM524306:IBP524306 ILI524306:ILL524306 IVE524306:IVH524306 JFA524306:JFD524306 JOW524306:JOZ524306 JYS524306:JYV524306 KIO524306:KIR524306 KSK524306:KSN524306 LCG524306:LCJ524306 LMC524306:LMF524306 LVY524306:LWB524306 MFU524306:MFX524306 MPQ524306:MPT524306 MZM524306:MZP524306 NJI524306:NJL524306 NTE524306:NTH524306 ODA524306:ODD524306 OMW524306:OMZ524306 OWS524306:OWV524306 PGO524306:PGR524306 PQK524306:PQN524306 QAG524306:QAJ524306 QKC524306:QKF524306 QTY524306:QUB524306 RDU524306:RDX524306 RNQ524306:RNT524306 RXM524306:RXP524306 SHI524306:SHL524306 SRE524306:SRH524306 TBA524306:TBD524306 TKW524306:TKZ524306 TUS524306:TUV524306 UEO524306:UER524306 UOK524306:UON524306 UYG524306:UYJ524306 VIC524306:VIF524306 VRY524306:VSB524306 WBU524306:WBX524306 WLQ524306:WLT524306 WVM524306:WVP524306 E589842:H589842 JA589842:JD589842 SW589842:SZ589842 ACS589842:ACV589842 AMO589842:AMR589842 AWK589842:AWN589842 BGG589842:BGJ589842 BQC589842:BQF589842 BZY589842:CAB589842 CJU589842:CJX589842 CTQ589842:CTT589842 DDM589842:DDP589842 DNI589842:DNL589842 DXE589842:DXH589842 EHA589842:EHD589842 EQW589842:EQZ589842 FAS589842:FAV589842 FKO589842:FKR589842 FUK589842:FUN589842 GEG589842:GEJ589842 GOC589842:GOF589842 GXY589842:GYB589842 HHU589842:HHX589842 HRQ589842:HRT589842 IBM589842:IBP589842 ILI589842:ILL589842 IVE589842:IVH589842 JFA589842:JFD589842 JOW589842:JOZ589842 JYS589842:JYV589842 KIO589842:KIR589842 KSK589842:KSN589842 LCG589842:LCJ589842 LMC589842:LMF589842 LVY589842:LWB589842 MFU589842:MFX589842 MPQ589842:MPT589842 MZM589842:MZP589842 NJI589842:NJL589842 NTE589842:NTH589842 ODA589842:ODD589842 OMW589842:OMZ589842 OWS589842:OWV589842 PGO589842:PGR589842 PQK589842:PQN589842 QAG589842:QAJ589842 QKC589842:QKF589842 QTY589842:QUB589842 RDU589842:RDX589842 RNQ589842:RNT589842 RXM589842:RXP589842 SHI589842:SHL589842 SRE589842:SRH589842 TBA589842:TBD589842 TKW589842:TKZ589842 TUS589842:TUV589842 UEO589842:UER589842 UOK589842:UON589842 UYG589842:UYJ589842 VIC589842:VIF589842 VRY589842:VSB589842 WBU589842:WBX589842 WLQ589842:WLT589842 WVM589842:WVP589842 E655378:H655378 JA655378:JD655378 SW655378:SZ655378 ACS655378:ACV655378 AMO655378:AMR655378 AWK655378:AWN655378 BGG655378:BGJ655378 BQC655378:BQF655378 BZY655378:CAB655378 CJU655378:CJX655378 CTQ655378:CTT655378 DDM655378:DDP655378 DNI655378:DNL655378 DXE655378:DXH655378 EHA655378:EHD655378 EQW655378:EQZ655378 FAS655378:FAV655378 FKO655378:FKR655378 FUK655378:FUN655378 GEG655378:GEJ655378 GOC655378:GOF655378 GXY655378:GYB655378 HHU655378:HHX655378 HRQ655378:HRT655378 IBM655378:IBP655378 ILI655378:ILL655378 IVE655378:IVH655378 JFA655378:JFD655378 JOW655378:JOZ655378 JYS655378:JYV655378 KIO655378:KIR655378 KSK655378:KSN655378 LCG655378:LCJ655378 LMC655378:LMF655378 LVY655378:LWB655378 MFU655378:MFX655378 MPQ655378:MPT655378 MZM655378:MZP655378 NJI655378:NJL655378 NTE655378:NTH655378 ODA655378:ODD655378 OMW655378:OMZ655378 OWS655378:OWV655378 PGO655378:PGR655378 PQK655378:PQN655378 QAG655378:QAJ655378 QKC655378:QKF655378 QTY655378:QUB655378 RDU655378:RDX655378 RNQ655378:RNT655378 RXM655378:RXP655378 SHI655378:SHL655378 SRE655378:SRH655378 TBA655378:TBD655378 TKW655378:TKZ655378 TUS655378:TUV655378 UEO655378:UER655378 UOK655378:UON655378 UYG655378:UYJ655378 VIC655378:VIF655378 VRY655378:VSB655378 WBU655378:WBX655378 WLQ655378:WLT655378 WVM655378:WVP655378 E720914:H720914 JA720914:JD720914 SW720914:SZ720914 ACS720914:ACV720914 AMO720914:AMR720914 AWK720914:AWN720914 BGG720914:BGJ720914 BQC720914:BQF720914 BZY720914:CAB720914 CJU720914:CJX720914 CTQ720914:CTT720914 DDM720914:DDP720914 DNI720914:DNL720914 DXE720914:DXH720914 EHA720914:EHD720914 EQW720914:EQZ720914 FAS720914:FAV720914 FKO720914:FKR720914 FUK720914:FUN720914 GEG720914:GEJ720914 GOC720914:GOF720914 GXY720914:GYB720914 HHU720914:HHX720914 HRQ720914:HRT720914 IBM720914:IBP720914 ILI720914:ILL720914 IVE720914:IVH720914 JFA720914:JFD720914 JOW720914:JOZ720914 JYS720914:JYV720914 KIO720914:KIR720914 KSK720914:KSN720914 LCG720914:LCJ720914 LMC720914:LMF720914 LVY720914:LWB720914 MFU720914:MFX720914 MPQ720914:MPT720914 MZM720914:MZP720914 NJI720914:NJL720914 NTE720914:NTH720914 ODA720914:ODD720914 OMW720914:OMZ720914 OWS720914:OWV720914 PGO720914:PGR720914 PQK720914:PQN720914 QAG720914:QAJ720914 QKC720914:QKF720914 QTY720914:QUB720914 RDU720914:RDX720914 RNQ720914:RNT720914 RXM720914:RXP720914 SHI720914:SHL720914 SRE720914:SRH720914 TBA720914:TBD720914 TKW720914:TKZ720914 TUS720914:TUV720914 UEO720914:UER720914 UOK720914:UON720914 UYG720914:UYJ720914 VIC720914:VIF720914 VRY720914:VSB720914 WBU720914:WBX720914 WLQ720914:WLT720914 WVM720914:WVP720914 E786450:H786450 JA786450:JD786450 SW786450:SZ786450 ACS786450:ACV786450 AMO786450:AMR786450 AWK786450:AWN786450 BGG786450:BGJ786450 BQC786450:BQF786450 BZY786450:CAB786450 CJU786450:CJX786450 CTQ786450:CTT786450 DDM786450:DDP786450 DNI786450:DNL786450 DXE786450:DXH786450 EHA786450:EHD786450 EQW786450:EQZ786450 FAS786450:FAV786450 FKO786450:FKR786450 FUK786450:FUN786450 GEG786450:GEJ786450 GOC786450:GOF786450 GXY786450:GYB786450 HHU786450:HHX786450 HRQ786450:HRT786450 IBM786450:IBP786450 ILI786450:ILL786450 IVE786450:IVH786450 JFA786450:JFD786450 JOW786450:JOZ786450 JYS786450:JYV786450 KIO786450:KIR786450 KSK786450:KSN786450 LCG786450:LCJ786450 LMC786450:LMF786450 LVY786450:LWB786450 MFU786450:MFX786450 MPQ786450:MPT786450 MZM786450:MZP786450 NJI786450:NJL786450 NTE786450:NTH786450 ODA786450:ODD786450 OMW786450:OMZ786450 OWS786450:OWV786450 PGO786450:PGR786450 PQK786450:PQN786450 QAG786450:QAJ786450 QKC786450:QKF786450 QTY786450:QUB786450 RDU786450:RDX786450 RNQ786450:RNT786450 RXM786450:RXP786450 SHI786450:SHL786450 SRE786450:SRH786450 TBA786450:TBD786450 TKW786450:TKZ786450 TUS786450:TUV786450 UEO786450:UER786450 UOK786450:UON786450 UYG786450:UYJ786450 VIC786450:VIF786450 VRY786450:VSB786450 WBU786450:WBX786450 WLQ786450:WLT786450 WVM786450:WVP786450 E851986:H851986 JA851986:JD851986 SW851986:SZ851986 ACS851986:ACV851986 AMO851986:AMR851986 AWK851986:AWN851986 BGG851986:BGJ851986 BQC851986:BQF851986 BZY851986:CAB851986 CJU851986:CJX851986 CTQ851986:CTT851986 DDM851986:DDP851986 DNI851986:DNL851986 DXE851986:DXH851986 EHA851986:EHD851986 EQW851986:EQZ851986 FAS851986:FAV851986 FKO851986:FKR851986 FUK851986:FUN851986 GEG851986:GEJ851986 GOC851986:GOF851986 GXY851986:GYB851986 HHU851986:HHX851986 HRQ851986:HRT851986 IBM851986:IBP851986 ILI851986:ILL851986 IVE851986:IVH851986 JFA851986:JFD851986 JOW851986:JOZ851986 JYS851986:JYV851986 KIO851986:KIR851986 KSK851986:KSN851986 LCG851986:LCJ851986 LMC851986:LMF851986 LVY851986:LWB851986 MFU851986:MFX851986 MPQ851986:MPT851986 MZM851986:MZP851986 NJI851986:NJL851986 NTE851986:NTH851986 ODA851986:ODD851986 OMW851986:OMZ851986 OWS851986:OWV851986 PGO851986:PGR851986 PQK851986:PQN851986 QAG851986:QAJ851986 QKC851986:QKF851986 QTY851986:QUB851986 RDU851986:RDX851986 RNQ851986:RNT851986 RXM851986:RXP851986 SHI851986:SHL851986 SRE851986:SRH851986 TBA851986:TBD851986 TKW851986:TKZ851986 TUS851986:TUV851986 UEO851986:UER851986 UOK851986:UON851986 UYG851986:UYJ851986 VIC851986:VIF851986 VRY851986:VSB851986 WBU851986:WBX851986 WLQ851986:WLT851986 WVM851986:WVP851986 E917522:H917522 JA917522:JD917522 SW917522:SZ917522 ACS917522:ACV917522 AMO917522:AMR917522 AWK917522:AWN917522 BGG917522:BGJ917522 BQC917522:BQF917522 BZY917522:CAB917522 CJU917522:CJX917522 CTQ917522:CTT917522 DDM917522:DDP917522 DNI917522:DNL917522 DXE917522:DXH917522 EHA917522:EHD917522 EQW917522:EQZ917522 FAS917522:FAV917522 FKO917522:FKR917522 FUK917522:FUN917522 GEG917522:GEJ917522 GOC917522:GOF917522 GXY917522:GYB917522 HHU917522:HHX917522 HRQ917522:HRT917522 IBM917522:IBP917522 ILI917522:ILL917522 IVE917522:IVH917522 JFA917522:JFD917522 JOW917522:JOZ917522 JYS917522:JYV917522 KIO917522:KIR917522 KSK917522:KSN917522 LCG917522:LCJ917522 LMC917522:LMF917522 LVY917522:LWB917522 MFU917522:MFX917522 MPQ917522:MPT917522 MZM917522:MZP917522 NJI917522:NJL917522 NTE917522:NTH917522 ODA917522:ODD917522 OMW917522:OMZ917522 OWS917522:OWV917522 PGO917522:PGR917522 PQK917522:PQN917522 QAG917522:QAJ917522 QKC917522:QKF917522 QTY917522:QUB917522 RDU917522:RDX917522 RNQ917522:RNT917522 RXM917522:RXP917522 SHI917522:SHL917522 SRE917522:SRH917522 TBA917522:TBD917522 TKW917522:TKZ917522 TUS917522:TUV917522 UEO917522:UER917522 UOK917522:UON917522 UYG917522:UYJ917522 VIC917522:VIF917522 VRY917522:VSB917522 WBU917522:WBX917522 WLQ917522:WLT917522 WVM917522:WVP917522 E983058:H983058 JA983058:JD983058 SW983058:SZ983058 ACS983058:ACV983058 AMO983058:AMR983058 AWK983058:AWN983058 BGG983058:BGJ983058 BQC983058:BQF983058 BZY983058:CAB983058 CJU983058:CJX983058 CTQ983058:CTT983058 DDM983058:DDP983058 DNI983058:DNL983058 DXE983058:DXH983058 EHA983058:EHD983058 EQW983058:EQZ983058 FAS983058:FAV983058 FKO983058:FKR983058 FUK983058:FUN983058 GEG983058:GEJ983058 GOC983058:GOF983058 GXY983058:GYB983058 HHU983058:HHX983058 HRQ983058:HRT983058 IBM983058:IBP983058 ILI983058:ILL983058 IVE983058:IVH983058 JFA983058:JFD983058 JOW983058:JOZ983058 JYS983058:JYV983058 KIO983058:KIR983058 KSK983058:KSN983058 LCG983058:LCJ983058 LMC983058:LMF983058 LVY983058:LWB983058 MFU983058:MFX983058 MPQ983058:MPT983058 MZM983058:MZP983058 NJI983058:NJL983058 NTE983058:NTH983058 ODA983058:ODD983058 OMW983058:OMZ983058 OWS983058:OWV983058 PGO983058:PGR983058 PQK983058:PQN983058 QAG983058:QAJ983058 QKC983058:QKF983058 QTY983058:QUB983058 RDU983058:RDX983058 RNQ983058:RNT983058 RXM983058:RXP983058 SHI983058:SHL983058 SRE983058:SRH983058 TBA983058:TBD983058 TKW983058:TKZ983058 TUS983058:TUV983058 UEO983058:UER983058 UOK983058:UON983058 UYG983058:UYJ983058 VIC983058:VIF983058 VRY983058:VSB983058 WBU983058:WBX983058 WLQ983058:WLT983058 WVM983058:WVP983058">
      <formula1>$Z$18:$Z$21</formula1>
    </dataValidation>
    <dataValidation type="list" allowBlank="1" sqref="E19:I19 JA19:JE19 SW19:TA19 ACS19:ACW19 AMO19:AMS19 AWK19:AWO19 BGG19:BGK19 BQC19:BQG19 BZY19:CAC19 CJU19:CJY19 CTQ19:CTU19 DDM19:DDQ19 DNI19:DNM19 DXE19:DXI19 EHA19:EHE19 EQW19:ERA19 FAS19:FAW19 FKO19:FKS19 FUK19:FUO19 GEG19:GEK19 GOC19:GOG19 GXY19:GYC19 HHU19:HHY19 HRQ19:HRU19 IBM19:IBQ19 ILI19:ILM19 IVE19:IVI19 JFA19:JFE19 JOW19:JPA19 JYS19:JYW19 KIO19:KIS19 KSK19:KSO19 LCG19:LCK19 LMC19:LMG19 LVY19:LWC19 MFU19:MFY19 MPQ19:MPU19 MZM19:MZQ19 NJI19:NJM19 NTE19:NTI19 ODA19:ODE19 OMW19:ONA19 OWS19:OWW19 PGO19:PGS19 PQK19:PQO19 QAG19:QAK19 QKC19:QKG19 QTY19:QUC19 RDU19:RDY19 RNQ19:RNU19 RXM19:RXQ19 SHI19:SHM19 SRE19:SRI19 TBA19:TBE19 TKW19:TLA19 TUS19:TUW19 UEO19:UES19 UOK19:UOO19 UYG19:UYK19 VIC19:VIG19 VRY19:VSC19 WBU19:WBY19 WLQ19:WLU19 WVM19:WVQ19 E65555:I65555 JA65555:JE65555 SW65555:TA65555 ACS65555:ACW65555 AMO65555:AMS65555 AWK65555:AWO65555 BGG65555:BGK65555 BQC65555:BQG65555 BZY65555:CAC65555 CJU65555:CJY65555 CTQ65555:CTU65555 DDM65555:DDQ65555 DNI65555:DNM65555 DXE65555:DXI65555 EHA65555:EHE65555 EQW65555:ERA65555 FAS65555:FAW65555 FKO65555:FKS65555 FUK65555:FUO65555 GEG65555:GEK65555 GOC65555:GOG65555 GXY65555:GYC65555 HHU65555:HHY65555 HRQ65555:HRU65555 IBM65555:IBQ65555 ILI65555:ILM65555 IVE65555:IVI65555 JFA65555:JFE65555 JOW65555:JPA65555 JYS65555:JYW65555 KIO65555:KIS65555 KSK65555:KSO65555 LCG65555:LCK65555 LMC65555:LMG65555 LVY65555:LWC65555 MFU65555:MFY65555 MPQ65555:MPU65555 MZM65555:MZQ65555 NJI65555:NJM65555 NTE65555:NTI65555 ODA65555:ODE65555 OMW65555:ONA65555 OWS65555:OWW65555 PGO65555:PGS65555 PQK65555:PQO65555 QAG65555:QAK65555 QKC65555:QKG65555 QTY65555:QUC65555 RDU65555:RDY65555 RNQ65555:RNU65555 RXM65555:RXQ65555 SHI65555:SHM65555 SRE65555:SRI65555 TBA65555:TBE65555 TKW65555:TLA65555 TUS65555:TUW65555 UEO65555:UES65555 UOK65555:UOO65555 UYG65555:UYK65555 VIC65555:VIG65555 VRY65555:VSC65555 WBU65555:WBY65555 WLQ65555:WLU65555 WVM65555:WVQ65555 E131091:I131091 JA131091:JE131091 SW131091:TA131091 ACS131091:ACW131091 AMO131091:AMS131091 AWK131091:AWO131091 BGG131091:BGK131091 BQC131091:BQG131091 BZY131091:CAC131091 CJU131091:CJY131091 CTQ131091:CTU131091 DDM131091:DDQ131091 DNI131091:DNM131091 DXE131091:DXI131091 EHA131091:EHE131091 EQW131091:ERA131091 FAS131091:FAW131091 FKO131091:FKS131091 FUK131091:FUO131091 GEG131091:GEK131091 GOC131091:GOG131091 GXY131091:GYC131091 HHU131091:HHY131091 HRQ131091:HRU131091 IBM131091:IBQ131091 ILI131091:ILM131091 IVE131091:IVI131091 JFA131091:JFE131091 JOW131091:JPA131091 JYS131091:JYW131091 KIO131091:KIS131091 KSK131091:KSO131091 LCG131091:LCK131091 LMC131091:LMG131091 LVY131091:LWC131091 MFU131091:MFY131091 MPQ131091:MPU131091 MZM131091:MZQ131091 NJI131091:NJM131091 NTE131091:NTI131091 ODA131091:ODE131091 OMW131091:ONA131091 OWS131091:OWW131091 PGO131091:PGS131091 PQK131091:PQO131091 QAG131091:QAK131091 QKC131091:QKG131091 QTY131091:QUC131091 RDU131091:RDY131091 RNQ131091:RNU131091 RXM131091:RXQ131091 SHI131091:SHM131091 SRE131091:SRI131091 TBA131091:TBE131091 TKW131091:TLA131091 TUS131091:TUW131091 UEO131091:UES131091 UOK131091:UOO131091 UYG131091:UYK131091 VIC131091:VIG131091 VRY131091:VSC131091 WBU131091:WBY131091 WLQ131091:WLU131091 WVM131091:WVQ131091 E196627:I196627 JA196627:JE196627 SW196627:TA196627 ACS196627:ACW196627 AMO196627:AMS196627 AWK196627:AWO196627 BGG196627:BGK196627 BQC196627:BQG196627 BZY196627:CAC196627 CJU196627:CJY196627 CTQ196627:CTU196627 DDM196627:DDQ196627 DNI196627:DNM196627 DXE196627:DXI196627 EHA196627:EHE196627 EQW196627:ERA196627 FAS196627:FAW196627 FKO196627:FKS196627 FUK196627:FUO196627 GEG196627:GEK196627 GOC196627:GOG196627 GXY196627:GYC196627 HHU196627:HHY196627 HRQ196627:HRU196627 IBM196627:IBQ196627 ILI196627:ILM196627 IVE196627:IVI196627 JFA196627:JFE196627 JOW196627:JPA196627 JYS196627:JYW196627 KIO196627:KIS196627 KSK196627:KSO196627 LCG196627:LCK196627 LMC196627:LMG196627 LVY196627:LWC196627 MFU196627:MFY196627 MPQ196627:MPU196627 MZM196627:MZQ196627 NJI196627:NJM196627 NTE196627:NTI196627 ODA196627:ODE196627 OMW196627:ONA196627 OWS196627:OWW196627 PGO196627:PGS196627 PQK196627:PQO196627 QAG196627:QAK196627 QKC196627:QKG196627 QTY196627:QUC196627 RDU196627:RDY196627 RNQ196627:RNU196627 RXM196627:RXQ196627 SHI196627:SHM196627 SRE196627:SRI196627 TBA196627:TBE196627 TKW196627:TLA196627 TUS196627:TUW196627 UEO196627:UES196627 UOK196627:UOO196627 UYG196627:UYK196627 VIC196627:VIG196627 VRY196627:VSC196627 WBU196627:WBY196627 WLQ196627:WLU196627 WVM196627:WVQ196627 E262163:I262163 JA262163:JE262163 SW262163:TA262163 ACS262163:ACW262163 AMO262163:AMS262163 AWK262163:AWO262163 BGG262163:BGK262163 BQC262163:BQG262163 BZY262163:CAC262163 CJU262163:CJY262163 CTQ262163:CTU262163 DDM262163:DDQ262163 DNI262163:DNM262163 DXE262163:DXI262163 EHA262163:EHE262163 EQW262163:ERA262163 FAS262163:FAW262163 FKO262163:FKS262163 FUK262163:FUO262163 GEG262163:GEK262163 GOC262163:GOG262163 GXY262163:GYC262163 HHU262163:HHY262163 HRQ262163:HRU262163 IBM262163:IBQ262163 ILI262163:ILM262163 IVE262163:IVI262163 JFA262163:JFE262163 JOW262163:JPA262163 JYS262163:JYW262163 KIO262163:KIS262163 KSK262163:KSO262163 LCG262163:LCK262163 LMC262163:LMG262163 LVY262163:LWC262163 MFU262163:MFY262163 MPQ262163:MPU262163 MZM262163:MZQ262163 NJI262163:NJM262163 NTE262163:NTI262163 ODA262163:ODE262163 OMW262163:ONA262163 OWS262163:OWW262163 PGO262163:PGS262163 PQK262163:PQO262163 QAG262163:QAK262163 QKC262163:QKG262163 QTY262163:QUC262163 RDU262163:RDY262163 RNQ262163:RNU262163 RXM262163:RXQ262163 SHI262163:SHM262163 SRE262163:SRI262163 TBA262163:TBE262163 TKW262163:TLA262163 TUS262163:TUW262163 UEO262163:UES262163 UOK262163:UOO262163 UYG262163:UYK262163 VIC262163:VIG262163 VRY262163:VSC262163 WBU262163:WBY262163 WLQ262163:WLU262163 WVM262163:WVQ262163 E327699:I327699 JA327699:JE327699 SW327699:TA327699 ACS327699:ACW327699 AMO327699:AMS327699 AWK327699:AWO327699 BGG327699:BGK327699 BQC327699:BQG327699 BZY327699:CAC327699 CJU327699:CJY327699 CTQ327699:CTU327699 DDM327699:DDQ327699 DNI327699:DNM327699 DXE327699:DXI327699 EHA327699:EHE327699 EQW327699:ERA327699 FAS327699:FAW327699 FKO327699:FKS327699 FUK327699:FUO327699 GEG327699:GEK327699 GOC327699:GOG327699 GXY327699:GYC327699 HHU327699:HHY327699 HRQ327699:HRU327699 IBM327699:IBQ327699 ILI327699:ILM327699 IVE327699:IVI327699 JFA327699:JFE327699 JOW327699:JPA327699 JYS327699:JYW327699 KIO327699:KIS327699 KSK327699:KSO327699 LCG327699:LCK327699 LMC327699:LMG327699 LVY327699:LWC327699 MFU327699:MFY327699 MPQ327699:MPU327699 MZM327699:MZQ327699 NJI327699:NJM327699 NTE327699:NTI327699 ODA327699:ODE327699 OMW327699:ONA327699 OWS327699:OWW327699 PGO327699:PGS327699 PQK327699:PQO327699 QAG327699:QAK327699 QKC327699:QKG327699 QTY327699:QUC327699 RDU327699:RDY327699 RNQ327699:RNU327699 RXM327699:RXQ327699 SHI327699:SHM327699 SRE327699:SRI327699 TBA327699:TBE327699 TKW327699:TLA327699 TUS327699:TUW327699 UEO327699:UES327699 UOK327699:UOO327699 UYG327699:UYK327699 VIC327699:VIG327699 VRY327699:VSC327699 WBU327699:WBY327699 WLQ327699:WLU327699 WVM327699:WVQ327699 E393235:I393235 JA393235:JE393235 SW393235:TA393235 ACS393235:ACW393235 AMO393235:AMS393235 AWK393235:AWO393235 BGG393235:BGK393235 BQC393235:BQG393235 BZY393235:CAC393235 CJU393235:CJY393235 CTQ393235:CTU393235 DDM393235:DDQ393235 DNI393235:DNM393235 DXE393235:DXI393235 EHA393235:EHE393235 EQW393235:ERA393235 FAS393235:FAW393235 FKO393235:FKS393235 FUK393235:FUO393235 GEG393235:GEK393235 GOC393235:GOG393235 GXY393235:GYC393235 HHU393235:HHY393235 HRQ393235:HRU393235 IBM393235:IBQ393235 ILI393235:ILM393235 IVE393235:IVI393235 JFA393235:JFE393235 JOW393235:JPA393235 JYS393235:JYW393235 KIO393235:KIS393235 KSK393235:KSO393235 LCG393235:LCK393235 LMC393235:LMG393235 LVY393235:LWC393235 MFU393235:MFY393235 MPQ393235:MPU393235 MZM393235:MZQ393235 NJI393235:NJM393235 NTE393235:NTI393235 ODA393235:ODE393235 OMW393235:ONA393235 OWS393235:OWW393235 PGO393235:PGS393235 PQK393235:PQO393235 QAG393235:QAK393235 QKC393235:QKG393235 QTY393235:QUC393235 RDU393235:RDY393235 RNQ393235:RNU393235 RXM393235:RXQ393235 SHI393235:SHM393235 SRE393235:SRI393235 TBA393235:TBE393235 TKW393235:TLA393235 TUS393235:TUW393235 UEO393235:UES393235 UOK393235:UOO393235 UYG393235:UYK393235 VIC393235:VIG393235 VRY393235:VSC393235 WBU393235:WBY393235 WLQ393235:WLU393235 WVM393235:WVQ393235 E458771:I458771 JA458771:JE458771 SW458771:TA458771 ACS458771:ACW458771 AMO458771:AMS458771 AWK458771:AWO458771 BGG458771:BGK458771 BQC458771:BQG458771 BZY458771:CAC458771 CJU458771:CJY458771 CTQ458771:CTU458771 DDM458771:DDQ458771 DNI458771:DNM458771 DXE458771:DXI458771 EHA458771:EHE458771 EQW458771:ERA458771 FAS458771:FAW458771 FKO458771:FKS458771 FUK458771:FUO458771 GEG458771:GEK458771 GOC458771:GOG458771 GXY458771:GYC458771 HHU458771:HHY458771 HRQ458771:HRU458771 IBM458771:IBQ458771 ILI458771:ILM458771 IVE458771:IVI458771 JFA458771:JFE458771 JOW458771:JPA458771 JYS458771:JYW458771 KIO458771:KIS458771 KSK458771:KSO458771 LCG458771:LCK458771 LMC458771:LMG458771 LVY458771:LWC458771 MFU458771:MFY458771 MPQ458771:MPU458771 MZM458771:MZQ458771 NJI458771:NJM458771 NTE458771:NTI458771 ODA458771:ODE458771 OMW458771:ONA458771 OWS458771:OWW458771 PGO458771:PGS458771 PQK458771:PQO458771 QAG458771:QAK458771 QKC458771:QKG458771 QTY458771:QUC458771 RDU458771:RDY458771 RNQ458771:RNU458771 RXM458771:RXQ458771 SHI458771:SHM458771 SRE458771:SRI458771 TBA458771:TBE458771 TKW458771:TLA458771 TUS458771:TUW458771 UEO458771:UES458771 UOK458771:UOO458771 UYG458771:UYK458771 VIC458771:VIG458771 VRY458771:VSC458771 WBU458771:WBY458771 WLQ458771:WLU458771 WVM458771:WVQ458771 E524307:I524307 JA524307:JE524307 SW524307:TA524307 ACS524307:ACW524307 AMO524307:AMS524307 AWK524307:AWO524307 BGG524307:BGK524307 BQC524307:BQG524307 BZY524307:CAC524307 CJU524307:CJY524307 CTQ524307:CTU524307 DDM524307:DDQ524307 DNI524307:DNM524307 DXE524307:DXI524307 EHA524307:EHE524307 EQW524307:ERA524307 FAS524307:FAW524307 FKO524307:FKS524307 FUK524307:FUO524307 GEG524307:GEK524307 GOC524307:GOG524307 GXY524307:GYC524307 HHU524307:HHY524307 HRQ524307:HRU524307 IBM524307:IBQ524307 ILI524307:ILM524307 IVE524307:IVI524307 JFA524307:JFE524307 JOW524307:JPA524307 JYS524307:JYW524307 KIO524307:KIS524307 KSK524307:KSO524307 LCG524307:LCK524307 LMC524307:LMG524307 LVY524307:LWC524307 MFU524307:MFY524307 MPQ524307:MPU524307 MZM524307:MZQ524307 NJI524307:NJM524307 NTE524307:NTI524307 ODA524307:ODE524307 OMW524307:ONA524307 OWS524307:OWW524307 PGO524307:PGS524307 PQK524307:PQO524307 QAG524307:QAK524307 QKC524307:QKG524307 QTY524307:QUC524307 RDU524307:RDY524307 RNQ524307:RNU524307 RXM524307:RXQ524307 SHI524307:SHM524307 SRE524307:SRI524307 TBA524307:TBE524307 TKW524307:TLA524307 TUS524307:TUW524307 UEO524307:UES524307 UOK524307:UOO524307 UYG524307:UYK524307 VIC524307:VIG524307 VRY524307:VSC524307 WBU524307:WBY524307 WLQ524307:WLU524307 WVM524307:WVQ524307 E589843:I589843 JA589843:JE589843 SW589843:TA589843 ACS589843:ACW589843 AMO589843:AMS589843 AWK589843:AWO589843 BGG589843:BGK589843 BQC589843:BQG589843 BZY589843:CAC589843 CJU589843:CJY589843 CTQ589843:CTU589843 DDM589843:DDQ589843 DNI589843:DNM589843 DXE589843:DXI589843 EHA589843:EHE589843 EQW589843:ERA589843 FAS589843:FAW589843 FKO589843:FKS589843 FUK589843:FUO589843 GEG589843:GEK589843 GOC589843:GOG589843 GXY589843:GYC589843 HHU589843:HHY589843 HRQ589843:HRU589843 IBM589843:IBQ589843 ILI589843:ILM589843 IVE589843:IVI589843 JFA589843:JFE589843 JOW589843:JPA589843 JYS589843:JYW589843 KIO589843:KIS589843 KSK589843:KSO589843 LCG589843:LCK589843 LMC589843:LMG589843 LVY589843:LWC589843 MFU589843:MFY589843 MPQ589843:MPU589843 MZM589843:MZQ589843 NJI589843:NJM589843 NTE589843:NTI589843 ODA589843:ODE589843 OMW589843:ONA589843 OWS589843:OWW589843 PGO589843:PGS589843 PQK589843:PQO589843 QAG589843:QAK589843 QKC589843:QKG589843 QTY589843:QUC589843 RDU589843:RDY589843 RNQ589843:RNU589843 RXM589843:RXQ589843 SHI589843:SHM589843 SRE589843:SRI589843 TBA589843:TBE589843 TKW589843:TLA589843 TUS589843:TUW589843 UEO589843:UES589843 UOK589843:UOO589843 UYG589843:UYK589843 VIC589843:VIG589843 VRY589843:VSC589843 WBU589843:WBY589843 WLQ589843:WLU589843 WVM589843:WVQ589843 E655379:I655379 JA655379:JE655379 SW655379:TA655379 ACS655379:ACW655379 AMO655379:AMS655379 AWK655379:AWO655379 BGG655379:BGK655379 BQC655379:BQG655379 BZY655379:CAC655379 CJU655379:CJY655379 CTQ655379:CTU655379 DDM655379:DDQ655379 DNI655379:DNM655379 DXE655379:DXI655379 EHA655379:EHE655379 EQW655379:ERA655379 FAS655379:FAW655379 FKO655379:FKS655379 FUK655379:FUO655379 GEG655379:GEK655379 GOC655379:GOG655379 GXY655379:GYC655379 HHU655379:HHY655379 HRQ655379:HRU655379 IBM655379:IBQ655379 ILI655379:ILM655379 IVE655379:IVI655379 JFA655379:JFE655379 JOW655379:JPA655379 JYS655379:JYW655379 KIO655379:KIS655379 KSK655379:KSO655379 LCG655379:LCK655379 LMC655379:LMG655379 LVY655379:LWC655379 MFU655379:MFY655379 MPQ655379:MPU655379 MZM655379:MZQ655379 NJI655379:NJM655379 NTE655379:NTI655379 ODA655379:ODE655379 OMW655379:ONA655379 OWS655379:OWW655379 PGO655379:PGS655379 PQK655379:PQO655379 QAG655379:QAK655379 QKC655379:QKG655379 QTY655379:QUC655379 RDU655379:RDY655379 RNQ655379:RNU655379 RXM655379:RXQ655379 SHI655379:SHM655379 SRE655379:SRI655379 TBA655379:TBE655379 TKW655379:TLA655379 TUS655379:TUW655379 UEO655379:UES655379 UOK655379:UOO655379 UYG655379:UYK655379 VIC655379:VIG655379 VRY655379:VSC655379 WBU655379:WBY655379 WLQ655379:WLU655379 WVM655379:WVQ655379 E720915:I720915 JA720915:JE720915 SW720915:TA720915 ACS720915:ACW720915 AMO720915:AMS720915 AWK720915:AWO720915 BGG720915:BGK720915 BQC720915:BQG720915 BZY720915:CAC720915 CJU720915:CJY720915 CTQ720915:CTU720915 DDM720915:DDQ720915 DNI720915:DNM720915 DXE720915:DXI720915 EHA720915:EHE720915 EQW720915:ERA720915 FAS720915:FAW720915 FKO720915:FKS720915 FUK720915:FUO720915 GEG720915:GEK720915 GOC720915:GOG720915 GXY720915:GYC720915 HHU720915:HHY720915 HRQ720915:HRU720915 IBM720915:IBQ720915 ILI720915:ILM720915 IVE720915:IVI720915 JFA720915:JFE720915 JOW720915:JPA720915 JYS720915:JYW720915 KIO720915:KIS720915 KSK720915:KSO720915 LCG720915:LCK720915 LMC720915:LMG720915 LVY720915:LWC720915 MFU720915:MFY720915 MPQ720915:MPU720915 MZM720915:MZQ720915 NJI720915:NJM720915 NTE720915:NTI720915 ODA720915:ODE720915 OMW720915:ONA720915 OWS720915:OWW720915 PGO720915:PGS720915 PQK720915:PQO720915 QAG720915:QAK720915 QKC720915:QKG720915 QTY720915:QUC720915 RDU720915:RDY720915 RNQ720915:RNU720915 RXM720915:RXQ720915 SHI720915:SHM720915 SRE720915:SRI720915 TBA720915:TBE720915 TKW720915:TLA720915 TUS720915:TUW720915 UEO720915:UES720915 UOK720915:UOO720915 UYG720915:UYK720915 VIC720915:VIG720915 VRY720915:VSC720915 WBU720915:WBY720915 WLQ720915:WLU720915 WVM720915:WVQ720915 E786451:I786451 JA786451:JE786451 SW786451:TA786451 ACS786451:ACW786451 AMO786451:AMS786451 AWK786451:AWO786451 BGG786451:BGK786451 BQC786451:BQG786451 BZY786451:CAC786451 CJU786451:CJY786451 CTQ786451:CTU786451 DDM786451:DDQ786451 DNI786451:DNM786451 DXE786451:DXI786451 EHA786451:EHE786451 EQW786451:ERA786451 FAS786451:FAW786451 FKO786451:FKS786451 FUK786451:FUO786451 GEG786451:GEK786451 GOC786451:GOG786451 GXY786451:GYC786451 HHU786451:HHY786451 HRQ786451:HRU786451 IBM786451:IBQ786451 ILI786451:ILM786451 IVE786451:IVI786451 JFA786451:JFE786451 JOW786451:JPA786451 JYS786451:JYW786451 KIO786451:KIS786451 KSK786451:KSO786451 LCG786451:LCK786451 LMC786451:LMG786451 LVY786451:LWC786451 MFU786451:MFY786451 MPQ786451:MPU786451 MZM786451:MZQ786451 NJI786451:NJM786451 NTE786451:NTI786451 ODA786451:ODE786451 OMW786451:ONA786451 OWS786451:OWW786451 PGO786451:PGS786451 PQK786451:PQO786451 QAG786451:QAK786451 QKC786451:QKG786451 QTY786451:QUC786451 RDU786451:RDY786451 RNQ786451:RNU786451 RXM786451:RXQ786451 SHI786451:SHM786451 SRE786451:SRI786451 TBA786451:TBE786451 TKW786451:TLA786451 TUS786451:TUW786451 UEO786451:UES786451 UOK786451:UOO786451 UYG786451:UYK786451 VIC786451:VIG786451 VRY786451:VSC786451 WBU786451:WBY786451 WLQ786451:WLU786451 WVM786451:WVQ786451 E851987:I851987 JA851987:JE851987 SW851987:TA851987 ACS851987:ACW851987 AMO851987:AMS851987 AWK851987:AWO851987 BGG851987:BGK851987 BQC851987:BQG851987 BZY851987:CAC851987 CJU851987:CJY851987 CTQ851987:CTU851987 DDM851987:DDQ851987 DNI851987:DNM851987 DXE851987:DXI851987 EHA851987:EHE851987 EQW851987:ERA851987 FAS851987:FAW851987 FKO851987:FKS851987 FUK851987:FUO851987 GEG851987:GEK851987 GOC851987:GOG851987 GXY851987:GYC851987 HHU851987:HHY851987 HRQ851987:HRU851987 IBM851987:IBQ851987 ILI851987:ILM851987 IVE851987:IVI851987 JFA851987:JFE851987 JOW851987:JPA851987 JYS851987:JYW851987 KIO851987:KIS851987 KSK851987:KSO851987 LCG851987:LCK851987 LMC851987:LMG851987 LVY851987:LWC851987 MFU851987:MFY851987 MPQ851987:MPU851987 MZM851987:MZQ851987 NJI851987:NJM851987 NTE851987:NTI851987 ODA851987:ODE851987 OMW851987:ONA851987 OWS851987:OWW851987 PGO851987:PGS851987 PQK851987:PQO851987 QAG851987:QAK851987 QKC851987:QKG851987 QTY851987:QUC851987 RDU851987:RDY851987 RNQ851987:RNU851987 RXM851987:RXQ851987 SHI851987:SHM851987 SRE851987:SRI851987 TBA851987:TBE851987 TKW851987:TLA851987 TUS851987:TUW851987 UEO851987:UES851987 UOK851987:UOO851987 UYG851987:UYK851987 VIC851987:VIG851987 VRY851987:VSC851987 WBU851987:WBY851987 WLQ851987:WLU851987 WVM851987:WVQ851987 E917523:I917523 JA917523:JE917523 SW917523:TA917523 ACS917523:ACW917523 AMO917523:AMS917523 AWK917523:AWO917523 BGG917523:BGK917523 BQC917523:BQG917523 BZY917523:CAC917523 CJU917523:CJY917523 CTQ917523:CTU917523 DDM917523:DDQ917523 DNI917523:DNM917523 DXE917523:DXI917523 EHA917523:EHE917523 EQW917523:ERA917523 FAS917523:FAW917523 FKO917523:FKS917523 FUK917523:FUO917523 GEG917523:GEK917523 GOC917523:GOG917523 GXY917523:GYC917523 HHU917523:HHY917523 HRQ917523:HRU917523 IBM917523:IBQ917523 ILI917523:ILM917523 IVE917523:IVI917523 JFA917523:JFE917523 JOW917523:JPA917523 JYS917523:JYW917523 KIO917523:KIS917523 KSK917523:KSO917523 LCG917523:LCK917523 LMC917523:LMG917523 LVY917523:LWC917523 MFU917523:MFY917523 MPQ917523:MPU917523 MZM917523:MZQ917523 NJI917523:NJM917523 NTE917523:NTI917523 ODA917523:ODE917523 OMW917523:ONA917523 OWS917523:OWW917523 PGO917523:PGS917523 PQK917523:PQO917523 QAG917523:QAK917523 QKC917523:QKG917523 QTY917523:QUC917523 RDU917523:RDY917523 RNQ917523:RNU917523 RXM917523:RXQ917523 SHI917523:SHM917523 SRE917523:SRI917523 TBA917523:TBE917523 TKW917523:TLA917523 TUS917523:TUW917523 UEO917523:UES917523 UOK917523:UOO917523 UYG917523:UYK917523 VIC917523:VIG917523 VRY917523:VSC917523 WBU917523:WBY917523 WLQ917523:WLU917523 WVM917523:WVQ917523 E983059:I983059 JA983059:JE983059 SW983059:TA983059 ACS983059:ACW983059 AMO983059:AMS983059 AWK983059:AWO983059 BGG983059:BGK983059 BQC983059:BQG983059 BZY983059:CAC983059 CJU983059:CJY983059 CTQ983059:CTU983059 DDM983059:DDQ983059 DNI983059:DNM983059 DXE983059:DXI983059 EHA983059:EHE983059 EQW983059:ERA983059 FAS983059:FAW983059 FKO983059:FKS983059 FUK983059:FUO983059 GEG983059:GEK983059 GOC983059:GOG983059 GXY983059:GYC983059 HHU983059:HHY983059 HRQ983059:HRU983059 IBM983059:IBQ983059 ILI983059:ILM983059 IVE983059:IVI983059 JFA983059:JFE983059 JOW983059:JPA983059 JYS983059:JYW983059 KIO983059:KIS983059 KSK983059:KSO983059 LCG983059:LCK983059 LMC983059:LMG983059 LVY983059:LWC983059 MFU983059:MFY983059 MPQ983059:MPU983059 MZM983059:MZQ983059 NJI983059:NJM983059 NTE983059:NTI983059 ODA983059:ODE983059 OMW983059:ONA983059 OWS983059:OWW983059 PGO983059:PGS983059 PQK983059:PQO983059 QAG983059:QAK983059 QKC983059:QKG983059 QTY983059:QUC983059 RDU983059:RDY983059 RNQ983059:RNU983059 RXM983059:RXQ983059 SHI983059:SHM983059 SRE983059:SRI983059 TBA983059:TBE983059 TKW983059:TLA983059 TUS983059:TUW983059 UEO983059:UES983059 UOK983059:UOO983059 UYG983059:UYK983059 VIC983059:VIG983059 VRY983059:VSC983059 WBU983059:WBY983059 WLQ983059:WLU983059 WVM983059:WVQ983059">
      <formula1>$X$26:$X$28</formula1>
    </dataValidation>
    <dataValidation type="list" allowBlank="1" sqref="H31:I31 JD31:JE31 SZ31:TA31 ACV31:ACW31 AMR31:AMS31 AWN31:AWO31 BGJ31:BGK31 BQF31:BQG31 CAB31:CAC31 CJX31:CJY31 CTT31:CTU31 DDP31:DDQ31 DNL31:DNM31 DXH31:DXI31 EHD31:EHE31 EQZ31:ERA31 FAV31:FAW31 FKR31:FKS31 FUN31:FUO31 GEJ31:GEK31 GOF31:GOG31 GYB31:GYC31 HHX31:HHY31 HRT31:HRU31 IBP31:IBQ31 ILL31:ILM31 IVH31:IVI31 JFD31:JFE31 JOZ31:JPA31 JYV31:JYW31 KIR31:KIS31 KSN31:KSO31 LCJ31:LCK31 LMF31:LMG31 LWB31:LWC31 MFX31:MFY31 MPT31:MPU31 MZP31:MZQ31 NJL31:NJM31 NTH31:NTI31 ODD31:ODE31 OMZ31:ONA31 OWV31:OWW31 PGR31:PGS31 PQN31:PQO31 QAJ31:QAK31 QKF31:QKG31 QUB31:QUC31 RDX31:RDY31 RNT31:RNU31 RXP31:RXQ31 SHL31:SHM31 SRH31:SRI31 TBD31:TBE31 TKZ31:TLA31 TUV31:TUW31 UER31:UES31 UON31:UOO31 UYJ31:UYK31 VIF31:VIG31 VSB31:VSC31 WBX31:WBY31 WLT31:WLU31 WVP31:WVQ31 H65567:I65567 JD65567:JE65567 SZ65567:TA65567 ACV65567:ACW65567 AMR65567:AMS65567 AWN65567:AWO65567 BGJ65567:BGK65567 BQF65567:BQG65567 CAB65567:CAC65567 CJX65567:CJY65567 CTT65567:CTU65567 DDP65567:DDQ65567 DNL65567:DNM65567 DXH65567:DXI65567 EHD65567:EHE65567 EQZ65567:ERA65567 FAV65567:FAW65567 FKR65567:FKS65567 FUN65567:FUO65567 GEJ65567:GEK65567 GOF65567:GOG65567 GYB65567:GYC65567 HHX65567:HHY65567 HRT65567:HRU65567 IBP65567:IBQ65567 ILL65567:ILM65567 IVH65567:IVI65567 JFD65567:JFE65567 JOZ65567:JPA65567 JYV65567:JYW65567 KIR65567:KIS65567 KSN65567:KSO65567 LCJ65567:LCK65567 LMF65567:LMG65567 LWB65567:LWC65567 MFX65567:MFY65567 MPT65567:MPU65567 MZP65567:MZQ65567 NJL65567:NJM65567 NTH65567:NTI65567 ODD65567:ODE65567 OMZ65567:ONA65567 OWV65567:OWW65567 PGR65567:PGS65567 PQN65567:PQO65567 QAJ65567:QAK65567 QKF65567:QKG65567 QUB65567:QUC65567 RDX65567:RDY65567 RNT65567:RNU65567 RXP65567:RXQ65567 SHL65567:SHM65567 SRH65567:SRI65567 TBD65567:TBE65567 TKZ65567:TLA65567 TUV65567:TUW65567 UER65567:UES65567 UON65567:UOO65567 UYJ65567:UYK65567 VIF65567:VIG65567 VSB65567:VSC65567 WBX65567:WBY65567 WLT65567:WLU65567 WVP65567:WVQ65567 H131103:I131103 JD131103:JE131103 SZ131103:TA131103 ACV131103:ACW131103 AMR131103:AMS131103 AWN131103:AWO131103 BGJ131103:BGK131103 BQF131103:BQG131103 CAB131103:CAC131103 CJX131103:CJY131103 CTT131103:CTU131103 DDP131103:DDQ131103 DNL131103:DNM131103 DXH131103:DXI131103 EHD131103:EHE131103 EQZ131103:ERA131103 FAV131103:FAW131103 FKR131103:FKS131103 FUN131103:FUO131103 GEJ131103:GEK131103 GOF131103:GOG131103 GYB131103:GYC131103 HHX131103:HHY131103 HRT131103:HRU131103 IBP131103:IBQ131103 ILL131103:ILM131103 IVH131103:IVI131103 JFD131103:JFE131103 JOZ131103:JPA131103 JYV131103:JYW131103 KIR131103:KIS131103 KSN131103:KSO131103 LCJ131103:LCK131103 LMF131103:LMG131103 LWB131103:LWC131103 MFX131103:MFY131103 MPT131103:MPU131103 MZP131103:MZQ131103 NJL131103:NJM131103 NTH131103:NTI131103 ODD131103:ODE131103 OMZ131103:ONA131103 OWV131103:OWW131103 PGR131103:PGS131103 PQN131103:PQO131103 QAJ131103:QAK131103 QKF131103:QKG131103 QUB131103:QUC131103 RDX131103:RDY131103 RNT131103:RNU131103 RXP131103:RXQ131103 SHL131103:SHM131103 SRH131103:SRI131103 TBD131103:TBE131103 TKZ131103:TLA131103 TUV131103:TUW131103 UER131103:UES131103 UON131103:UOO131103 UYJ131103:UYK131103 VIF131103:VIG131103 VSB131103:VSC131103 WBX131103:WBY131103 WLT131103:WLU131103 WVP131103:WVQ131103 H196639:I196639 JD196639:JE196639 SZ196639:TA196639 ACV196639:ACW196639 AMR196639:AMS196639 AWN196639:AWO196639 BGJ196639:BGK196639 BQF196639:BQG196639 CAB196639:CAC196639 CJX196639:CJY196639 CTT196639:CTU196639 DDP196639:DDQ196639 DNL196639:DNM196639 DXH196639:DXI196639 EHD196639:EHE196639 EQZ196639:ERA196639 FAV196639:FAW196639 FKR196639:FKS196639 FUN196639:FUO196639 GEJ196639:GEK196639 GOF196639:GOG196639 GYB196639:GYC196639 HHX196639:HHY196639 HRT196639:HRU196639 IBP196639:IBQ196639 ILL196639:ILM196639 IVH196639:IVI196639 JFD196639:JFE196639 JOZ196639:JPA196639 JYV196639:JYW196639 KIR196639:KIS196639 KSN196639:KSO196639 LCJ196639:LCK196639 LMF196639:LMG196639 LWB196639:LWC196639 MFX196639:MFY196639 MPT196639:MPU196639 MZP196639:MZQ196639 NJL196639:NJM196639 NTH196639:NTI196639 ODD196639:ODE196639 OMZ196639:ONA196639 OWV196639:OWW196639 PGR196639:PGS196639 PQN196639:PQO196639 QAJ196639:QAK196639 QKF196639:QKG196639 QUB196639:QUC196639 RDX196639:RDY196639 RNT196639:RNU196639 RXP196639:RXQ196639 SHL196639:SHM196639 SRH196639:SRI196639 TBD196639:TBE196639 TKZ196639:TLA196639 TUV196639:TUW196639 UER196639:UES196639 UON196639:UOO196639 UYJ196639:UYK196639 VIF196639:VIG196639 VSB196639:VSC196639 WBX196639:WBY196639 WLT196639:WLU196639 WVP196639:WVQ196639 H262175:I262175 JD262175:JE262175 SZ262175:TA262175 ACV262175:ACW262175 AMR262175:AMS262175 AWN262175:AWO262175 BGJ262175:BGK262175 BQF262175:BQG262175 CAB262175:CAC262175 CJX262175:CJY262175 CTT262175:CTU262175 DDP262175:DDQ262175 DNL262175:DNM262175 DXH262175:DXI262175 EHD262175:EHE262175 EQZ262175:ERA262175 FAV262175:FAW262175 FKR262175:FKS262175 FUN262175:FUO262175 GEJ262175:GEK262175 GOF262175:GOG262175 GYB262175:GYC262175 HHX262175:HHY262175 HRT262175:HRU262175 IBP262175:IBQ262175 ILL262175:ILM262175 IVH262175:IVI262175 JFD262175:JFE262175 JOZ262175:JPA262175 JYV262175:JYW262175 KIR262175:KIS262175 KSN262175:KSO262175 LCJ262175:LCK262175 LMF262175:LMG262175 LWB262175:LWC262175 MFX262175:MFY262175 MPT262175:MPU262175 MZP262175:MZQ262175 NJL262175:NJM262175 NTH262175:NTI262175 ODD262175:ODE262175 OMZ262175:ONA262175 OWV262175:OWW262175 PGR262175:PGS262175 PQN262175:PQO262175 QAJ262175:QAK262175 QKF262175:QKG262175 QUB262175:QUC262175 RDX262175:RDY262175 RNT262175:RNU262175 RXP262175:RXQ262175 SHL262175:SHM262175 SRH262175:SRI262175 TBD262175:TBE262175 TKZ262175:TLA262175 TUV262175:TUW262175 UER262175:UES262175 UON262175:UOO262175 UYJ262175:UYK262175 VIF262175:VIG262175 VSB262175:VSC262175 WBX262175:WBY262175 WLT262175:WLU262175 WVP262175:WVQ262175 H327711:I327711 JD327711:JE327711 SZ327711:TA327711 ACV327711:ACW327711 AMR327711:AMS327711 AWN327711:AWO327711 BGJ327711:BGK327711 BQF327711:BQG327711 CAB327711:CAC327711 CJX327711:CJY327711 CTT327711:CTU327711 DDP327711:DDQ327711 DNL327711:DNM327711 DXH327711:DXI327711 EHD327711:EHE327711 EQZ327711:ERA327711 FAV327711:FAW327711 FKR327711:FKS327711 FUN327711:FUO327711 GEJ327711:GEK327711 GOF327711:GOG327711 GYB327711:GYC327711 HHX327711:HHY327711 HRT327711:HRU327711 IBP327711:IBQ327711 ILL327711:ILM327711 IVH327711:IVI327711 JFD327711:JFE327711 JOZ327711:JPA327711 JYV327711:JYW327711 KIR327711:KIS327711 KSN327711:KSO327711 LCJ327711:LCK327711 LMF327711:LMG327711 LWB327711:LWC327711 MFX327711:MFY327711 MPT327711:MPU327711 MZP327711:MZQ327711 NJL327711:NJM327711 NTH327711:NTI327711 ODD327711:ODE327711 OMZ327711:ONA327711 OWV327711:OWW327711 PGR327711:PGS327711 PQN327711:PQO327711 QAJ327711:QAK327711 QKF327711:QKG327711 QUB327711:QUC327711 RDX327711:RDY327711 RNT327711:RNU327711 RXP327711:RXQ327711 SHL327711:SHM327711 SRH327711:SRI327711 TBD327711:TBE327711 TKZ327711:TLA327711 TUV327711:TUW327711 UER327711:UES327711 UON327711:UOO327711 UYJ327711:UYK327711 VIF327711:VIG327711 VSB327711:VSC327711 WBX327711:WBY327711 WLT327711:WLU327711 WVP327711:WVQ327711 H393247:I393247 JD393247:JE393247 SZ393247:TA393247 ACV393247:ACW393247 AMR393247:AMS393247 AWN393247:AWO393247 BGJ393247:BGK393247 BQF393247:BQG393247 CAB393247:CAC393247 CJX393247:CJY393247 CTT393247:CTU393247 DDP393247:DDQ393247 DNL393247:DNM393247 DXH393247:DXI393247 EHD393247:EHE393247 EQZ393247:ERA393247 FAV393247:FAW393247 FKR393247:FKS393247 FUN393247:FUO393247 GEJ393247:GEK393247 GOF393247:GOG393247 GYB393247:GYC393247 HHX393247:HHY393247 HRT393247:HRU393247 IBP393247:IBQ393247 ILL393247:ILM393247 IVH393247:IVI393247 JFD393247:JFE393247 JOZ393247:JPA393247 JYV393247:JYW393247 KIR393247:KIS393247 KSN393247:KSO393247 LCJ393247:LCK393247 LMF393247:LMG393247 LWB393247:LWC393247 MFX393247:MFY393247 MPT393247:MPU393247 MZP393247:MZQ393247 NJL393247:NJM393247 NTH393247:NTI393247 ODD393247:ODE393247 OMZ393247:ONA393247 OWV393247:OWW393247 PGR393247:PGS393247 PQN393247:PQO393247 QAJ393247:QAK393247 QKF393247:QKG393247 QUB393247:QUC393247 RDX393247:RDY393247 RNT393247:RNU393247 RXP393247:RXQ393247 SHL393247:SHM393247 SRH393247:SRI393247 TBD393247:TBE393247 TKZ393247:TLA393247 TUV393247:TUW393247 UER393247:UES393247 UON393247:UOO393247 UYJ393247:UYK393247 VIF393247:VIG393247 VSB393247:VSC393247 WBX393247:WBY393247 WLT393247:WLU393247 WVP393247:WVQ393247 H458783:I458783 JD458783:JE458783 SZ458783:TA458783 ACV458783:ACW458783 AMR458783:AMS458783 AWN458783:AWO458783 BGJ458783:BGK458783 BQF458783:BQG458783 CAB458783:CAC458783 CJX458783:CJY458783 CTT458783:CTU458783 DDP458783:DDQ458783 DNL458783:DNM458783 DXH458783:DXI458783 EHD458783:EHE458783 EQZ458783:ERA458783 FAV458783:FAW458783 FKR458783:FKS458783 FUN458783:FUO458783 GEJ458783:GEK458783 GOF458783:GOG458783 GYB458783:GYC458783 HHX458783:HHY458783 HRT458783:HRU458783 IBP458783:IBQ458783 ILL458783:ILM458783 IVH458783:IVI458783 JFD458783:JFE458783 JOZ458783:JPA458783 JYV458783:JYW458783 KIR458783:KIS458783 KSN458783:KSO458783 LCJ458783:LCK458783 LMF458783:LMG458783 LWB458783:LWC458783 MFX458783:MFY458783 MPT458783:MPU458783 MZP458783:MZQ458783 NJL458783:NJM458783 NTH458783:NTI458783 ODD458783:ODE458783 OMZ458783:ONA458783 OWV458783:OWW458783 PGR458783:PGS458783 PQN458783:PQO458783 QAJ458783:QAK458783 QKF458783:QKG458783 QUB458783:QUC458783 RDX458783:RDY458783 RNT458783:RNU458783 RXP458783:RXQ458783 SHL458783:SHM458783 SRH458783:SRI458783 TBD458783:TBE458783 TKZ458783:TLA458783 TUV458783:TUW458783 UER458783:UES458783 UON458783:UOO458783 UYJ458783:UYK458783 VIF458783:VIG458783 VSB458783:VSC458783 WBX458783:WBY458783 WLT458783:WLU458783 WVP458783:WVQ458783 H524319:I524319 JD524319:JE524319 SZ524319:TA524319 ACV524319:ACW524319 AMR524319:AMS524319 AWN524319:AWO524319 BGJ524319:BGK524319 BQF524319:BQG524319 CAB524319:CAC524319 CJX524319:CJY524319 CTT524319:CTU524319 DDP524319:DDQ524319 DNL524319:DNM524319 DXH524319:DXI524319 EHD524319:EHE524319 EQZ524319:ERA524319 FAV524319:FAW524319 FKR524319:FKS524319 FUN524319:FUO524319 GEJ524319:GEK524319 GOF524319:GOG524319 GYB524319:GYC524319 HHX524319:HHY524319 HRT524319:HRU524319 IBP524319:IBQ524319 ILL524319:ILM524319 IVH524319:IVI524319 JFD524319:JFE524319 JOZ524319:JPA524319 JYV524319:JYW524319 KIR524319:KIS524319 KSN524319:KSO524319 LCJ524319:LCK524319 LMF524319:LMG524319 LWB524319:LWC524319 MFX524319:MFY524319 MPT524319:MPU524319 MZP524319:MZQ524319 NJL524319:NJM524319 NTH524319:NTI524319 ODD524319:ODE524319 OMZ524319:ONA524319 OWV524319:OWW524319 PGR524319:PGS524319 PQN524319:PQO524319 QAJ524319:QAK524319 QKF524319:QKG524319 QUB524319:QUC524319 RDX524319:RDY524319 RNT524319:RNU524319 RXP524319:RXQ524319 SHL524319:SHM524319 SRH524319:SRI524319 TBD524319:TBE524319 TKZ524319:TLA524319 TUV524319:TUW524319 UER524319:UES524319 UON524319:UOO524319 UYJ524319:UYK524319 VIF524319:VIG524319 VSB524319:VSC524319 WBX524319:WBY524319 WLT524319:WLU524319 WVP524319:WVQ524319 H589855:I589855 JD589855:JE589855 SZ589855:TA589855 ACV589855:ACW589855 AMR589855:AMS589855 AWN589855:AWO589855 BGJ589855:BGK589855 BQF589855:BQG589855 CAB589855:CAC589855 CJX589855:CJY589855 CTT589855:CTU589855 DDP589855:DDQ589855 DNL589855:DNM589855 DXH589855:DXI589855 EHD589855:EHE589855 EQZ589855:ERA589855 FAV589855:FAW589855 FKR589855:FKS589855 FUN589855:FUO589855 GEJ589855:GEK589855 GOF589855:GOG589855 GYB589855:GYC589855 HHX589855:HHY589855 HRT589855:HRU589855 IBP589855:IBQ589855 ILL589855:ILM589855 IVH589855:IVI589855 JFD589855:JFE589855 JOZ589855:JPA589855 JYV589855:JYW589855 KIR589855:KIS589855 KSN589855:KSO589855 LCJ589855:LCK589855 LMF589855:LMG589855 LWB589855:LWC589855 MFX589855:MFY589855 MPT589855:MPU589855 MZP589855:MZQ589855 NJL589855:NJM589855 NTH589855:NTI589855 ODD589855:ODE589855 OMZ589855:ONA589855 OWV589855:OWW589855 PGR589855:PGS589855 PQN589855:PQO589855 QAJ589855:QAK589855 QKF589855:QKG589855 QUB589855:QUC589855 RDX589855:RDY589855 RNT589855:RNU589855 RXP589855:RXQ589855 SHL589855:SHM589855 SRH589855:SRI589855 TBD589855:TBE589855 TKZ589855:TLA589855 TUV589855:TUW589855 UER589855:UES589855 UON589855:UOO589855 UYJ589855:UYK589855 VIF589855:VIG589855 VSB589855:VSC589855 WBX589855:WBY589855 WLT589855:WLU589855 WVP589855:WVQ589855 H655391:I655391 JD655391:JE655391 SZ655391:TA655391 ACV655391:ACW655391 AMR655391:AMS655391 AWN655391:AWO655391 BGJ655391:BGK655391 BQF655391:BQG655391 CAB655391:CAC655391 CJX655391:CJY655391 CTT655391:CTU655391 DDP655391:DDQ655391 DNL655391:DNM655391 DXH655391:DXI655391 EHD655391:EHE655391 EQZ655391:ERA655391 FAV655391:FAW655391 FKR655391:FKS655391 FUN655391:FUO655391 GEJ655391:GEK655391 GOF655391:GOG655391 GYB655391:GYC655391 HHX655391:HHY655391 HRT655391:HRU655391 IBP655391:IBQ655391 ILL655391:ILM655391 IVH655391:IVI655391 JFD655391:JFE655391 JOZ655391:JPA655391 JYV655391:JYW655391 KIR655391:KIS655391 KSN655391:KSO655391 LCJ655391:LCK655391 LMF655391:LMG655391 LWB655391:LWC655391 MFX655391:MFY655391 MPT655391:MPU655391 MZP655391:MZQ655391 NJL655391:NJM655391 NTH655391:NTI655391 ODD655391:ODE655391 OMZ655391:ONA655391 OWV655391:OWW655391 PGR655391:PGS655391 PQN655391:PQO655391 QAJ655391:QAK655391 QKF655391:QKG655391 QUB655391:QUC655391 RDX655391:RDY655391 RNT655391:RNU655391 RXP655391:RXQ655391 SHL655391:SHM655391 SRH655391:SRI655391 TBD655391:TBE655391 TKZ655391:TLA655391 TUV655391:TUW655391 UER655391:UES655391 UON655391:UOO655391 UYJ655391:UYK655391 VIF655391:VIG655391 VSB655391:VSC655391 WBX655391:WBY655391 WLT655391:WLU655391 WVP655391:WVQ655391 H720927:I720927 JD720927:JE720927 SZ720927:TA720927 ACV720927:ACW720927 AMR720927:AMS720927 AWN720927:AWO720927 BGJ720927:BGK720927 BQF720927:BQG720927 CAB720927:CAC720927 CJX720927:CJY720927 CTT720927:CTU720927 DDP720927:DDQ720927 DNL720927:DNM720927 DXH720927:DXI720927 EHD720927:EHE720927 EQZ720927:ERA720927 FAV720927:FAW720927 FKR720927:FKS720927 FUN720927:FUO720927 GEJ720927:GEK720927 GOF720927:GOG720927 GYB720927:GYC720927 HHX720927:HHY720927 HRT720927:HRU720927 IBP720927:IBQ720927 ILL720927:ILM720927 IVH720927:IVI720927 JFD720927:JFE720927 JOZ720927:JPA720927 JYV720927:JYW720927 KIR720927:KIS720927 KSN720927:KSO720927 LCJ720927:LCK720927 LMF720927:LMG720927 LWB720927:LWC720927 MFX720927:MFY720927 MPT720927:MPU720927 MZP720927:MZQ720927 NJL720927:NJM720927 NTH720927:NTI720927 ODD720927:ODE720927 OMZ720927:ONA720927 OWV720927:OWW720927 PGR720927:PGS720927 PQN720927:PQO720927 QAJ720927:QAK720927 QKF720927:QKG720927 QUB720927:QUC720927 RDX720927:RDY720927 RNT720927:RNU720927 RXP720927:RXQ720927 SHL720927:SHM720927 SRH720927:SRI720927 TBD720927:TBE720927 TKZ720927:TLA720927 TUV720927:TUW720927 UER720927:UES720927 UON720927:UOO720927 UYJ720927:UYK720927 VIF720927:VIG720927 VSB720927:VSC720927 WBX720927:WBY720927 WLT720927:WLU720927 WVP720927:WVQ720927 H786463:I786463 JD786463:JE786463 SZ786463:TA786463 ACV786463:ACW786463 AMR786463:AMS786463 AWN786463:AWO786463 BGJ786463:BGK786463 BQF786463:BQG786463 CAB786463:CAC786463 CJX786463:CJY786463 CTT786463:CTU786463 DDP786463:DDQ786463 DNL786463:DNM786463 DXH786463:DXI786463 EHD786463:EHE786463 EQZ786463:ERA786463 FAV786463:FAW786463 FKR786463:FKS786463 FUN786463:FUO786463 GEJ786463:GEK786463 GOF786463:GOG786463 GYB786463:GYC786463 HHX786463:HHY786463 HRT786463:HRU786463 IBP786463:IBQ786463 ILL786463:ILM786463 IVH786463:IVI786463 JFD786463:JFE786463 JOZ786463:JPA786463 JYV786463:JYW786463 KIR786463:KIS786463 KSN786463:KSO786463 LCJ786463:LCK786463 LMF786463:LMG786463 LWB786463:LWC786463 MFX786463:MFY786463 MPT786463:MPU786463 MZP786463:MZQ786463 NJL786463:NJM786463 NTH786463:NTI786463 ODD786463:ODE786463 OMZ786463:ONA786463 OWV786463:OWW786463 PGR786463:PGS786463 PQN786463:PQO786463 QAJ786463:QAK786463 QKF786463:QKG786463 QUB786463:QUC786463 RDX786463:RDY786463 RNT786463:RNU786463 RXP786463:RXQ786463 SHL786463:SHM786463 SRH786463:SRI786463 TBD786463:TBE786463 TKZ786463:TLA786463 TUV786463:TUW786463 UER786463:UES786463 UON786463:UOO786463 UYJ786463:UYK786463 VIF786463:VIG786463 VSB786463:VSC786463 WBX786463:WBY786463 WLT786463:WLU786463 WVP786463:WVQ786463 H851999:I851999 JD851999:JE851999 SZ851999:TA851999 ACV851999:ACW851999 AMR851999:AMS851999 AWN851999:AWO851999 BGJ851999:BGK851999 BQF851999:BQG851999 CAB851999:CAC851999 CJX851999:CJY851999 CTT851999:CTU851999 DDP851999:DDQ851999 DNL851999:DNM851999 DXH851999:DXI851999 EHD851999:EHE851999 EQZ851999:ERA851999 FAV851999:FAW851999 FKR851999:FKS851999 FUN851999:FUO851999 GEJ851999:GEK851999 GOF851999:GOG851999 GYB851999:GYC851999 HHX851999:HHY851999 HRT851999:HRU851999 IBP851999:IBQ851999 ILL851999:ILM851999 IVH851999:IVI851999 JFD851999:JFE851999 JOZ851999:JPA851999 JYV851999:JYW851999 KIR851999:KIS851999 KSN851999:KSO851999 LCJ851999:LCK851999 LMF851999:LMG851999 LWB851999:LWC851999 MFX851999:MFY851999 MPT851999:MPU851999 MZP851999:MZQ851999 NJL851999:NJM851999 NTH851999:NTI851999 ODD851999:ODE851999 OMZ851999:ONA851999 OWV851999:OWW851999 PGR851999:PGS851999 PQN851999:PQO851999 QAJ851999:QAK851999 QKF851999:QKG851999 QUB851999:QUC851999 RDX851999:RDY851999 RNT851999:RNU851999 RXP851999:RXQ851999 SHL851999:SHM851999 SRH851999:SRI851999 TBD851999:TBE851999 TKZ851999:TLA851999 TUV851999:TUW851999 UER851999:UES851999 UON851999:UOO851999 UYJ851999:UYK851999 VIF851999:VIG851999 VSB851999:VSC851999 WBX851999:WBY851999 WLT851999:WLU851999 WVP851999:WVQ851999 H917535:I917535 JD917535:JE917535 SZ917535:TA917535 ACV917535:ACW917535 AMR917535:AMS917535 AWN917535:AWO917535 BGJ917535:BGK917535 BQF917535:BQG917535 CAB917535:CAC917535 CJX917535:CJY917535 CTT917535:CTU917535 DDP917535:DDQ917535 DNL917535:DNM917535 DXH917535:DXI917535 EHD917535:EHE917535 EQZ917535:ERA917535 FAV917535:FAW917535 FKR917535:FKS917535 FUN917535:FUO917535 GEJ917535:GEK917535 GOF917535:GOG917535 GYB917535:GYC917535 HHX917535:HHY917535 HRT917535:HRU917535 IBP917535:IBQ917535 ILL917535:ILM917535 IVH917535:IVI917535 JFD917535:JFE917535 JOZ917535:JPA917535 JYV917535:JYW917535 KIR917535:KIS917535 KSN917535:KSO917535 LCJ917535:LCK917535 LMF917535:LMG917535 LWB917535:LWC917535 MFX917535:MFY917535 MPT917535:MPU917535 MZP917535:MZQ917535 NJL917535:NJM917535 NTH917535:NTI917535 ODD917535:ODE917535 OMZ917535:ONA917535 OWV917535:OWW917535 PGR917535:PGS917535 PQN917535:PQO917535 QAJ917535:QAK917535 QKF917535:QKG917535 QUB917535:QUC917535 RDX917535:RDY917535 RNT917535:RNU917535 RXP917535:RXQ917535 SHL917535:SHM917535 SRH917535:SRI917535 TBD917535:TBE917535 TKZ917535:TLA917535 TUV917535:TUW917535 UER917535:UES917535 UON917535:UOO917535 UYJ917535:UYK917535 VIF917535:VIG917535 VSB917535:VSC917535 WBX917535:WBY917535 WLT917535:WLU917535 WVP917535:WVQ917535 H983071:I983071 JD983071:JE983071 SZ983071:TA983071 ACV983071:ACW983071 AMR983071:AMS983071 AWN983071:AWO983071 BGJ983071:BGK983071 BQF983071:BQG983071 CAB983071:CAC983071 CJX983071:CJY983071 CTT983071:CTU983071 DDP983071:DDQ983071 DNL983071:DNM983071 DXH983071:DXI983071 EHD983071:EHE983071 EQZ983071:ERA983071 FAV983071:FAW983071 FKR983071:FKS983071 FUN983071:FUO983071 GEJ983071:GEK983071 GOF983071:GOG983071 GYB983071:GYC983071 HHX983071:HHY983071 HRT983071:HRU983071 IBP983071:IBQ983071 ILL983071:ILM983071 IVH983071:IVI983071 JFD983071:JFE983071 JOZ983071:JPA983071 JYV983071:JYW983071 KIR983071:KIS983071 KSN983071:KSO983071 LCJ983071:LCK983071 LMF983071:LMG983071 LWB983071:LWC983071 MFX983071:MFY983071 MPT983071:MPU983071 MZP983071:MZQ983071 NJL983071:NJM983071 NTH983071:NTI983071 ODD983071:ODE983071 OMZ983071:ONA983071 OWV983071:OWW983071 PGR983071:PGS983071 PQN983071:PQO983071 QAJ983071:QAK983071 QKF983071:QKG983071 QUB983071:QUC983071 RDX983071:RDY983071 RNT983071:RNU983071 RXP983071:RXQ983071 SHL983071:SHM983071 SRH983071:SRI983071 TBD983071:TBE983071 TKZ983071:TLA983071 TUV983071:TUW983071 UER983071:UES983071 UON983071:UOO983071 UYJ983071:UYK983071 VIF983071:VIG983071 VSB983071:VSC983071 WBX983071:WBY983071 WLT983071:WLU983071 WVP983071:WVQ983071">
      <formula1>$X$31:$X$34</formula1>
    </dataValidation>
    <dataValidation type="list" allowBlank="1" sqref="Q30 JM30 TI30 ADE30 ANA30 AWW30 BGS30 BQO30 CAK30 CKG30 CUC30 DDY30 DNU30 DXQ30 EHM30 ERI30 FBE30 FLA30 FUW30 GES30 GOO30 GYK30 HIG30 HSC30 IBY30 ILU30 IVQ30 JFM30 JPI30 JZE30 KJA30 KSW30 LCS30 LMO30 LWK30 MGG30 MQC30 MZY30 NJU30 NTQ30 ODM30 ONI30 OXE30 PHA30 PQW30 QAS30 QKO30 QUK30 REG30 ROC30 RXY30 SHU30 SRQ30 TBM30 TLI30 TVE30 UFA30 UOW30 UYS30 VIO30 VSK30 WCG30 WMC30 WVY30 Q65566 JM65566 TI65566 ADE65566 ANA65566 AWW65566 BGS65566 BQO65566 CAK65566 CKG65566 CUC65566 DDY65566 DNU65566 DXQ65566 EHM65566 ERI65566 FBE65566 FLA65566 FUW65566 GES65566 GOO65566 GYK65566 HIG65566 HSC65566 IBY65566 ILU65566 IVQ65566 JFM65566 JPI65566 JZE65566 KJA65566 KSW65566 LCS65566 LMO65566 LWK65566 MGG65566 MQC65566 MZY65566 NJU65566 NTQ65566 ODM65566 ONI65566 OXE65566 PHA65566 PQW65566 QAS65566 QKO65566 QUK65566 REG65566 ROC65566 RXY65566 SHU65566 SRQ65566 TBM65566 TLI65566 TVE65566 UFA65566 UOW65566 UYS65566 VIO65566 VSK65566 WCG65566 WMC65566 WVY65566 Q131102 JM131102 TI131102 ADE131102 ANA131102 AWW131102 BGS131102 BQO131102 CAK131102 CKG131102 CUC131102 DDY131102 DNU131102 DXQ131102 EHM131102 ERI131102 FBE131102 FLA131102 FUW131102 GES131102 GOO131102 GYK131102 HIG131102 HSC131102 IBY131102 ILU131102 IVQ131102 JFM131102 JPI131102 JZE131102 KJA131102 KSW131102 LCS131102 LMO131102 LWK131102 MGG131102 MQC131102 MZY131102 NJU131102 NTQ131102 ODM131102 ONI131102 OXE131102 PHA131102 PQW131102 QAS131102 QKO131102 QUK131102 REG131102 ROC131102 RXY131102 SHU131102 SRQ131102 TBM131102 TLI131102 TVE131102 UFA131102 UOW131102 UYS131102 VIO131102 VSK131102 WCG131102 WMC131102 WVY131102 Q196638 JM196638 TI196638 ADE196638 ANA196638 AWW196638 BGS196638 BQO196638 CAK196638 CKG196638 CUC196638 DDY196638 DNU196638 DXQ196638 EHM196638 ERI196638 FBE196638 FLA196638 FUW196638 GES196638 GOO196638 GYK196638 HIG196638 HSC196638 IBY196638 ILU196638 IVQ196638 JFM196638 JPI196638 JZE196638 KJA196638 KSW196638 LCS196638 LMO196638 LWK196638 MGG196638 MQC196638 MZY196638 NJU196638 NTQ196638 ODM196638 ONI196638 OXE196638 PHA196638 PQW196638 QAS196638 QKO196638 QUK196638 REG196638 ROC196638 RXY196638 SHU196638 SRQ196638 TBM196638 TLI196638 TVE196638 UFA196638 UOW196638 UYS196638 VIO196638 VSK196638 WCG196638 WMC196638 WVY196638 Q262174 JM262174 TI262174 ADE262174 ANA262174 AWW262174 BGS262174 BQO262174 CAK262174 CKG262174 CUC262174 DDY262174 DNU262174 DXQ262174 EHM262174 ERI262174 FBE262174 FLA262174 FUW262174 GES262174 GOO262174 GYK262174 HIG262174 HSC262174 IBY262174 ILU262174 IVQ262174 JFM262174 JPI262174 JZE262174 KJA262174 KSW262174 LCS262174 LMO262174 LWK262174 MGG262174 MQC262174 MZY262174 NJU262174 NTQ262174 ODM262174 ONI262174 OXE262174 PHA262174 PQW262174 QAS262174 QKO262174 QUK262174 REG262174 ROC262174 RXY262174 SHU262174 SRQ262174 TBM262174 TLI262174 TVE262174 UFA262174 UOW262174 UYS262174 VIO262174 VSK262174 WCG262174 WMC262174 WVY262174 Q327710 JM327710 TI327710 ADE327710 ANA327710 AWW327710 BGS327710 BQO327710 CAK327710 CKG327710 CUC327710 DDY327710 DNU327710 DXQ327710 EHM327710 ERI327710 FBE327710 FLA327710 FUW327710 GES327710 GOO327710 GYK327710 HIG327710 HSC327710 IBY327710 ILU327710 IVQ327710 JFM327710 JPI327710 JZE327710 KJA327710 KSW327710 LCS327710 LMO327710 LWK327710 MGG327710 MQC327710 MZY327710 NJU327710 NTQ327710 ODM327710 ONI327710 OXE327710 PHA327710 PQW327710 QAS327710 QKO327710 QUK327710 REG327710 ROC327710 RXY327710 SHU327710 SRQ327710 TBM327710 TLI327710 TVE327710 UFA327710 UOW327710 UYS327710 VIO327710 VSK327710 WCG327710 WMC327710 WVY327710 Q393246 JM393246 TI393246 ADE393246 ANA393246 AWW393246 BGS393246 BQO393246 CAK393246 CKG393246 CUC393246 DDY393246 DNU393246 DXQ393246 EHM393246 ERI393246 FBE393246 FLA393246 FUW393246 GES393246 GOO393246 GYK393246 HIG393246 HSC393246 IBY393246 ILU393246 IVQ393246 JFM393246 JPI393246 JZE393246 KJA393246 KSW393246 LCS393246 LMO393246 LWK393246 MGG393246 MQC393246 MZY393246 NJU393246 NTQ393246 ODM393246 ONI393246 OXE393246 PHA393246 PQW393246 QAS393246 QKO393246 QUK393246 REG393246 ROC393246 RXY393246 SHU393246 SRQ393246 TBM393246 TLI393246 TVE393246 UFA393246 UOW393246 UYS393246 VIO393246 VSK393246 WCG393246 WMC393246 WVY393246 Q458782 JM458782 TI458782 ADE458782 ANA458782 AWW458782 BGS458782 BQO458782 CAK458782 CKG458782 CUC458782 DDY458782 DNU458782 DXQ458782 EHM458782 ERI458782 FBE458782 FLA458782 FUW458782 GES458782 GOO458782 GYK458782 HIG458782 HSC458782 IBY458782 ILU458782 IVQ458782 JFM458782 JPI458782 JZE458782 KJA458782 KSW458782 LCS458782 LMO458782 LWK458782 MGG458782 MQC458782 MZY458782 NJU458782 NTQ458782 ODM458782 ONI458782 OXE458782 PHA458782 PQW458782 QAS458782 QKO458782 QUK458782 REG458782 ROC458782 RXY458782 SHU458782 SRQ458782 TBM458782 TLI458782 TVE458782 UFA458782 UOW458782 UYS458782 VIO458782 VSK458782 WCG458782 WMC458782 WVY458782 Q524318 JM524318 TI524318 ADE524318 ANA524318 AWW524318 BGS524318 BQO524318 CAK524318 CKG524318 CUC524318 DDY524318 DNU524318 DXQ524318 EHM524318 ERI524318 FBE524318 FLA524318 FUW524318 GES524318 GOO524318 GYK524318 HIG524318 HSC524318 IBY524318 ILU524318 IVQ524318 JFM524318 JPI524318 JZE524318 KJA524318 KSW524318 LCS524318 LMO524318 LWK524318 MGG524318 MQC524318 MZY524318 NJU524318 NTQ524318 ODM524318 ONI524318 OXE524318 PHA524318 PQW524318 QAS524318 QKO524318 QUK524318 REG524318 ROC524318 RXY524318 SHU524318 SRQ524318 TBM524318 TLI524318 TVE524318 UFA524318 UOW524318 UYS524318 VIO524318 VSK524318 WCG524318 WMC524318 WVY524318 Q589854 JM589854 TI589854 ADE589854 ANA589854 AWW589854 BGS589854 BQO589854 CAK589854 CKG589854 CUC589854 DDY589854 DNU589854 DXQ589854 EHM589854 ERI589854 FBE589854 FLA589854 FUW589854 GES589854 GOO589854 GYK589854 HIG589854 HSC589854 IBY589854 ILU589854 IVQ589854 JFM589854 JPI589854 JZE589854 KJA589854 KSW589854 LCS589854 LMO589854 LWK589854 MGG589854 MQC589854 MZY589854 NJU589854 NTQ589854 ODM589854 ONI589854 OXE589854 PHA589854 PQW589854 QAS589854 QKO589854 QUK589854 REG589854 ROC589854 RXY589854 SHU589854 SRQ589854 TBM589854 TLI589854 TVE589854 UFA589854 UOW589854 UYS589854 VIO589854 VSK589854 WCG589854 WMC589854 WVY589854 Q655390 JM655390 TI655390 ADE655390 ANA655390 AWW655390 BGS655390 BQO655390 CAK655390 CKG655390 CUC655390 DDY655390 DNU655390 DXQ655390 EHM655390 ERI655390 FBE655390 FLA655390 FUW655390 GES655390 GOO655390 GYK655390 HIG655390 HSC655390 IBY655390 ILU655390 IVQ655390 JFM655390 JPI655390 JZE655390 KJA655390 KSW655390 LCS655390 LMO655390 LWK655390 MGG655390 MQC655390 MZY655390 NJU655390 NTQ655390 ODM655390 ONI655390 OXE655390 PHA655390 PQW655390 QAS655390 QKO655390 QUK655390 REG655390 ROC655390 RXY655390 SHU655390 SRQ655390 TBM655390 TLI655390 TVE655390 UFA655390 UOW655390 UYS655390 VIO655390 VSK655390 WCG655390 WMC655390 WVY655390 Q720926 JM720926 TI720926 ADE720926 ANA720926 AWW720926 BGS720926 BQO720926 CAK720926 CKG720926 CUC720926 DDY720926 DNU720926 DXQ720926 EHM720926 ERI720926 FBE720926 FLA720926 FUW720926 GES720926 GOO720926 GYK720926 HIG720926 HSC720926 IBY720926 ILU720926 IVQ720926 JFM720926 JPI720926 JZE720926 KJA720926 KSW720926 LCS720926 LMO720926 LWK720926 MGG720926 MQC720926 MZY720926 NJU720926 NTQ720926 ODM720926 ONI720926 OXE720926 PHA720926 PQW720926 QAS720926 QKO720926 QUK720926 REG720926 ROC720926 RXY720926 SHU720926 SRQ720926 TBM720926 TLI720926 TVE720926 UFA720926 UOW720926 UYS720926 VIO720926 VSK720926 WCG720926 WMC720926 WVY720926 Q786462 JM786462 TI786462 ADE786462 ANA786462 AWW786462 BGS786462 BQO786462 CAK786462 CKG786462 CUC786462 DDY786462 DNU786462 DXQ786462 EHM786462 ERI786462 FBE786462 FLA786462 FUW786462 GES786462 GOO786462 GYK786462 HIG786462 HSC786462 IBY786462 ILU786462 IVQ786462 JFM786462 JPI786462 JZE786462 KJA786462 KSW786462 LCS786462 LMO786462 LWK786462 MGG786462 MQC786462 MZY786462 NJU786462 NTQ786462 ODM786462 ONI786462 OXE786462 PHA786462 PQW786462 QAS786462 QKO786462 QUK786462 REG786462 ROC786462 RXY786462 SHU786462 SRQ786462 TBM786462 TLI786462 TVE786462 UFA786462 UOW786462 UYS786462 VIO786462 VSK786462 WCG786462 WMC786462 WVY786462 Q851998 JM851998 TI851998 ADE851998 ANA851998 AWW851998 BGS851998 BQO851998 CAK851998 CKG851998 CUC851998 DDY851998 DNU851998 DXQ851998 EHM851998 ERI851998 FBE851998 FLA851998 FUW851998 GES851998 GOO851998 GYK851998 HIG851998 HSC851998 IBY851998 ILU851998 IVQ851998 JFM851998 JPI851998 JZE851998 KJA851998 KSW851998 LCS851998 LMO851998 LWK851998 MGG851998 MQC851998 MZY851998 NJU851998 NTQ851998 ODM851998 ONI851998 OXE851998 PHA851998 PQW851998 QAS851998 QKO851998 QUK851998 REG851998 ROC851998 RXY851998 SHU851998 SRQ851998 TBM851998 TLI851998 TVE851998 UFA851998 UOW851998 UYS851998 VIO851998 VSK851998 WCG851998 WMC851998 WVY851998 Q917534 JM917534 TI917534 ADE917534 ANA917534 AWW917534 BGS917534 BQO917534 CAK917534 CKG917534 CUC917534 DDY917534 DNU917534 DXQ917534 EHM917534 ERI917534 FBE917534 FLA917534 FUW917534 GES917534 GOO917534 GYK917534 HIG917534 HSC917534 IBY917534 ILU917534 IVQ917534 JFM917534 JPI917534 JZE917534 KJA917534 KSW917534 LCS917534 LMO917534 LWK917534 MGG917534 MQC917534 MZY917534 NJU917534 NTQ917534 ODM917534 ONI917534 OXE917534 PHA917534 PQW917534 QAS917534 QKO917534 QUK917534 REG917534 ROC917534 RXY917534 SHU917534 SRQ917534 TBM917534 TLI917534 TVE917534 UFA917534 UOW917534 UYS917534 VIO917534 VSK917534 WCG917534 WMC917534 WVY917534 Q983070 JM983070 TI983070 ADE983070 ANA983070 AWW983070 BGS983070 BQO983070 CAK983070 CKG983070 CUC983070 DDY983070 DNU983070 DXQ983070 EHM983070 ERI983070 FBE983070 FLA983070 FUW983070 GES983070 GOO983070 GYK983070 HIG983070 HSC983070 IBY983070 ILU983070 IVQ983070 JFM983070 JPI983070 JZE983070 KJA983070 KSW983070 LCS983070 LMO983070 LWK983070 MGG983070 MQC983070 MZY983070 NJU983070 NTQ983070 ODM983070 ONI983070 OXE983070 PHA983070 PQW983070 QAS983070 QKO983070 QUK983070 REG983070 ROC983070 RXY983070 SHU983070 SRQ983070 TBM983070 TLI983070 TVE983070 UFA983070 UOW983070 UYS983070 VIO983070 VSK983070 WCG983070 WMC983070 WVY983070">
      <formula1>$X$37:$X$41</formula1>
    </dataValidation>
    <dataValidation type="list" allowBlank="1" sqref="Q31:T31 JM31:JP31 TI31:TL31 ADE31:ADH31 ANA31:AND31 AWW31:AWZ31 BGS31:BGV31 BQO31:BQR31 CAK31:CAN31 CKG31:CKJ31 CUC31:CUF31 DDY31:DEB31 DNU31:DNX31 DXQ31:DXT31 EHM31:EHP31 ERI31:ERL31 FBE31:FBH31 FLA31:FLD31 FUW31:FUZ31 GES31:GEV31 GOO31:GOR31 GYK31:GYN31 HIG31:HIJ31 HSC31:HSF31 IBY31:ICB31 ILU31:ILX31 IVQ31:IVT31 JFM31:JFP31 JPI31:JPL31 JZE31:JZH31 KJA31:KJD31 KSW31:KSZ31 LCS31:LCV31 LMO31:LMR31 LWK31:LWN31 MGG31:MGJ31 MQC31:MQF31 MZY31:NAB31 NJU31:NJX31 NTQ31:NTT31 ODM31:ODP31 ONI31:ONL31 OXE31:OXH31 PHA31:PHD31 PQW31:PQZ31 QAS31:QAV31 QKO31:QKR31 QUK31:QUN31 REG31:REJ31 ROC31:ROF31 RXY31:RYB31 SHU31:SHX31 SRQ31:SRT31 TBM31:TBP31 TLI31:TLL31 TVE31:TVH31 UFA31:UFD31 UOW31:UOZ31 UYS31:UYV31 VIO31:VIR31 VSK31:VSN31 WCG31:WCJ31 WMC31:WMF31 WVY31:WWB31 Q65567:T65567 JM65567:JP65567 TI65567:TL65567 ADE65567:ADH65567 ANA65567:AND65567 AWW65567:AWZ65567 BGS65567:BGV65567 BQO65567:BQR65567 CAK65567:CAN65567 CKG65567:CKJ65567 CUC65567:CUF65567 DDY65567:DEB65567 DNU65567:DNX65567 DXQ65567:DXT65567 EHM65567:EHP65567 ERI65567:ERL65567 FBE65567:FBH65567 FLA65567:FLD65567 FUW65567:FUZ65567 GES65567:GEV65567 GOO65567:GOR65567 GYK65567:GYN65567 HIG65567:HIJ65567 HSC65567:HSF65567 IBY65567:ICB65567 ILU65567:ILX65567 IVQ65567:IVT65567 JFM65567:JFP65567 JPI65567:JPL65567 JZE65567:JZH65567 KJA65567:KJD65567 KSW65567:KSZ65567 LCS65567:LCV65567 LMO65567:LMR65567 LWK65567:LWN65567 MGG65567:MGJ65567 MQC65567:MQF65567 MZY65567:NAB65567 NJU65567:NJX65567 NTQ65567:NTT65567 ODM65567:ODP65567 ONI65567:ONL65567 OXE65567:OXH65567 PHA65567:PHD65567 PQW65567:PQZ65567 QAS65567:QAV65567 QKO65567:QKR65567 QUK65567:QUN65567 REG65567:REJ65567 ROC65567:ROF65567 RXY65567:RYB65567 SHU65567:SHX65567 SRQ65567:SRT65567 TBM65567:TBP65567 TLI65567:TLL65567 TVE65567:TVH65567 UFA65567:UFD65567 UOW65567:UOZ65567 UYS65567:UYV65567 VIO65567:VIR65567 VSK65567:VSN65567 WCG65567:WCJ65567 WMC65567:WMF65567 WVY65567:WWB65567 Q131103:T131103 JM131103:JP131103 TI131103:TL131103 ADE131103:ADH131103 ANA131103:AND131103 AWW131103:AWZ131103 BGS131103:BGV131103 BQO131103:BQR131103 CAK131103:CAN131103 CKG131103:CKJ131103 CUC131103:CUF131103 DDY131103:DEB131103 DNU131103:DNX131103 DXQ131103:DXT131103 EHM131103:EHP131103 ERI131103:ERL131103 FBE131103:FBH131103 FLA131103:FLD131103 FUW131103:FUZ131103 GES131103:GEV131103 GOO131103:GOR131103 GYK131103:GYN131103 HIG131103:HIJ131103 HSC131103:HSF131103 IBY131103:ICB131103 ILU131103:ILX131103 IVQ131103:IVT131103 JFM131103:JFP131103 JPI131103:JPL131103 JZE131103:JZH131103 KJA131103:KJD131103 KSW131103:KSZ131103 LCS131103:LCV131103 LMO131103:LMR131103 LWK131103:LWN131103 MGG131103:MGJ131103 MQC131103:MQF131103 MZY131103:NAB131103 NJU131103:NJX131103 NTQ131103:NTT131103 ODM131103:ODP131103 ONI131103:ONL131103 OXE131103:OXH131103 PHA131103:PHD131103 PQW131103:PQZ131103 QAS131103:QAV131103 QKO131103:QKR131103 QUK131103:QUN131103 REG131103:REJ131103 ROC131103:ROF131103 RXY131103:RYB131103 SHU131103:SHX131103 SRQ131103:SRT131103 TBM131103:TBP131103 TLI131103:TLL131103 TVE131103:TVH131103 UFA131103:UFD131103 UOW131103:UOZ131103 UYS131103:UYV131103 VIO131103:VIR131103 VSK131103:VSN131103 WCG131103:WCJ131103 WMC131103:WMF131103 WVY131103:WWB131103 Q196639:T196639 JM196639:JP196639 TI196639:TL196639 ADE196639:ADH196639 ANA196639:AND196639 AWW196639:AWZ196639 BGS196639:BGV196639 BQO196639:BQR196639 CAK196639:CAN196639 CKG196639:CKJ196639 CUC196639:CUF196639 DDY196639:DEB196639 DNU196639:DNX196639 DXQ196639:DXT196639 EHM196639:EHP196639 ERI196639:ERL196639 FBE196639:FBH196639 FLA196639:FLD196639 FUW196639:FUZ196639 GES196639:GEV196639 GOO196639:GOR196639 GYK196639:GYN196639 HIG196639:HIJ196639 HSC196639:HSF196639 IBY196639:ICB196639 ILU196639:ILX196639 IVQ196639:IVT196639 JFM196639:JFP196639 JPI196639:JPL196639 JZE196639:JZH196639 KJA196639:KJD196639 KSW196639:KSZ196639 LCS196639:LCV196639 LMO196639:LMR196639 LWK196639:LWN196639 MGG196639:MGJ196639 MQC196639:MQF196639 MZY196639:NAB196639 NJU196639:NJX196639 NTQ196639:NTT196639 ODM196639:ODP196639 ONI196639:ONL196639 OXE196639:OXH196639 PHA196639:PHD196639 PQW196639:PQZ196639 QAS196639:QAV196639 QKO196639:QKR196639 QUK196639:QUN196639 REG196639:REJ196639 ROC196639:ROF196639 RXY196639:RYB196639 SHU196639:SHX196639 SRQ196639:SRT196639 TBM196639:TBP196639 TLI196639:TLL196639 TVE196639:TVH196639 UFA196639:UFD196639 UOW196639:UOZ196639 UYS196639:UYV196639 VIO196639:VIR196639 VSK196639:VSN196639 WCG196639:WCJ196639 WMC196639:WMF196639 WVY196639:WWB196639 Q262175:T262175 JM262175:JP262175 TI262175:TL262175 ADE262175:ADH262175 ANA262175:AND262175 AWW262175:AWZ262175 BGS262175:BGV262175 BQO262175:BQR262175 CAK262175:CAN262175 CKG262175:CKJ262175 CUC262175:CUF262175 DDY262175:DEB262175 DNU262175:DNX262175 DXQ262175:DXT262175 EHM262175:EHP262175 ERI262175:ERL262175 FBE262175:FBH262175 FLA262175:FLD262175 FUW262175:FUZ262175 GES262175:GEV262175 GOO262175:GOR262175 GYK262175:GYN262175 HIG262175:HIJ262175 HSC262175:HSF262175 IBY262175:ICB262175 ILU262175:ILX262175 IVQ262175:IVT262175 JFM262175:JFP262175 JPI262175:JPL262175 JZE262175:JZH262175 KJA262175:KJD262175 KSW262175:KSZ262175 LCS262175:LCV262175 LMO262175:LMR262175 LWK262175:LWN262175 MGG262175:MGJ262175 MQC262175:MQF262175 MZY262175:NAB262175 NJU262175:NJX262175 NTQ262175:NTT262175 ODM262175:ODP262175 ONI262175:ONL262175 OXE262175:OXH262175 PHA262175:PHD262175 PQW262175:PQZ262175 QAS262175:QAV262175 QKO262175:QKR262175 QUK262175:QUN262175 REG262175:REJ262175 ROC262175:ROF262175 RXY262175:RYB262175 SHU262175:SHX262175 SRQ262175:SRT262175 TBM262175:TBP262175 TLI262175:TLL262175 TVE262175:TVH262175 UFA262175:UFD262175 UOW262175:UOZ262175 UYS262175:UYV262175 VIO262175:VIR262175 VSK262175:VSN262175 WCG262175:WCJ262175 WMC262175:WMF262175 WVY262175:WWB262175 Q327711:T327711 JM327711:JP327711 TI327711:TL327711 ADE327711:ADH327711 ANA327711:AND327711 AWW327711:AWZ327711 BGS327711:BGV327711 BQO327711:BQR327711 CAK327711:CAN327711 CKG327711:CKJ327711 CUC327711:CUF327711 DDY327711:DEB327711 DNU327711:DNX327711 DXQ327711:DXT327711 EHM327711:EHP327711 ERI327711:ERL327711 FBE327711:FBH327711 FLA327711:FLD327711 FUW327711:FUZ327711 GES327711:GEV327711 GOO327711:GOR327711 GYK327711:GYN327711 HIG327711:HIJ327711 HSC327711:HSF327711 IBY327711:ICB327711 ILU327711:ILX327711 IVQ327711:IVT327711 JFM327711:JFP327711 JPI327711:JPL327711 JZE327711:JZH327711 KJA327711:KJD327711 KSW327711:KSZ327711 LCS327711:LCV327711 LMO327711:LMR327711 LWK327711:LWN327711 MGG327711:MGJ327711 MQC327711:MQF327711 MZY327711:NAB327711 NJU327711:NJX327711 NTQ327711:NTT327711 ODM327711:ODP327711 ONI327711:ONL327711 OXE327711:OXH327711 PHA327711:PHD327711 PQW327711:PQZ327711 QAS327711:QAV327711 QKO327711:QKR327711 QUK327711:QUN327711 REG327711:REJ327711 ROC327711:ROF327711 RXY327711:RYB327711 SHU327711:SHX327711 SRQ327711:SRT327711 TBM327711:TBP327711 TLI327711:TLL327711 TVE327711:TVH327711 UFA327711:UFD327711 UOW327711:UOZ327711 UYS327711:UYV327711 VIO327711:VIR327711 VSK327711:VSN327711 WCG327711:WCJ327711 WMC327711:WMF327711 WVY327711:WWB327711 Q393247:T393247 JM393247:JP393247 TI393247:TL393247 ADE393247:ADH393247 ANA393247:AND393247 AWW393247:AWZ393247 BGS393247:BGV393247 BQO393247:BQR393247 CAK393247:CAN393247 CKG393247:CKJ393247 CUC393247:CUF393247 DDY393247:DEB393247 DNU393247:DNX393247 DXQ393247:DXT393247 EHM393247:EHP393247 ERI393247:ERL393247 FBE393247:FBH393247 FLA393247:FLD393247 FUW393247:FUZ393247 GES393247:GEV393247 GOO393247:GOR393247 GYK393247:GYN393247 HIG393247:HIJ393247 HSC393247:HSF393247 IBY393247:ICB393247 ILU393247:ILX393247 IVQ393247:IVT393247 JFM393247:JFP393247 JPI393247:JPL393247 JZE393247:JZH393247 KJA393247:KJD393247 KSW393247:KSZ393247 LCS393247:LCV393247 LMO393247:LMR393247 LWK393247:LWN393247 MGG393247:MGJ393247 MQC393247:MQF393247 MZY393247:NAB393247 NJU393247:NJX393247 NTQ393247:NTT393247 ODM393247:ODP393247 ONI393247:ONL393247 OXE393247:OXH393247 PHA393247:PHD393247 PQW393247:PQZ393247 QAS393247:QAV393247 QKO393247:QKR393247 QUK393247:QUN393247 REG393247:REJ393247 ROC393247:ROF393247 RXY393247:RYB393247 SHU393247:SHX393247 SRQ393247:SRT393247 TBM393247:TBP393247 TLI393247:TLL393247 TVE393247:TVH393247 UFA393247:UFD393247 UOW393247:UOZ393247 UYS393247:UYV393247 VIO393247:VIR393247 VSK393247:VSN393247 WCG393247:WCJ393247 WMC393247:WMF393247 WVY393247:WWB393247 Q458783:T458783 JM458783:JP458783 TI458783:TL458783 ADE458783:ADH458783 ANA458783:AND458783 AWW458783:AWZ458783 BGS458783:BGV458783 BQO458783:BQR458783 CAK458783:CAN458783 CKG458783:CKJ458783 CUC458783:CUF458783 DDY458783:DEB458783 DNU458783:DNX458783 DXQ458783:DXT458783 EHM458783:EHP458783 ERI458783:ERL458783 FBE458783:FBH458783 FLA458783:FLD458783 FUW458783:FUZ458783 GES458783:GEV458783 GOO458783:GOR458783 GYK458783:GYN458783 HIG458783:HIJ458783 HSC458783:HSF458783 IBY458783:ICB458783 ILU458783:ILX458783 IVQ458783:IVT458783 JFM458783:JFP458783 JPI458783:JPL458783 JZE458783:JZH458783 KJA458783:KJD458783 KSW458783:KSZ458783 LCS458783:LCV458783 LMO458783:LMR458783 LWK458783:LWN458783 MGG458783:MGJ458783 MQC458783:MQF458783 MZY458783:NAB458783 NJU458783:NJX458783 NTQ458783:NTT458783 ODM458783:ODP458783 ONI458783:ONL458783 OXE458783:OXH458783 PHA458783:PHD458783 PQW458783:PQZ458783 QAS458783:QAV458783 QKO458783:QKR458783 QUK458783:QUN458783 REG458783:REJ458783 ROC458783:ROF458783 RXY458783:RYB458783 SHU458783:SHX458783 SRQ458783:SRT458783 TBM458783:TBP458783 TLI458783:TLL458783 TVE458783:TVH458783 UFA458783:UFD458783 UOW458783:UOZ458783 UYS458783:UYV458783 VIO458783:VIR458783 VSK458783:VSN458783 WCG458783:WCJ458783 WMC458783:WMF458783 WVY458783:WWB458783 Q524319:T524319 JM524319:JP524319 TI524319:TL524319 ADE524319:ADH524319 ANA524319:AND524319 AWW524319:AWZ524319 BGS524319:BGV524319 BQO524319:BQR524319 CAK524319:CAN524319 CKG524319:CKJ524319 CUC524319:CUF524319 DDY524319:DEB524319 DNU524319:DNX524319 DXQ524319:DXT524319 EHM524319:EHP524319 ERI524319:ERL524319 FBE524319:FBH524319 FLA524319:FLD524319 FUW524319:FUZ524319 GES524319:GEV524319 GOO524319:GOR524319 GYK524319:GYN524319 HIG524319:HIJ524319 HSC524319:HSF524319 IBY524319:ICB524319 ILU524319:ILX524319 IVQ524319:IVT524319 JFM524319:JFP524319 JPI524319:JPL524319 JZE524319:JZH524319 KJA524319:KJD524319 KSW524319:KSZ524319 LCS524319:LCV524319 LMO524319:LMR524319 LWK524319:LWN524319 MGG524319:MGJ524319 MQC524319:MQF524319 MZY524319:NAB524319 NJU524319:NJX524319 NTQ524319:NTT524319 ODM524319:ODP524319 ONI524319:ONL524319 OXE524319:OXH524319 PHA524319:PHD524319 PQW524319:PQZ524319 QAS524319:QAV524319 QKO524319:QKR524319 QUK524319:QUN524319 REG524319:REJ524319 ROC524319:ROF524319 RXY524319:RYB524319 SHU524319:SHX524319 SRQ524319:SRT524319 TBM524319:TBP524319 TLI524319:TLL524319 TVE524319:TVH524319 UFA524319:UFD524319 UOW524319:UOZ524319 UYS524319:UYV524319 VIO524319:VIR524319 VSK524319:VSN524319 WCG524319:WCJ524319 WMC524319:WMF524319 WVY524319:WWB524319 Q589855:T589855 JM589855:JP589855 TI589855:TL589855 ADE589855:ADH589855 ANA589855:AND589855 AWW589855:AWZ589855 BGS589855:BGV589855 BQO589855:BQR589855 CAK589855:CAN589855 CKG589855:CKJ589855 CUC589855:CUF589855 DDY589855:DEB589855 DNU589855:DNX589855 DXQ589855:DXT589855 EHM589855:EHP589855 ERI589855:ERL589855 FBE589855:FBH589855 FLA589855:FLD589855 FUW589855:FUZ589855 GES589855:GEV589855 GOO589855:GOR589855 GYK589855:GYN589855 HIG589855:HIJ589855 HSC589855:HSF589855 IBY589855:ICB589855 ILU589855:ILX589855 IVQ589855:IVT589855 JFM589855:JFP589855 JPI589855:JPL589855 JZE589855:JZH589855 KJA589855:KJD589855 KSW589855:KSZ589855 LCS589855:LCV589855 LMO589855:LMR589855 LWK589855:LWN589855 MGG589855:MGJ589855 MQC589855:MQF589855 MZY589855:NAB589855 NJU589855:NJX589855 NTQ589855:NTT589855 ODM589855:ODP589855 ONI589855:ONL589855 OXE589855:OXH589855 PHA589855:PHD589855 PQW589855:PQZ589855 QAS589855:QAV589855 QKO589855:QKR589855 QUK589855:QUN589855 REG589855:REJ589855 ROC589855:ROF589855 RXY589855:RYB589855 SHU589855:SHX589855 SRQ589855:SRT589855 TBM589855:TBP589855 TLI589855:TLL589855 TVE589855:TVH589855 UFA589855:UFD589855 UOW589855:UOZ589855 UYS589855:UYV589855 VIO589855:VIR589855 VSK589855:VSN589855 WCG589855:WCJ589855 WMC589855:WMF589855 WVY589855:WWB589855 Q655391:T655391 JM655391:JP655391 TI655391:TL655391 ADE655391:ADH655391 ANA655391:AND655391 AWW655391:AWZ655391 BGS655391:BGV655391 BQO655391:BQR655391 CAK655391:CAN655391 CKG655391:CKJ655391 CUC655391:CUF655391 DDY655391:DEB655391 DNU655391:DNX655391 DXQ655391:DXT655391 EHM655391:EHP655391 ERI655391:ERL655391 FBE655391:FBH655391 FLA655391:FLD655391 FUW655391:FUZ655391 GES655391:GEV655391 GOO655391:GOR655391 GYK655391:GYN655391 HIG655391:HIJ655391 HSC655391:HSF655391 IBY655391:ICB655391 ILU655391:ILX655391 IVQ655391:IVT655391 JFM655391:JFP655391 JPI655391:JPL655391 JZE655391:JZH655391 KJA655391:KJD655391 KSW655391:KSZ655391 LCS655391:LCV655391 LMO655391:LMR655391 LWK655391:LWN655391 MGG655391:MGJ655391 MQC655391:MQF655391 MZY655391:NAB655391 NJU655391:NJX655391 NTQ655391:NTT655391 ODM655391:ODP655391 ONI655391:ONL655391 OXE655391:OXH655391 PHA655391:PHD655391 PQW655391:PQZ655391 QAS655391:QAV655391 QKO655391:QKR655391 QUK655391:QUN655391 REG655391:REJ655391 ROC655391:ROF655391 RXY655391:RYB655391 SHU655391:SHX655391 SRQ655391:SRT655391 TBM655391:TBP655391 TLI655391:TLL655391 TVE655391:TVH655391 UFA655391:UFD655391 UOW655391:UOZ655391 UYS655391:UYV655391 VIO655391:VIR655391 VSK655391:VSN655391 WCG655391:WCJ655391 WMC655391:WMF655391 WVY655391:WWB655391 Q720927:T720927 JM720927:JP720927 TI720927:TL720927 ADE720927:ADH720927 ANA720927:AND720927 AWW720927:AWZ720927 BGS720927:BGV720927 BQO720927:BQR720927 CAK720927:CAN720927 CKG720927:CKJ720927 CUC720927:CUF720927 DDY720927:DEB720927 DNU720927:DNX720927 DXQ720927:DXT720927 EHM720927:EHP720927 ERI720927:ERL720927 FBE720927:FBH720927 FLA720927:FLD720927 FUW720927:FUZ720927 GES720927:GEV720927 GOO720927:GOR720927 GYK720927:GYN720927 HIG720927:HIJ720927 HSC720927:HSF720927 IBY720927:ICB720927 ILU720927:ILX720927 IVQ720927:IVT720927 JFM720927:JFP720927 JPI720927:JPL720927 JZE720927:JZH720927 KJA720927:KJD720927 KSW720927:KSZ720927 LCS720927:LCV720927 LMO720927:LMR720927 LWK720927:LWN720927 MGG720927:MGJ720927 MQC720927:MQF720927 MZY720927:NAB720927 NJU720927:NJX720927 NTQ720927:NTT720927 ODM720927:ODP720927 ONI720927:ONL720927 OXE720927:OXH720927 PHA720927:PHD720927 PQW720927:PQZ720927 QAS720927:QAV720927 QKO720927:QKR720927 QUK720927:QUN720927 REG720927:REJ720927 ROC720927:ROF720927 RXY720927:RYB720927 SHU720927:SHX720927 SRQ720927:SRT720927 TBM720927:TBP720927 TLI720927:TLL720927 TVE720927:TVH720927 UFA720927:UFD720927 UOW720927:UOZ720927 UYS720927:UYV720927 VIO720927:VIR720927 VSK720927:VSN720927 WCG720927:WCJ720927 WMC720927:WMF720927 WVY720927:WWB720927 Q786463:T786463 JM786463:JP786463 TI786463:TL786463 ADE786463:ADH786463 ANA786463:AND786463 AWW786463:AWZ786463 BGS786463:BGV786463 BQO786463:BQR786463 CAK786463:CAN786463 CKG786463:CKJ786463 CUC786463:CUF786463 DDY786463:DEB786463 DNU786463:DNX786463 DXQ786463:DXT786463 EHM786463:EHP786463 ERI786463:ERL786463 FBE786463:FBH786463 FLA786463:FLD786463 FUW786463:FUZ786463 GES786463:GEV786463 GOO786463:GOR786463 GYK786463:GYN786463 HIG786463:HIJ786463 HSC786463:HSF786463 IBY786463:ICB786463 ILU786463:ILX786463 IVQ786463:IVT786463 JFM786463:JFP786463 JPI786463:JPL786463 JZE786463:JZH786463 KJA786463:KJD786463 KSW786463:KSZ786463 LCS786463:LCV786463 LMO786463:LMR786463 LWK786463:LWN786463 MGG786463:MGJ786463 MQC786463:MQF786463 MZY786463:NAB786463 NJU786463:NJX786463 NTQ786463:NTT786463 ODM786463:ODP786463 ONI786463:ONL786463 OXE786463:OXH786463 PHA786463:PHD786463 PQW786463:PQZ786463 QAS786463:QAV786463 QKO786463:QKR786463 QUK786463:QUN786463 REG786463:REJ786463 ROC786463:ROF786463 RXY786463:RYB786463 SHU786463:SHX786463 SRQ786463:SRT786463 TBM786463:TBP786463 TLI786463:TLL786463 TVE786463:TVH786463 UFA786463:UFD786463 UOW786463:UOZ786463 UYS786463:UYV786463 VIO786463:VIR786463 VSK786463:VSN786463 WCG786463:WCJ786463 WMC786463:WMF786463 WVY786463:WWB786463 Q851999:T851999 JM851999:JP851999 TI851999:TL851999 ADE851999:ADH851999 ANA851999:AND851999 AWW851999:AWZ851999 BGS851999:BGV851999 BQO851999:BQR851999 CAK851999:CAN851999 CKG851999:CKJ851999 CUC851999:CUF851999 DDY851999:DEB851999 DNU851999:DNX851999 DXQ851999:DXT851999 EHM851999:EHP851999 ERI851999:ERL851999 FBE851999:FBH851999 FLA851999:FLD851999 FUW851999:FUZ851999 GES851999:GEV851999 GOO851999:GOR851999 GYK851999:GYN851999 HIG851999:HIJ851999 HSC851999:HSF851999 IBY851999:ICB851999 ILU851999:ILX851999 IVQ851999:IVT851999 JFM851999:JFP851999 JPI851999:JPL851999 JZE851999:JZH851999 KJA851999:KJD851999 KSW851999:KSZ851999 LCS851999:LCV851999 LMO851999:LMR851999 LWK851999:LWN851999 MGG851999:MGJ851999 MQC851999:MQF851999 MZY851999:NAB851999 NJU851999:NJX851999 NTQ851999:NTT851999 ODM851999:ODP851999 ONI851999:ONL851999 OXE851999:OXH851999 PHA851999:PHD851999 PQW851999:PQZ851999 QAS851999:QAV851999 QKO851999:QKR851999 QUK851999:QUN851999 REG851999:REJ851999 ROC851999:ROF851999 RXY851999:RYB851999 SHU851999:SHX851999 SRQ851999:SRT851999 TBM851999:TBP851999 TLI851999:TLL851999 TVE851999:TVH851999 UFA851999:UFD851999 UOW851999:UOZ851999 UYS851999:UYV851999 VIO851999:VIR851999 VSK851999:VSN851999 WCG851999:WCJ851999 WMC851999:WMF851999 WVY851999:WWB851999 Q917535:T917535 JM917535:JP917535 TI917535:TL917535 ADE917535:ADH917535 ANA917535:AND917535 AWW917535:AWZ917535 BGS917535:BGV917535 BQO917535:BQR917535 CAK917535:CAN917535 CKG917535:CKJ917535 CUC917535:CUF917535 DDY917535:DEB917535 DNU917535:DNX917535 DXQ917535:DXT917535 EHM917535:EHP917535 ERI917535:ERL917535 FBE917535:FBH917535 FLA917535:FLD917535 FUW917535:FUZ917535 GES917535:GEV917535 GOO917535:GOR917535 GYK917535:GYN917535 HIG917535:HIJ917535 HSC917535:HSF917535 IBY917535:ICB917535 ILU917535:ILX917535 IVQ917535:IVT917535 JFM917535:JFP917535 JPI917535:JPL917535 JZE917535:JZH917535 KJA917535:KJD917535 KSW917535:KSZ917535 LCS917535:LCV917535 LMO917535:LMR917535 LWK917535:LWN917535 MGG917535:MGJ917535 MQC917535:MQF917535 MZY917535:NAB917535 NJU917535:NJX917535 NTQ917535:NTT917535 ODM917535:ODP917535 ONI917535:ONL917535 OXE917535:OXH917535 PHA917535:PHD917535 PQW917535:PQZ917535 QAS917535:QAV917535 QKO917535:QKR917535 QUK917535:QUN917535 REG917535:REJ917535 ROC917535:ROF917535 RXY917535:RYB917535 SHU917535:SHX917535 SRQ917535:SRT917535 TBM917535:TBP917535 TLI917535:TLL917535 TVE917535:TVH917535 UFA917535:UFD917535 UOW917535:UOZ917535 UYS917535:UYV917535 VIO917535:VIR917535 VSK917535:VSN917535 WCG917535:WCJ917535 WMC917535:WMF917535 WVY917535:WWB917535 Q983071:T983071 JM983071:JP983071 TI983071:TL983071 ADE983071:ADH983071 ANA983071:AND983071 AWW983071:AWZ983071 BGS983071:BGV983071 BQO983071:BQR983071 CAK983071:CAN983071 CKG983071:CKJ983071 CUC983071:CUF983071 DDY983071:DEB983071 DNU983071:DNX983071 DXQ983071:DXT983071 EHM983071:EHP983071 ERI983071:ERL983071 FBE983071:FBH983071 FLA983071:FLD983071 FUW983071:FUZ983071 GES983071:GEV983071 GOO983071:GOR983071 GYK983071:GYN983071 HIG983071:HIJ983071 HSC983071:HSF983071 IBY983071:ICB983071 ILU983071:ILX983071 IVQ983071:IVT983071 JFM983071:JFP983071 JPI983071:JPL983071 JZE983071:JZH983071 KJA983071:KJD983071 KSW983071:KSZ983071 LCS983071:LCV983071 LMO983071:LMR983071 LWK983071:LWN983071 MGG983071:MGJ983071 MQC983071:MQF983071 MZY983071:NAB983071 NJU983071:NJX983071 NTQ983071:NTT983071 ODM983071:ODP983071 ONI983071:ONL983071 OXE983071:OXH983071 PHA983071:PHD983071 PQW983071:PQZ983071 QAS983071:QAV983071 QKO983071:QKR983071 QUK983071:QUN983071 REG983071:REJ983071 ROC983071:ROF983071 RXY983071:RYB983071 SHU983071:SHX983071 SRQ983071:SRT983071 TBM983071:TBP983071 TLI983071:TLL983071 TVE983071:TVH983071 UFA983071:UFD983071 UOW983071:UOZ983071 UYS983071:UYV983071 VIO983071:VIR983071 VSK983071:VSN983071 WCG983071:WCJ983071 WMC983071:WMF983071 WVY983071:WWB983071">
      <formula1>$Z$26:$Z$28</formula1>
    </dataValidation>
    <dataValidation type="list" allowBlank="1" sqref="Q32:T32 JM32:JP32 TI32:TL32 ADE32:ADH32 ANA32:AND32 AWW32:AWZ32 BGS32:BGV32 BQO32:BQR32 CAK32:CAN32 CKG32:CKJ32 CUC32:CUF32 DDY32:DEB32 DNU32:DNX32 DXQ32:DXT32 EHM32:EHP32 ERI32:ERL32 FBE32:FBH32 FLA32:FLD32 FUW32:FUZ32 GES32:GEV32 GOO32:GOR32 GYK32:GYN32 HIG32:HIJ32 HSC32:HSF32 IBY32:ICB32 ILU32:ILX32 IVQ32:IVT32 JFM32:JFP32 JPI32:JPL32 JZE32:JZH32 KJA32:KJD32 KSW32:KSZ32 LCS32:LCV32 LMO32:LMR32 LWK32:LWN32 MGG32:MGJ32 MQC32:MQF32 MZY32:NAB32 NJU32:NJX32 NTQ32:NTT32 ODM32:ODP32 ONI32:ONL32 OXE32:OXH32 PHA32:PHD32 PQW32:PQZ32 QAS32:QAV32 QKO32:QKR32 QUK32:QUN32 REG32:REJ32 ROC32:ROF32 RXY32:RYB32 SHU32:SHX32 SRQ32:SRT32 TBM32:TBP32 TLI32:TLL32 TVE32:TVH32 UFA32:UFD32 UOW32:UOZ32 UYS32:UYV32 VIO32:VIR32 VSK32:VSN32 WCG32:WCJ32 WMC32:WMF32 WVY32:WWB32 Q65568:T65568 JM65568:JP65568 TI65568:TL65568 ADE65568:ADH65568 ANA65568:AND65568 AWW65568:AWZ65568 BGS65568:BGV65568 BQO65568:BQR65568 CAK65568:CAN65568 CKG65568:CKJ65568 CUC65568:CUF65568 DDY65568:DEB65568 DNU65568:DNX65568 DXQ65568:DXT65568 EHM65568:EHP65568 ERI65568:ERL65568 FBE65568:FBH65568 FLA65568:FLD65568 FUW65568:FUZ65568 GES65568:GEV65568 GOO65568:GOR65568 GYK65568:GYN65568 HIG65568:HIJ65568 HSC65568:HSF65568 IBY65568:ICB65568 ILU65568:ILX65568 IVQ65568:IVT65568 JFM65568:JFP65568 JPI65568:JPL65568 JZE65568:JZH65568 KJA65568:KJD65568 KSW65568:KSZ65568 LCS65568:LCV65568 LMO65568:LMR65568 LWK65568:LWN65568 MGG65568:MGJ65568 MQC65568:MQF65568 MZY65568:NAB65568 NJU65568:NJX65568 NTQ65568:NTT65568 ODM65568:ODP65568 ONI65568:ONL65568 OXE65568:OXH65568 PHA65568:PHD65568 PQW65568:PQZ65568 QAS65568:QAV65568 QKO65568:QKR65568 QUK65568:QUN65568 REG65568:REJ65568 ROC65568:ROF65568 RXY65568:RYB65568 SHU65568:SHX65568 SRQ65568:SRT65568 TBM65568:TBP65568 TLI65568:TLL65568 TVE65568:TVH65568 UFA65568:UFD65568 UOW65568:UOZ65568 UYS65568:UYV65568 VIO65568:VIR65568 VSK65568:VSN65568 WCG65568:WCJ65568 WMC65568:WMF65568 WVY65568:WWB65568 Q131104:T131104 JM131104:JP131104 TI131104:TL131104 ADE131104:ADH131104 ANA131104:AND131104 AWW131104:AWZ131104 BGS131104:BGV131104 BQO131104:BQR131104 CAK131104:CAN131104 CKG131104:CKJ131104 CUC131104:CUF131104 DDY131104:DEB131104 DNU131104:DNX131104 DXQ131104:DXT131104 EHM131104:EHP131104 ERI131104:ERL131104 FBE131104:FBH131104 FLA131104:FLD131104 FUW131104:FUZ131104 GES131104:GEV131104 GOO131104:GOR131104 GYK131104:GYN131104 HIG131104:HIJ131104 HSC131104:HSF131104 IBY131104:ICB131104 ILU131104:ILX131104 IVQ131104:IVT131104 JFM131104:JFP131104 JPI131104:JPL131104 JZE131104:JZH131104 KJA131104:KJD131104 KSW131104:KSZ131104 LCS131104:LCV131104 LMO131104:LMR131104 LWK131104:LWN131104 MGG131104:MGJ131104 MQC131104:MQF131104 MZY131104:NAB131104 NJU131104:NJX131104 NTQ131104:NTT131104 ODM131104:ODP131104 ONI131104:ONL131104 OXE131104:OXH131104 PHA131104:PHD131104 PQW131104:PQZ131104 QAS131104:QAV131104 QKO131104:QKR131104 QUK131104:QUN131104 REG131104:REJ131104 ROC131104:ROF131104 RXY131104:RYB131104 SHU131104:SHX131104 SRQ131104:SRT131104 TBM131104:TBP131104 TLI131104:TLL131104 TVE131104:TVH131104 UFA131104:UFD131104 UOW131104:UOZ131104 UYS131104:UYV131104 VIO131104:VIR131104 VSK131104:VSN131104 WCG131104:WCJ131104 WMC131104:WMF131104 WVY131104:WWB131104 Q196640:T196640 JM196640:JP196640 TI196640:TL196640 ADE196640:ADH196640 ANA196640:AND196640 AWW196640:AWZ196640 BGS196640:BGV196640 BQO196640:BQR196640 CAK196640:CAN196640 CKG196640:CKJ196640 CUC196640:CUF196640 DDY196640:DEB196640 DNU196640:DNX196640 DXQ196640:DXT196640 EHM196640:EHP196640 ERI196640:ERL196640 FBE196640:FBH196640 FLA196640:FLD196640 FUW196640:FUZ196640 GES196640:GEV196640 GOO196640:GOR196640 GYK196640:GYN196640 HIG196640:HIJ196640 HSC196640:HSF196640 IBY196640:ICB196640 ILU196640:ILX196640 IVQ196640:IVT196640 JFM196640:JFP196640 JPI196640:JPL196640 JZE196640:JZH196640 KJA196640:KJD196640 KSW196640:KSZ196640 LCS196640:LCV196640 LMO196640:LMR196640 LWK196640:LWN196640 MGG196640:MGJ196640 MQC196640:MQF196640 MZY196640:NAB196640 NJU196640:NJX196640 NTQ196640:NTT196640 ODM196640:ODP196640 ONI196640:ONL196640 OXE196640:OXH196640 PHA196640:PHD196640 PQW196640:PQZ196640 QAS196640:QAV196640 QKO196640:QKR196640 QUK196640:QUN196640 REG196640:REJ196640 ROC196640:ROF196640 RXY196640:RYB196640 SHU196640:SHX196640 SRQ196640:SRT196640 TBM196640:TBP196640 TLI196640:TLL196640 TVE196640:TVH196640 UFA196640:UFD196640 UOW196640:UOZ196640 UYS196640:UYV196640 VIO196640:VIR196640 VSK196640:VSN196640 WCG196640:WCJ196640 WMC196640:WMF196640 WVY196640:WWB196640 Q262176:T262176 JM262176:JP262176 TI262176:TL262176 ADE262176:ADH262176 ANA262176:AND262176 AWW262176:AWZ262176 BGS262176:BGV262176 BQO262176:BQR262176 CAK262176:CAN262176 CKG262176:CKJ262176 CUC262176:CUF262176 DDY262176:DEB262176 DNU262176:DNX262176 DXQ262176:DXT262176 EHM262176:EHP262176 ERI262176:ERL262176 FBE262176:FBH262176 FLA262176:FLD262176 FUW262176:FUZ262176 GES262176:GEV262176 GOO262176:GOR262176 GYK262176:GYN262176 HIG262176:HIJ262176 HSC262176:HSF262176 IBY262176:ICB262176 ILU262176:ILX262176 IVQ262176:IVT262176 JFM262176:JFP262176 JPI262176:JPL262176 JZE262176:JZH262176 KJA262176:KJD262176 KSW262176:KSZ262176 LCS262176:LCV262176 LMO262176:LMR262176 LWK262176:LWN262176 MGG262176:MGJ262176 MQC262176:MQF262176 MZY262176:NAB262176 NJU262176:NJX262176 NTQ262176:NTT262176 ODM262176:ODP262176 ONI262176:ONL262176 OXE262176:OXH262176 PHA262176:PHD262176 PQW262176:PQZ262176 QAS262176:QAV262176 QKO262176:QKR262176 QUK262176:QUN262176 REG262176:REJ262176 ROC262176:ROF262176 RXY262176:RYB262176 SHU262176:SHX262176 SRQ262176:SRT262176 TBM262176:TBP262176 TLI262176:TLL262176 TVE262176:TVH262176 UFA262176:UFD262176 UOW262176:UOZ262176 UYS262176:UYV262176 VIO262176:VIR262176 VSK262176:VSN262176 WCG262176:WCJ262176 WMC262176:WMF262176 WVY262176:WWB262176 Q327712:T327712 JM327712:JP327712 TI327712:TL327712 ADE327712:ADH327712 ANA327712:AND327712 AWW327712:AWZ327712 BGS327712:BGV327712 BQO327712:BQR327712 CAK327712:CAN327712 CKG327712:CKJ327712 CUC327712:CUF327712 DDY327712:DEB327712 DNU327712:DNX327712 DXQ327712:DXT327712 EHM327712:EHP327712 ERI327712:ERL327712 FBE327712:FBH327712 FLA327712:FLD327712 FUW327712:FUZ327712 GES327712:GEV327712 GOO327712:GOR327712 GYK327712:GYN327712 HIG327712:HIJ327712 HSC327712:HSF327712 IBY327712:ICB327712 ILU327712:ILX327712 IVQ327712:IVT327712 JFM327712:JFP327712 JPI327712:JPL327712 JZE327712:JZH327712 KJA327712:KJD327712 KSW327712:KSZ327712 LCS327712:LCV327712 LMO327712:LMR327712 LWK327712:LWN327712 MGG327712:MGJ327712 MQC327712:MQF327712 MZY327712:NAB327712 NJU327712:NJX327712 NTQ327712:NTT327712 ODM327712:ODP327712 ONI327712:ONL327712 OXE327712:OXH327712 PHA327712:PHD327712 PQW327712:PQZ327712 QAS327712:QAV327712 QKO327712:QKR327712 QUK327712:QUN327712 REG327712:REJ327712 ROC327712:ROF327712 RXY327712:RYB327712 SHU327712:SHX327712 SRQ327712:SRT327712 TBM327712:TBP327712 TLI327712:TLL327712 TVE327712:TVH327712 UFA327712:UFD327712 UOW327712:UOZ327712 UYS327712:UYV327712 VIO327712:VIR327712 VSK327712:VSN327712 WCG327712:WCJ327712 WMC327712:WMF327712 WVY327712:WWB327712 Q393248:T393248 JM393248:JP393248 TI393248:TL393248 ADE393248:ADH393248 ANA393248:AND393248 AWW393248:AWZ393248 BGS393248:BGV393248 BQO393248:BQR393248 CAK393248:CAN393248 CKG393248:CKJ393248 CUC393248:CUF393248 DDY393248:DEB393248 DNU393248:DNX393248 DXQ393248:DXT393248 EHM393248:EHP393248 ERI393248:ERL393248 FBE393248:FBH393248 FLA393248:FLD393248 FUW393248:FUZ393248 GES393248:GEV393248 GOO393248:GOR393248 GYK393248:GYN393248 HIG393248:HIJ393248 HSC393248:HSF393248 IBY393248:ICB393248 ILU393248:ILX393248 IVQ393248:IVT393248 JFM393248:JFP393248 JPI393248:JPL393248 JZE393248:JZH393248 KJA393248:KJD393248 KSW393248:KSZ393248 LCS393248:LCV393248 LMO393248:LMR393248 LWK393248:LWN393248 MGG393248:MGJ393248 MQC393248:MQF393248 MZY393248:NAB393248 NJU393248:NJX393248 NTQ393248:NTT393248 ODM393248:ODP393248 ONI393248:ONL393248 OXE393248:OXH393248 PHA393248:PHD393248 PQW393248:PQZ393248 QAS393248:QAV393248 QKO393248:QKR393248 QUK393248:QUN393248 REG393248:REJ393248 ROC393248:ROF393248 RXY393248:RYB393248 SHU393248:SHX393248 SRQ393248:SRT393248 TBM393248:TBP393248 TLI393248:TLL393248 TVE393248:TVH393248 UFA393248:UFD393248 UOW393248:UOZ393248 UYS393248:UYV393248 VIO393248:VIR393248 VSK393248:VSN393248 WCG393248:WCJ393248 WMC393248:WMF393248 WVY393248:WWB393248 Q458784:T458784 JM458784:JP458784 TI458784:TL458784 ADE458784:ADH458784 ANA458784:AND458784 AWW458784:AWZ458784 BGS458784:BGV458784 BQO458784:BQR458784 CAK458784:CAN458784 CKG458784:CKJ458784 CUC458784:CUF458784 DDY458784:DEB458784 DNU458784:DNX458784 DXQ458784:DXT458784 EHM458784:EHP458784 ERI458784:ERL458784 FBE458784:FBH458784 FLA458784:FLD458784 FUW458784:FUZ458784 GES458784:GEV458784 GOO458784:GOR458784 GYK458784:GYN458784 HIG458784:HIJ458784 HSC458784:HSF458784 IBY458784:ICB458784 ILU458784:ILX458784 IVQ458784:IVT458784 JFM458784:JFP458784 JPI458784:JPL458784 JZE458784:JZH458784 KJA458784:KJD458784 KSW458784:KSZ458784 LCS458784:LCV458784 LMO458784:LMR458784 LWK458784:LWN458784 MGG458784:MGJ458784 MQC458784:MQF458784 MZY458784:NAB458784 NJU458784:NJX458784 NTQ458784:NTT458784 ODM458784:ODP458784 ONI458784:ONL458784 OXE458784:OXH458784 PHA458784:PHD458784 PQW458784:PQZ458784 QAS458784:QAV458784 QKO458784:QKR458784 QUK458784:QUN458784 REG458784:REJ458784 ROC458784:ROF458784 RXY458784:RYB458784 SHU458784:SHX458784 SRQ458784:SRT458784 TBM458784:TBP458784 TLI458784:TLL458784 TVE458784:TVH458784 UFA458784:UFD458784 UOW458784:UOZ458784 UYS458784:UYV458784 VIO458784:VIR458784 VSK458784:VSN458784 WCG458784:WCJ458784 WMC458784:WMF458784 WVY458784:WWB458784 Q524320:T524320 JM524320:JP524320 TI524320:TL524320 ADE524320:ADH524320 ANA524320:AND524320 AWW524320:AWZ524320 BGS524320:BGV524320 BQO524320:BQR524320 CAK524320:CAN524320 CKG524320:CKJ524320 CUC524320:CUF524320 DDY524320:DEB524320 DNU524320:DNX524320 DXQ524320:DXT524320 EHM524320:EHP524320 ERI524320:ERL524320 FBE524320:FBH524320 FLA524320:FLD524320 FUW524320:FUZ524320 GES524320:GEV524320 GOO524320:GOR524320 GYK524320:GYN524320 HIG524320:HIJ524320 HSC524320:HSF524320 IBY524320:ICB524320 ILU524320:ILX524320 IVQ524320:IVT524320 JFM524320:JFP524320 JPI524320:JPL524320 JZE524320:JZH524320 KJA524320:KJD524320 KSW524320:KSZ524320 LCS524320:LCV524320 LMO524320:LMR524320 LWK524320:LWN524320 MGG524320:MGJ524320 MQC524320:MQF524320 MZY524320:NAB524320 NJU524320:NJX524320 NTQ524320:NTT524320 ODM524320:ODP524320 ONI524320:ONL524320 OXE524320:OXH524320 PHA524320:PHD524320 PQW524320:PQZ524320 QAS524320:QAV524320 QKO524320:QKR524320 QUK524320:QUN524320 REG524320:REJ524320 ROC524320:ROF524320 RXY524320:RYB524320 SHU524320:SHX524320 SRQ524320:SRT524320 TBM524320:TBP524320 TLI524320:TLL524320 TVE524320:TVH524320 UFA524320:UFD524320 UOW524320:UOZ524320 UYS524320:UYV524320 VIO524320:VIR524320 VSK524320:VSN524320 WCG524320:WCJ524320 WMC524320:WMF524320 WVY524320:WWB524320 Q589856:T589856 JM589856:JP589856 TI589856:TL589856 ADE589856:ADH589856 ANA589856:AND589856 AWW589856:AWZ589856 BGS589856:BGV589856 BQO589856:BQR589856 CAK589856:CAN589856 CKG589856:CKJ589856 CUC589856:CUF589856 DDY589856:DEB589856 DNU589856:DNX589856 DXQ589856:DXT589856 EHM589856:EHP589856 ERI589856:ERL589856 FBE589856:FBH589856 FLA589856:FLD589856 FUW589856:FUZ589856 GES589856:GEV589856 GOO589856:GOR589856 GYK589856:GYN589856 HIG589856:HIJ589856 HSC589856:HSF589856 IBY589856:ICB589856 ILU589856:ILX589856 IVQ589856:IVT589856 JFM589856:JFP589856 JPI589856:JPL589856 JZE589856:JZH589856 KJA589856:KJD589856 KSW589856:KSZ589856 LCS589856:LCV589856 LMO589856:LMR589856 LWK589856:LWN589856 MGG589856:MGJ589856 MQC589856:MQF589856 MZY589856:NAB589856 NJU589856:NJX589856 NTQ589856:NTT589856 ODM589856:ODP589856 ONI589856:ONL589856 OXE589856:OXH589856 PHA589856:PHD589856 PQW589856:PQZ589856 QAS589856:QAV589856 QKO589856:QKR589856 QUK589856:QUN589856 REG589856:REJ589856 ROC589856:ROF589856 RXY589856:RYB589856 SHU589856:SHX589856 SRQ589856:SRT589856 TBM589856:TBP589856 TLI589856:TLL589856 TVE589856:TVH589856 UFA589856:UFD589856 UOW589856:UOZ589856 UYS589856:UYV589856 VIO589856:VIR589856 VSK589856:VSN589856 WCG589856:WCJ589856 WMC589856:WMF589856 WVY589856:WWB589856 Q655392:T655392 JM655392:JP655392 TI655392:TL655392 ADE655392:ADH655392 ANA655392:AND655392 AWW655392:AWZ655392 BGS655392:BGV655392 BQO655392:BQR655392 CAK655392:CAN655392 CKG655392:CKJ655392 CUC655392:CUF655392 DDY655392:DEB655392 DNU655392:DNX655392 DXQ655392:DXT655392 EHM655392:EHP655392 ERI655392:ERL655392 FBE655392:FBH655392 FLA655392:FLD655392 FUW655392:FUZ655392 GES655392:GEV655392 GOO655392:GOR655392 GYK655392:GYN655392 HIG655392:HIJ655392 HSC655392:HSF655392 IBY655392:ICB655392 ILU655392:ILX655392 IVQ655392:IVT655392 JFM655392:JFP655392 JPI655392:JPL655392 JZE655392:JZH655392 KJA655392:KJD655392 KSW655392:KSZ655392 LCS655392:LCV655392 LMO655392:LMR655392 LWK655392:LWN655392 MGG655392:MGJ655392 MQC655392:MQF655392 MZY655392:NAB655392 NJU655392:NJX655392 NTQ655392:NTT655392 ODM655392:ODP655392 ONI655392:ONL655392 OXE655392:OXH655392 PHA655392:PHD655392 PQW655392:PQZ655392 QAS655392:QAV655392 QKO655392:QKR655392 QUK655392:QUN655392 REG655392:REJ655392 ROC655392:ROF655392 RXY655392:RYB655392 SHU655392:SHX655392 SRQ655392:SRT655392 TBM655392:TBP655392 TLI655392:TLL655392 TVE655392:TVH655392 UFA655392:UFD655392 UOW655392:UOZ655392 UYS655392:UYV655392 VIO655392:VIR655392 VSK655392:VSN655392 WCG655392:WCJ655392 WMC655392:WMF655392 WVY655392:WWB655392 Q720928:T720928 JM720928:JP720928 TI720928:TL720928 ADE720928:ADH720928 ANA720928:AND720928 AWW720928:AWZ720928 BGS720928:BGV720928 BQO720928:BQR720928 CAK720928:CAN720928 CKG720928:CKJ720928 CUC720928:CUF720928 DDY720928:DEB720928 DNU720928:DNX720928 DXQ720928:DXT720928 EHM720928:EHP720928 ERI720928:ERL720928 FBE720928:FBH720928 FLA720928:FLD720928 FUW720928:FUZ720928 GES720928:GEV720928 GOO720928:GOR720928 GYK720928:GYN720928 HIG720928:HIJ720928 HSC720928:HSF720928 IBY720928:ICB720928 ILU720928:ILX720928 IVQ720928:IVT720928 JFM720928:JFP720928 JPI720928:JPL720928 JZE720928:JZH720928 KJA720928:KJD720928 KSW720928:KSZ720928 LCS720928:LCV720928 LMO720928:LMR720928 LWK720928:LWN720928 MGG720928:MGJ720928 MQC720928:MQF720928 MZY720928:NAB720928 NJU720928:NJX720928 NTQ720928:NTT720928 ODM720928:ODP720928 ONI720928:ONL720928 OXE720928:OXH720928 PHA720928:PHD720928 PQW720928:PQZ720928 QAS720928:QAV720928 QKO720928:QKR720928 QUK720928:QUN720928 REG720928:REJ720928 ROC720928:ROF720928 RXY720928:RYB720928 SHU720928:SHX720928 SRQ720928:SRT720928 TBM720928:TBP720928 TLI720928:TLL720928 TVE720928:TVH720928 UFA720928:UFD720928 UOW720928:UOZ720928 UYS720928:UYV720928 VIO720928:VIR720928 VSK720928:VSN720928 WCG720928:WCJ720928 WMC720928:WMF720928 WVY720928:WWB720928 Q786464:T786464 JM786464:JP786464 TI786464:TL786464 ADE786464:ADH786464 ANA786464:AND786464 AWW786464:AWZ786464 BGS786464:BGV786464 BQO786464:BQR786464 CAK786464:CAN786464 CKG786464:CKJ786464 CUC786464:CUF786464 DDY786464:DEB786464 DNU786464:DNX786464 DXQ786464:DXT786464 EHM786464:EHP786464 ERI786464:ERL786464 FBE786464:FBH786464 FLA786464:FLD786464 FUW786464:FUZ786464 GES786464:GEV786464 GOO786464:GOR786464 GYK786464:GYN786464 HIG786464:HIJ786464 HSC786464:HSF786464 IBY786464:ICB786464 ILU786464:ILX786464 IVQ786464:IVT786464 JFM786464:JFP786464 JPI786464:JPL786464 JZE786464:JZH786464 KJA786464:KJD786464 KSW786464:KSZ786464 LCS786464:LCV786464 LMO786464:LMR786464 LWK786464:LWN786464 MGG786464:MGJ786464 MQC786464:MQF786464 MZY786464:NAB786464 NJU786464:NJX786464 NTQ786464:NTT786464 ODM786464:ODP786464 ONI786464:ONL786464 OXE786464:OXH786464 PHA786464:PHD786464 PQW786464:PQZ786464 QAS786464:QAV786464 QKO786464:QKR786464 QUK786464:QUN786464 REG786464:REJ786464 ROC786464:ROF786464 RXY786464:RYB786464 SHU786464:SHX786464 SRQ786464:SRT786464 TBM786464:TBP786464 TLI786464:TLL786464 TVE786464:TVH786464 UFA786464:UFD786464 UOW786464:UOZ786464 UYS786464:UYV786464 VIO786464:VIR786464 VSK786464:VSN786464 WCG786464:WCJ786464 WMC786464:WMF786464 WVY786464:WWB786464 Q852000:T852000 JM852000:JP852000 TI852000:TL852000 ADE852000:ADH852000 ANA852000:AND852000 AWW852000:AWZ852000 BGS852000:BGV852000 BQO852000:BQR852000 CAK852000:CAN852000 CKG852000:CKJ852000 CUC852000:CUF852000 DDY852000:DEB852000 DNU852000:DNX852000 DXQ852000:DXT852000 EHM852000:EHP852000 ERI852000:ERL852000 FBE852000:FBH852000 FLA852000:FLD852000 FUW852000:FUZ852000 GES852000:GEV852000 GOO852000:GOR852000 GYK852000:GYN852000 HIG852000:HIJ852000 HSC852000:HSF852000 IBY852000:ICB852000 ILU852000:ILX852000 IVQ852000:IVT852000 JFM852000:JFP852000 JPI852000:JPL852000 JZE852000:JZH852000 KJA852000:KJD852000 KSW852000:KSZ852000 LCS852000:LCV852000 LMO852000:LMR852000 LWK852000:LWN852000 MGG852000:MGJ852000 MQC852000:MQF852000 MZY852000:NAB852000 NJU852000:NJX852000 NTQ852000:NTT852000 ODM852000:ODP852000 ONI852000:ONL852000 OXE852000:OXH852000 PHA852000:PHD852000 PQW852000:PQZ852000 QAS852000:QAV852000 QKO852000:QKR852000 QUK852000:QUN852000 REG852000:REJ852000 ROC852000:ROF852000 RXY852000:RYB852000 SHU852000:SHX852000 SRQ852000:SRT852000 TBM852000:TBP852000 TLI852000:TLL852000 TVE852000:TVH852000 UFA852000:UFD852000 UOW852000:UOZ852000 UYS852000:UYV852000 VIO852000:VIR852000 VSK852000:VSN852000 WCG852000:WCJ852000 WMC852000:WMF852000 WVY852000:WWB852000 Q917536:T917536 JM917536:JP917536 TI917536:TL917536 ADE917536:ADH917536 ANA917536:AND917536 AWW917536:AWZ917536 BGS917536:BGV917536 BQO917536:BQR917536 CAK917536:CAN917536 CKG917536:CKJ917536 CUC917536:CUF917536 DDY917536:DEB917536 DNU917536:DNX917536 DXQ917536:DXT917536 EHM917536:EHP917536 ERI917536:ERL917536 FBE917536:FBH917536 FLA917536:FLD917536 FUW917536:FUZ917536 GES917536:GEV917536 GOO917536:GOR917536 GYK917536:GYN917536 HIG917536:HIJ917536 HSC917536:HSF917536 IBY917536:ICB917536 ILU917536:ILX917536 IVQ917536:IVT917536 JFM917536:JFP917536 JPI917536:JPL917536 JZE917536:JZH917536 KJA917536:KJD917536 KSW917536:KSZ917536 LCS917536:LCV917536 LMO917536:LMR917536 LWK917536:LWN917536 MGG917536:MGJ917536 MQC917536:MQF917536 MZY917536:NAB917536 NJU917536:NJX917536 NTQ917536:NTT917536 ODM917536:ODP917536 ONI917536:ONL917536 OXE917536:OXH917536 PHA917536:PHD917536 PQW917536:PQZ917536 QAS917536:QAV917536 QKO917536:QKR917536 QUK917536:QUN917536 REG917536:REJ917536 ROC917536:ROF917536 RXY917536:RYB917536 SHU917536:SHX917536 SRQ917536:SRT917536 TBM917536:TBP917536 TLI917536:TLL917536 TVE917536:TVH917536 UFA917536:UFD917536 UOW917536:UOZ917536 UYS917536:UYV917536 VIO917536:VIR917536 VSK917536:VSN917536 WCG917536:WCJ917536 WMC917536:WMF917536 WVY917536:WWB917536 Q983072:T983072 JM983072:JP983072 TI983072:TL983072 ADE983072:ADH983072 ANA983072:AND983072 AWW983072:AWZ983072 BGS983072:BGV983072 BQO983072:BQR983072 CAK983072:CAN983072 CKG983072:CKJ983072 CUC983072:CUF983072 DDY983072:DEB983072 DNU983072:DNX983072 DXQ983072:DXT983072 EHM983072:EHP983072 ERI983072:ERL983072 FBE983072:FBH983072 FLA983072:FLD983072 FUW983072:FUZ983072 GES983072:GEV983072 GOO983072:GOR983072 GYK983072:GYN983072 HIG983072:HIJ983072 HSC983072:HSF983072 IBY983072:ICB983072 ILU983072:ILX983072 IVQ983072:IVT983072 JFM983072:JFP983072 JPI983072:JPL983072 JZE983072:JZH983072 KJA983072:KJD983072 KSW983072:KSZ983072 LCS983072:LCV983072 LMO983072:LMR983072 LWK983072:LWN983072 MGG983072:MGJ983072 MQC983072:MQF983072 MZY983072:NAB983072 NJU983072:NJX983072 NTQ983072:NTT983072 ODM983072:ODP983072 ONI983072:ONL983072 OXE983072:OXH983072 PHA983072:PHD983072 PQW983072:PQZ983072 QAS983072:QAV983072 QKO983072:QKR983072 QUK983072:QUN983072 REG983072:REJ983072 ROC983072:ROF983072 RXY983072:RYB983072 SHU983072:SHX983072 SRQ983072:SRT983072 TBM983072:TBP983072 TLI983072:TLL983072 TVE983072:TVH983072 UFA983072:UFD983072 UOW983072:UOZ983072 UYS983072:UYV983072 VIO983072:VIR983072 VSK983072:VSN983072 WCG983072:WCJ983072 WMC983072:WMF983072 WVY983072:WWB983072">
      <formula1>$Z$31:$Z$34</formula1>
    </dataValidation>
    <dataValidation type="list" allowBlank="1" sqref="S35:T35 JO35:JP35 TK35:TL35 ADG35:ADH35 ANC35:AND35 AWY35:AWZ35 BGU35:BGV35 BQQ35:BQR35 CAM35:CAN35 CKI35:CKJ35 CUE35:CUF35 DEA35:DEB35 DNW35:DNX35 DXS35:DXT35 EHO35:EHP35 ERK35:ERL35 FBG35:FBH35 FLC35:FLD35 FUY35:FUZ35 GEU35:GEV35 GOQ35:GOR35 GYM35:GYN35 HII35:HIJ35 HSE35:HSF35 ICA35:ICB35 ILW35:ILX35 IVS35:IVT35 JFO35:JFP35 JPK35:JPL35 JZG35:JZH35 KJC35:KJD35 KSY35:KSZ35 LCU35:LCV35 LMQ35:LMR35 LWM35:LWN35 MGI35:MGJ35 MQE35:MQF35 NAA35:NAB35 NJW35:NJX35 NTS35:NTT35 ODO35:ODP35 ONK35:ONL35 OXG35:OXH35 PHC35:PHD35 PQY35:PQZ35 QAU35:QAV35 QKQ35:QKR35 QUM35:QUN35 REI35:REJ35 ROE35:ROF35 RYA35:RYB35 SHW35:SHX35 SRS35:SRT35 TBO35:TBP35 TLK35:TLL35 TVG35:TVH35 UFC35:UFD35 UOY35:UOZ35 UYU35:UYV35 VIQ35:VIR35 VSM35:VSN35 WCI35:WCJ35 WME35:WMF35 WWA35:WWB35 S65571:T65571 JO65571:JP65571 TK65571:TL65571 ADG65571:ADH65571 ANC65571:AND65571 AWY65571:AWZ65571 BGU65571:BGV65571 BQQ65571:BQR65571 CAM65571:CAN65571 CKI65571:CKJ65571 CUE65571:CUF65571 DEA65571:DEB65571 DNW65571:DNX65571 DXS65571:DXT65571 EHO65571:EHP65571 ERK65571:ERL65571 FBG65571:FBH65571 FLC65571:FLD65571 FUY65571:FUZ65571 GEU65571:GEV65571 GOQ65571:GOR65571 GYM65571:GYN65571 HII65571:HIJ65571 HSE65571:HSF65571 ICA65571:ICB65571 ILW65571:ILX65571 IVS65571:IVT65571 JFO65571:JFP65571 JPK65571:JPL65571 JZG65571:JZH65571 KJC65571:KJD65571 KSY65571:KSZ65571 LCU65571:LCV65571 LMQ65571:LMR65571 LWM65571:LWN65571 MGI65571:MGJ65571 MQE65571:MQF65571 NAA65571:NAB65571 NJW65571:NJX65571 NTS65571:NTT65571 ODO65571:ODP65571 ONK65571:ONL65571 OXG65571:OXH65571 PHC65571:PHD65571 PQY65571:PQZ65571 QAU65571:QAV65571 QKQ65571:QKR65571 QUM65571:QUN65571 REI65571:REJ65571 ROE65571:ROF65571 RYA65571:RYB65571 SHW65571:SHX65571 SRS65571:SRT65571 TBO65571:TBP65571 TLK65571:TLL65571 TVG65571:TVH65571 UFC65571:UFD65571 UOY65571:UOZ65571 UYU65571:UYV65571 VIQ65571:VIR65571 VSM65571:VSN65571 WCI65571:WCJ65571 WME65571:WMF65571 WWA65571:WWB65571 S131107:T131107 JO131107:JP131107 TK131107:TL131107 ADG131107:ADH131107 ANC131107:AND131107 AWY131107:AWZ131107 BGU131107:BGV131107 BQQ131107:BQR131107 CAM131107:CAN131107 CKI131107:CKJ131107 CUE131107:CUF131107 DEA131107:DEB131107 DNW131107:DNX131107 DXS131107:DXT131107 EHO131107:EHP131107 ERK131107:ERL131107 FBG131107:FBH131107 FLC131107:FLD131107 FUY131107:FUZ131107 GEU131107:GEV131107 GOQ131107:GOR131107 GYM131107:GYN131107 HII131107:HIJ131107 HSE131107:HSF131107 ICA131107:ICB131107 ILW131107:ILX131107 IVS131107:IVT131107 JFO131107:JFP131107 JPK131107:JPL131107 JZG131107:JZH131107 KJC131107:KJD131107 KSY131107:KSZ131107 LCU131107:LCV131107 LMQ131107:LMR131107 LWM131107:LWN131107 MGI131107:MGJ131107 MQE131107:MQF131107 NAA131107:NAB131107 NJW131107:NJX131107 NTS131107:NTT131107 ODO131107:ODP131107 ONK131107:ONL131107 OXG131107:OXH131107 PHC131107:PHD131107 PQY131107:PQZ131107 QAU131107:QAV131107 QKQ131107:QKR131107 QUM131107:QUN131107 REI131107:REJ131107 ROE131107:ROF131107 RYA131107:RYB131107 SHW131107:SHX131107 SRS131107:SRT131107 TBO131107:TBP131107 TLK131107:TLL131107 TVG131107:TVH131107 UFC131107:UFD131107 UOY131107:UOZ131107 UYU131107:UYV131107 VIQ131107:VIR131107 VSM131107:VSN131107 WCI131107:WCJ131107 WME131107:WMF131107 WWA131107:WWB131107 S196643:T196643 JO196643:JP196643 TK196643:TL196643 ADG196643:ADH196643 ANC196643:AND196643 AWY196643:AWZ196643 BGU196643:BGV196643 BQQ196643:BQR196643 CAM196643:CAN196643 CKI196643:CKJ196643 CUE196643:CUF196643 DEA196643:DEB196643 DNW196643:DNX196643 DXS196643:DXT196643 EHO196643:EHP196643 ERK196643:ERL196643 FBG196643:FBH196643 FLC196643:FLD196643 FUY196643:FUZ196643 GEU196643:GEV196643 GOQ196643:GOR196643 GYM196643:GYN196643 HII196643:HIJ196643 HSE196643:HSF196643 ICA196643:ICB196643 ILW196643:ILX196643 IVS196643:IVT196643 JFO196643:JFP196643 JPK196643:JPL196643 JZG196643:JZH196643 KJC196643:KJD196643 KSY196643:KSZ196643 LCU196643:LCV196643 LMQ196643:LMR196643 LWM196643:LWN196643 MGI196643:MGJ196643 MQE196643:MQF196643 NAA196643:NAB196643 NJW196643:NJX196643 NTS196643:NTT196643 ODO196643:ODP196643 ONK196643:ONL196643 OXG196643:OXH196643 PHC196643:PHD196643 PQY196643:PQZ196643 QAU196643:QAV196643 QKQ196643:QKR196643 QUM196643:QUN196643 REI196643:REJ196643 ROE196643:ROF196643 RYA196643:RYB196643 SHW196643:SHX196643 SRS196643:SRT196643 TBO196643:TBP196643 TLK196643:TLL196643 TVG196643:TVH196643 UFC196643:UFD196643 UOY196643:UOZ196643 UYU196643:UYV196643 VIQ196643:VIR196643 VSM196643:VSN196643 WCI196643:WCJ196643 WME196643:WMF196643 WWA196643:WWB196643 S262179:T262179 JO262179:JP262179 TK262179:TL262179 ADG262179:ADH262179 ANC262179:AND262179 AWY262179:AWZ262179 BGU262179:BGV262179 BQQ262179:BQR262179 CAM262179:CAN262179 CKI262179:CKJ262179 CUE262179:CUF262179 DEA262179:DEB262179 DNW262179:DNX262179 DXS262179:DXT262179 EHO262179:EHP262179 ERK262179:ERL262179 FBG262179:FBH262179 FLC262179:FLD262179 FUY262179:FUZ262179 GEU262179:GEV262179 GOQ262179:GOR262179 GYM262179:GYN262179 HII262179:HIJ262179 HSE262179:HSF262179 ICA262179:ICB262179 ILW262179:ILX262179 IVS262179:IVT262179 JFO262179:JFP262179 JPK262179:JPL262179 JZG262179:JZH262179 KJC262179:KJD262179 KSY262179:KSZ262179 LCU262179:LCV262179 LMQ262179:LMR262179 LWM262179:LWN262179 MGI262179:MGJ262179 MQE262179:MQF262179 NAA262179:NAB262179 NJW262179:NJX262179 NTS262179:NTT262179 ODO262179:ODP262179 ONK262179:ONL262179 OXG262179:OXH262179 PHC262179:PHD262179 PQY262179:PQZ262179 QAU262179:QAV262179 QKQ262179:QKR262179 QUM262179:QUN262179 REI262179:REJ262179 ROE262179:ROF262179 RYA262179:RYB262179 SHW262179:SHX262179 SRS262179:SRT262179 TBO262179:TBP262179 TLK262179:TLL262179 TVG262179:TVH262179 UFC262179:UFD262179 UOY262179:UOZ262179 UYU262179:UYV262179 VIQ262179:VIR262179 VSM262179:VSN262179 WCI262179:WCJ262179 WME262179:WMF262179 WWA262179:WWB262179 S327715:T327715 JO327715:JP327715 TK327715:TL327715 ADG327715:ADH327715 ANC327715:AND327715 AWY327715:AWZ327715 BGU327715:BGV327715 BQQ327715:BQR327715 CAM327715:CAN327715 CKI327715:CKJ327715 CUE327715:CUF327715 DEA327715:DEB327715 DNW327715:DNX327715 DXS327715:DXT327715 EHO327715:EHP327715 ERK327715:ERL327715 FBG327715:FBH327715 FLC327715:FLD327715 FUY327715:FUZ327715 GEU327715:GEV327715 GOQ327715:GOR327715 GYM327715:GYN327715 HII327715:HIJ327715 HSE327715:HSF327715 ICA327715:ICB327715 ILW327715:ILX327715 IVS327715:IVT327715 JFO327715:JFP327715 JPK327715:JPL327715 JZG327715:JZH327715 KJC327715:KJD327715 KSY327715:KSZ327715 LCU327715:LCV327715 LMQ327715:LMR327715 LWM327715:LWN327715 MGI327715:MGJ327715 MQE327715:MQF327715 NAA327715:NAB327715 NJW327715:NJX327715 NTS327715:NTT327715 ODO327715:ODP327715 ONK327715:ONL327715 OXG327715:OXH327715 PHC327715:PHD327715 PQY327715:PQZ327715 QAU327715:QAV327715 QKQ327715:QKR327715 QUM327715:QUN327715 REI327715:REJ327715 ROE327715:ROF327715 RYA327715:RYB327715 SHW327715:SHX327715 SRS327715:SRT327715 TBO327715:TBP327715 TLK327715:TLL327715 TVG327715:TVH327715 UFC327715:UFD327715 UOY327715:UOZ327715 UYU327715:UYV327715 VIQ327715:VIR327715 VSM327715:VSN327715 WCI327715:WCJ327715 WME327715:WMF327715 WWA327715:WWB327715 S393251:T393251 JO393251:JP393251 TK393251:TL393251 ADG393251:ADH393251 ANC393251:AND393251 AWY393251:AWZ393251 BGU393251:BGV393251 BQQ393251:BQR393251 CAM393251:CAN393251 CKI393251:CKJ393251 CUE393251:CUF393251 DEA393251:DEB393251 DNW393251:DNX393251 DXS393251:DXT393251 EHO393251:EHP393251 ERK393251:ERL393251 FBG393251:FBH393251 FLC393251:FLD393251 FUY393251:FUZ393251 GEU393251:GEV393251 GOQ393251:GOR393251 GYM393251:GYN393251 HII393251:HIJ393251 HSE393251:HSF393251 ICA393251:ICB393251 ILW393251:ILX393251 IVS393251:IVT393251 JFO393251:JFP393251 JPK393251:JPL393251 JZG393251:JZH393251 KJC393251:KJD393251 KSY393251:KSZ393251 LCU393251:LCV393251 LMQ393251:LMR393251 LWM393251:LWN393251 MGI393251:MGJ393251 MQE393251:MQF393251 NAA393251:NAB393251 NJW393251:NJX393251 NTS393251:NTT393251 ODO393251:ODP393251 ONK393251:ONL393251 OXG393251:OXH393251 PHC393251:PHD393251 PQY393251:PQZ393251 QAU393251:QAV393251 QKQ393251:QKR393251 QUM393251:QUN393251 REI393251:REJ393251 ROE393251:ROF393251 RYA393251:RYB393251 SHW393251:SHX393251 SRS393251:SRT393251 TBO393251:TBP393251 TLK393251:TLL393251 TVG393251:TVH393251 UFC393251:UFD393251 UOY393251:UOZ393251 UYU393251:UYV393251 VIQ393251:VIR393251 VSM393251:VSN393251 WCI393251:WCJ393251 WME393251:WMF393251 WWA393251:WWB393251 S458787:T458787 JO458787:JP458787 TK458787:TL458787 ADG458787:ADH458787 ANC458787:AND458787 AWY458787:AWZ458787 BGU458787:BGV458787 BQQ458787:BQR458787 CAM458787:CAN458787 CKI458787:CKJ458787 CUE458787:CUF458787 DEA458787:DEB458787 DNW458787:DNX458787 DXS458787:DXT458787 EHO458787:EHP458787 ERK458787:ERL458787 FBG458787:FBH458787 FLC458787:FLD458787 FUY458787:FUZ458787 GEU458787:GEV458787 GOQ458787:GOR458787 GYM458787:GYN458787 HII458787:HIJ458787 HSE458787:HSF458787 ICA458787:ICB458787 ILW458787:ILX458787 IVS458787:IVT458787 JFO458787:JFP458787 JPK458787:JPL458787 JZG458787:JZH458787 KJC458787:KJD458787 KSY458787:KSZ458787 LCU458787:LCV458787 LMQ458787:LMR458787 LWM458787:LWN458787 MGI458787:MGJ458787 MQE458787:MQF458787 NAA458787:NAB458787 NJW458787:NJX458787 NTS458787:NTT458787 ODO458787:ODP458787 ONK458787:ONL458787 OXG458787:OXH458787 PHC458787:PHD458787 PQY458787:PQZ458787 QAU458787:QAV458787 QKQ458787:QKR458787 QUM458787:QUN458787 REI458787:REJ458787 ROE458787:ROF458787 RYA458787:RYB458787 SHW458787:SHX458787 SRS458787:SRT458787 TBO458787:TBP458787 TLK458787:TLL458787 TVG458787:TVH458787 UFC458787:UFD458787 UOY458787:UOZ458787 UYU458787:UYV458787 VIQ458787:VIR458787 VSM458787:VSN458787 WCI458787:WCJ458787 WME458787:WMF458787 WWA458787:WWB458787 S524323:T524323 JO524323:JP524323 TK524323:TL524323 ADG524323:ADH524323 ANC524323:AND524323 AWY524323:AWZ524323 BGU524323:BGV524323 BQQ524323:BQR524323 CAM524323:CAN524323 CKI524323:CKJ524323 CUE524323:CUF524323 DEA524323:DEB524323 DNW524323:DNX524323 DXS524323:DXT524323 EHO524323:EHP524323 ERK524323:ERL524323 FBG524323:FBH524323 FLC524323:FLD524323 FUY524323:FUZ524323 GEU524323:GEV524323 GOQ524323:GOR524323 GYM524323:GYN524323 HII524323:HIJ524323 HSE524323:HSF524323 ICA524323:ICB524323 ILW524323:ILX524323 IVS524323:IVT524323 JFO524323:JFP524323 JPK524323:JPL524323 JZG524323:JZH524323 KJC524323:KJD524323 KSY524323:KSZ524323 LCU524323:LCV524323 LMQ524323:LMR524323 LWM524323:LWN524323 MGI524323:MGJ524323 MQE524323:MQF524323 NAA524323:NAB524323 NJW524323:NJX524323 NTS524323:NTT524323 ODO524323:ODP524323 ONK524323:ONL524323 OXG524323:OXH524323 PHC524323:PHD524323 PQY524323:PQZ524323 QAU524323:QAV524323 QKQ524323:QKR524323 QUM524323:QUN524323 REI524323:REJ524323 ROE524323:ROF524323 RYA524323:RYB524323 SHW524323:SHX524323 SRS524323:SRT524323 TBO524323:TBP524323 TLK524323:TLL524323 TVG524323:TVH524323 UFC524323:UFD524323 UOY524323:UOZ524323 UYU524323:UYV524323 VIQ524323:VIR524323 VSM524323:VSN524323 WCI524323:WCJ524323 WME524323:WMF524323 WWA524323:WWB524323 S589859:T589859 JO589859:JP589859 TK589859:TL589859 ADG589859:ADH589859 ANC589859:AND589859 AWY589859:AWZ589859 BGU589859:BGV589859 BQQ589859:BQR589859 CAM589859:CAN589859 CKI589859:CKJ589859 CUE589859:CUF589859 DEA589859:DEB589859 DNW589859:DNX589859 DXS589859:DXT589859 EHO589859:EHP589859 ERK589859:ERL589859 FBG589859:FBH589859 FLC589859:FLD589859 FUY589859:FUZ589859 GEU589859:GEV589859 GOQ589859:GOR589859 GYM589859:GYN589859 HII589859:HIJ589859 HSE589859:HSF589859 ICA589859:ICB589859 ILW589859:ILX589859 IVS589859:IVT589859 JFO589859:JFP589859 JPK589859:JPL589859 JZG589859:JZH589859 KJC589859:KJD589859 KSY589859:KSZ589859 LCU589859:LCV589859 LMQ589859:LMR589859 LWM589859:LWN589859 MGI589859:MGJ589859 MQE589859:MQF589859 NAA589859:NAB589859 NJW589859:NJX589859 NTS589859:NTT589859 ODO589859:ODP589859 ONK589859:ONL589859 OXG589859:OXH589859 PHC589859:PHD589859 PQY589859:PQZ589859 QAU589859:QAV589859 QKQ589859:QKR589859 QUM589859:QUN589859 REI589859:REJ589859 ROE589859:ROF589859 RYA589859:RYB589859 SHW589859:SHX589859 SRS589859:SRT589859 TBO589859:TBP589859 TLK589859:TLL589859 TVG589859:TVH589859 UFC589859:UFD589859 UOY589859:UOZ589859 UYU589859:UYV589859 VIQ589859:VIR589859 VSM589859:VSN589859 WCI589859:WCJ589859 WME589859:WMF589859 WWA589859:WWB589859 S655395:T655395 JO655395:JP655395 TK655395:TL655395 ADG655395:ADH655395 ANC655395:AND655395 AWY655395:AWZ655395 BGU655395:BGV655395 BQQ655395:BQR655395 CAM655395:CAN655395 CKI655395:CKJ655395 CUE655395:CUF655395 DEA655395:DEB655395 DNW655395:DNX655395 DXS655395:DXT655395 EHO655395:EHP655395 ERK655395:ERL655395 FBG655395:FBH655395 FLC655395:FLD655395 FUY655395:FUZ655395 GEU655395:GEV655395 GOQ655395:GOR655395 GYM655395:GYN655395 HII655395:HIJ655395 HSE655395:HSF655395 ICA655395:ICB655395 ILW655395:ILX655395 IVS655395:IVT655395 JFO655395:JFP655395 JPK655395:JPL655395 JZG655395:JZH655395 KJC655395:KJD655395 KSY655395:KSZ655395 LCU655395:LCV655395 LMQ655395:LMR655395 LWM655395:LWN655395 MGI655395:MGJ655395 MQE655395:MQF655395 NAA655395:NAB655395 NJW655395:NJX655395 NTS655395:NTT655395 ODO655395:ODP655395 ONK655395:ONL655395 OXG655395:OXH655395 PHC655395:PHD655395 PQY655395:PQZ655395 QAU655395:QAV655395 QKQ655395:QKR655395 QUM655395:QUN655395 REI655395:REJ655395 ROE655395:ROF655395 RYA655395:RYB655395 SHW655395:SHX655395 SRS655395:SRT655395 TBO655395:TBP655395 TLK655395:TLL655395 TVG655395:TVH655395 UFC655395:UFD655395 UOY655395:UOZ655395 UYU655395:UYV655395 VIQ655395:VIR655395 VSM655395:VSN655395 WCI655395:WCJ655395 WME655395:WMF655395 WWA655395:WWB655395 S720931:T720931 JO720931:JP720931 TK720931:TL720931 ADG720931:ADH720931 ANC720931:AND720931 AWY720931:AWZ720931 BGU720931:BGV720931 BQQ720931:BQR720931 CAM720931:CAN720931 CKI720931:CKJ720931 CUE720931:CUF720931 DEA720931:DEB720931 DNW720931:DNX720931 DXS720931:DXT720931 EHO720931:EHP720931 ERK720931:ERL720931 FBG720931:FBH720931 FLC720931:FLD720931 FUY720931:FUZ720931 GEU720931:GEV720931 GOQ720931:GOR720931 GYM720931:GYN720931 HII720931:HIJ720931 HSE720931:HSF720931 ICA720931:ICB720931 ILW720931:ILX720931 IVS720931:IVT720931 JFO720931:JFP720931 JPK720931:JPL720931 JZG720931:JZH720931 KJC720931:KJD720931 KSY720931:KSZ720931 LCU720931:LCV720931 LMQ720931:LMR720931 LWM720931:LWN720931 MGI720931:MGJ720931 MQE720931:MQF720931 NAA720931:NAB720931 NJW720931:NJX720931 NTS720931:NTT720931 ODO720931:ODP720931 ONK720931:ONL720931 OXG720931:OXH720931 PHC720931:PHD720931 PQY720931:PQZ720931 QAU720931:QAV720931 QKQ720931:QKR720931 QUM720931:QUN720931 REI720931:REJ720931 ROE720931:ROF720931 RYA720931:RYB720931 SHW720931:SHX720931 SRS720931:SRT720931 TBO720931:TBP720931 TLK720931:TLL720931 TVG720931:TVH720931 UFC720931:UFD720931 UOY720931:UOZ720931 UYU720931:UYV720931 VIQ720931:VIR720931 VSM720931:VSN720931 WCI720931:WCJ720931 WME720931:WMF720931 WWA720931:WWB720931 S786467:T786467 JO786467:JP786467 TK786467:TL786467 ADG786467:ADH786467 ANC786467:AND786467 AWY786467:AWZ786467 BGU786467:BGV786467 BQQ786467:BQR786467 CAM786467:CAN786467 CKI786467:CKJ786467 CUE786467:CUF786467 DEA786467:DEB786467 DNW786467:DNX786467 DXS786467:DXT786467 EHO786467:EHP786467 ERK786467:ERL786467 FBG786467:FBH786467 FLC786467:FLD786467 FUY786467:FUZ786467 GEU786467:GEV786467 GOQ786467:GOR786467 GYM786467:GYN786467 HII786467:HIJ786467 HSE786467:HSF786467 ICA786467:ICB786467 ILW786467:ILX786467 IVS786467:IVT786467 JFO786467:JFP786467 JPK786467:JPL786467 JZG786467:JZH786467 KJC786467:KJD786467 KSY786467:KSZ786467 LCU786467:LCV786467 LMQ786467:LMR786467 LWM786467:LWN786467 MGI786467:MGJ786467 MQE786467:MQF786467 NAA786467:NAB786467 NJW786467:NJX786467 NTS786467:NTT786467 ODO786467:ODP786467 ONK786467:ONL786467 OXG786467:OXH786467 PHC786467:PHD786467 PQY786467:PQZ786467 QAU786467:QAV786467 QKQ786467:QKR786467 QUM786467:QUN786467 REI786467:REJ786467 ROE786467:ROF786467 RYA786467:RYB786467 SHW786467:SHX786467 SRS786467:SRT786467 TBO786467:TBP786467 TLK786467:TLL786467 TVG786467:TVH786467 UFC786467:UFD786467 UOY786467:UOZ786467 UYU786467:UYV786467 VIQ786467:VIR786467 VSM786467:VSN786467 WCI786467:WCJ786467 WME786467:WMF786467 WWA786467:WWB786467 S852003:T852003 JO852003:JP852003 TK852003:TL852003 ADG852003:ADH852003 ANC852003:AND852003 AWY852003:AWZ852003 BGU852003:BGV852003 BQQ852003:BQR852003 CAM852003:CAN852003 CKI852003:CKJ852003 CUE852003:CUF852003 DEA852003:DEB852003 DNW852003:DNX852003 DXS852003:DXT852003 EHO852003:EHP852003 ERK852003:ERL852003 FBG852003:FBH852003 FLC852003:FLD852003 FUY852003:FUZ852003 GEU852003:GEV852003 GOQ852003:GOR852003 GYM852003:GYN852003 HII852003:HIJ852003 HSE852003:HSF852003 ICA852003:ICB852003 ILW852003:ILX852003 IVS852003:IVT852003 JFO852003:JFP852003 JPK852003:JPL852003 JZG852003:JZH852003 KJC852003:KJD852003 KSY852003:KSZ852003 LCU852003:LCV852003 LMQ852003:LMR852003 LWM852003:LWN852003 MGI852003:MGJ852003 MQE852003:MQF852003 NAA852003:NAB852003 NJW852003:NJX852003 NTS852003:NTT852003 ODO852003:ODP852003 ONK852003:ONL852003 OXG852003:OXH852003 PHC852003:PHD852003 PQY852003:PQZ852003 QAU852003:QAV852003 QKQ852003:QKR852003 QUM852003:QUN852003 REI852003:REJ852003 ROE852003:ROF852003 RYA852003:RYB852003 SHW852003:SHX852003 SRS852003:SRT852003 TBO852003:TBP852003 TLK852003:TLL852003 TVG852003:TVH852003 UFC852003:UFD852003 UOY852003:UOZ852003 UYU852003:UYV852003 VIQ852003:VIR852003 VSM852003:VSN852003 WCI852003:WCJ852003 WME852003:WMF852003 WWA852003:WWB852003 S917539:T917539 JO917539:JP917539 TK917539:TL917539 ADG917539:ADH917539 ANC917539:AND917539 AWY917539:AWZ917539 BGU917539:BGV917539 BQQ917539:BQR917539 CAM917539:CAN917539 CKI917539:CKJ917539 CUE917539:CUF917539 DEA917539:DEB917539 DNW917539:DNX917539 DXS917539:DXT917539 EHO917539:EHP917539 ERK917539:ERL917539 FBG917539:FBH917539 FLC917539:FLD917539 FUY917539:FUZ917539 GEU917539:GEV917539 GOQ917539:GOR917539 GYM917539:GYN917539 HII917539:HIJ917539 HSE917539:HSF917539 ICA917539:ICB917539 ILW917539:ILX917539 IVS917539:IVT917539 JFO917539:JFP917539 JPK917539:JPL917539 JZG917539:JZH917539 KJC917539:KJD917539 KSY917539:KSZ917539 LCU917539:LCV917539 LMQ917539:LMR917539 LWM917539:LWN917539 MGI917539:MGJ917539 MQE917539:MQF917539 NAA917539:NAB917539 NJW917539:NJX917539 NTS917539:NTT917539 ODO917539:ODP917539 ONK917539:ONL917539 OXG917539:OXH917539 PHC917539:PHD917539 PQY917539:PQZ917539 QAU917539:QAV917539 QKQ917539:QKR917539 QUM917539:QUN917539 REI917539:REJ917539 ROE917539:ROF917539 RYA917539:RYB917539 SHW917539:SHX917539 SRS917539:SRT917539 TBO917539:TBP917539 TLK917539:TLL917539 TVG917539:TVH917539 UFC917539:UFD917539 UOY917539:UOZ917539 UYU917539:UYV917539 VIQ917539:VIR917539 VSM917539:VSN917539 WCI917539:WCJ917539 WME917539:WMF917539 WWA917539:WWB917539 S983075:T983075 JO983075:JP983075 TK983075:TL983075 ADG983075:ADH983075 ANC983075:AND983075 AWY983075:AWZ983075 BGU983075:BGV983075 BQQ983075:BQR983075 CAM983075:CAN983075 CKI983075:CKJ983075 CUE983075:CUF983075 DEA983075:DEB983075 DNW983075:DNX983075 DXS983075:DXT983075 EHO983075:EHP983075 ERK983075:ERL983075 FBG983075:FBH983075 FLC983075:FLD983075 FUY983075:FUZ983075 GEU983075:GEV983075 GOQ983075:GOR983075 GYM983075:GYN983075 HII983075:HIJ983075 HSE983075:HSF983075 ICA983075:ICB983075 ILW983075:ILX983075 IVS983075:IVT983075 JFO983075:JFP983075 JPK983075:JPL983075 JZG983075:JZH983075 KJC983075:KJD983075 KSY983075:KSZ983075 LCU983075:LCV983075 LMQ983075:LMR983075 LWM983075:LWN983075 MGI983075:MGJ983075 MQE983075:MQF983075 NAA983075:NAB983075 NJW983075:NJX983075 NTS983075:NTT983075 ODO983075:ODP983075 ONK983075:ONL983075 OXG983075:OXH983075 PHC983075:PHD983075 PQY983075:PQZ983075 QAU983075:QAV983075 QKQ983075:QKR983075 QUM983075:QUN983075 REI983075:REJ983075 ROE983075:ROF983075 RYA983075:RYB983075 SHW983075:SHX983075 SRS983075:SRT983075 TBO983075:TBP983075 TLK983075:TLL983075 TVG983075:TVH983075 UFC983075:UFD983075 UOY983075:UOZ983075 UYU983075:UYV983075 VIQ983075:VIR983075 VSM983075:VSN983075 WCI983075:WCJ983075 WME983075:WMF983075 WWA983075:WWB983075">
      <formula1>$Z$37:$Z$39</formula1>
    </dataValidation>
    <dataValidation type="list" allowBlank="1" sqref="E11:F11 JA11:JB11 SW11:SX11 ACS11:ACT11 AMO11:AMP11 AWK11:AWL11 BGG11:BGH11 BQC11:BQD11 BZY11:BZZ11 CJU11:CJV11 CTQ11:CTR11 DDM11:DDN11 DNI11:DNJ11 DXE11:DXF11 EHA11:EHB11 EQW11:EQX11 FAS11:FAT11 FKO11:FKP11 FUK11:FUL11 GEG11:GEH11 GOC11:GOD11 GXY11:GXZ11 HHU11:HHV11 HRQ11:HRR11 IBM11:IBN11 ILI11:ILJ11 IVE11:IVF11 JFA11:JFB11 JOW11:JOX11 JYS11:JYT11 KIO11:KIP11 KSK11:KSL11 LCG11:LCH11 LMC11:LMD11 LVY11:LVZ11 MFU11:MFV11 MPQ11:MPR11 MZM11:MZN11 NJI11:NJJ11 NTE11:NTF11 ODA11:ODB11 OMW11:OMX11 OWS11:OWT11 PGO11:PGP11 PQK11:PQL11 QAG11:QAH11 QKC11:QKD11 QTY11:QTZ11 RDU11:RDV11 RNQ11:RNR11 RXM11:RXN11 SHI11:SHJ11 SRE11:SRF11 TBA11:TBB11 TKW11:TKX11 TUS11:TUT11 UEO11:UEP11 UOK11:UOL11 UYG11:UYH11 VIC11:VID11 VRY11:VRZ11 WBU11:WBV11 WLQ11:WLR11 WVM11:WVN11 E65547:F65547 JA65547:JB65547 SW65547:SX65547 ACS65547:ACT65547 AMO65547:AMP65547 AWK65547:AWL65547 BGG65547:BGH65547 BQC65547:BQD65547 BZY65547:BZZ65547 CJU65547:CJV65547 CTQ65547:CTR65547 DDM65547:DDN65547 DNI65547:DNJ65547 DXE65547:DXF65547 EHA65547:EHB65547 EQW65547:EQX65547 FAS65547:FAT65547 FKO65547:FKP65547 FUK65547:FUL65547 GEG65547:GEH65547 GOC65547:GOD65547 GXY65547:GXZ65547 HHU65547:HHV65547 HRQ65547:HRR65547 IBM65547:IBN65547 ILI65547:ILJ65547 IVE65547:IVF65547 JFA65547:JFB65547 JOW65547:JOX65547 JYS65547:JYT65547 KIO65547:KIP65547 KSK65547:KSL65547 LCG65547:LCH65547 LMC65547:LMD65547 LVY65547:LVZ65547 MFU65547:MFV65547 MPQ65547:MPR65547 MZM65547:MZN65547 NJI65547:NJJ65547 NTE65547:NTF65547 ODA65547:ODB65547 OMW65547:OMX65547 OWS65547:OWT65547 PGO65547:PGP65547 PQK65547:PQL65547 QAG65547:QAH65547 QKC65547:QKD65547 QTY65547:QTZ65547 RDU65547:RDV65547 RNQ65547:RNR65547 RXM65547:RXN65547 SHI65547:SHJ65547 SRE65547:SRF65547 TBA65547:TBB65547 TKW65547:TKX65547 TUS65547:TUT65547 UEO65547:UEP65547 UOK65547:UOL65547 UYG65547:UYH65547 VIC65547:VID65547 VRY65547:VRZ65547 WBU65547:WBV65547 WLQ65547:WLR65547 WVM65547:WVN65547 E131083:F131083 JA131083:JB131083 SW131083:SX131083 ACS131083:ACT131083 AMO131083:AMP131083 AWK131083:AWL131083 BGG131083:BGH131083 BQC131083:BQD131083 BZY131083:BZZ131083 CJU131083:CJV131083 CTQ131083:CTR131083 DDM131083:DDN131083 DNI131083:DNJ131083 DXE131083:DXF131083 EHA131083:EHB131083 EQW131083:EQX131083 FAS131083:FAT131083 FKO131083:FKP131083 FUK131083:FUL131083 GEG131083:GEH131083 GOC131083:GOD131083 GXY131083:GXZ131083 HHU131083:HHV131083 HRQ131083:HRR131083 IBM131083:IBN131083 ILI131083:ILJ131083 IVE131083:IVF131083 JFA131083:JFB131083 JOW131083:JOX131083 JYS131083:JYT131083 KIO131083:KIP131083 KSK131083:KSL131083 LCG131083:LCH131083 LMC131083:LMD131083 LVY131083:LVZ131083 MFU131083:MFV131083 MPQ131083:MPR131083 MZM131083:MZN131083 NJI131083:NJJ131083 NTE131083:NTF131083 ODA131083:ODB131083 OMW131083:OMX131083 OWS131083:OWT131083 PGO131083:PGP131083 PQK131083:PQL131083 QAG131083:QAH131083 QKC131083:QKD131083 QTY131083:QTZ131083 RDU131083:RDV131083 RNQ131083:RNR131083 RXM131083:RXN131083 SHI131083:SHJ131083 SRE131083:SRF131083 TBA131083:TBB131083 TKW131083:TKX131083 TUS131083:TUT131083 UEO131083:UEP131083 UOK131083:UOL131083 UYG131083:UYH131083 VIC131083:VID131083 VRY131083:VRZ131083 WBU131083:WBV131083 WLQ131083:WLR131083 WVM131083:WVN131083 E196619:F196619 JA196619:JB196619 SW196619:SX196619 ACS196619:ACT196619 AMO196619:AMP196619 AWK196619:AWL196619 BGG196619:BGH196619 BQC196619:BQD196619 BZY196619:BZZ196619 CJU196619:CJV196619 CTQ196619:CTR196619 DDM196619:DDN196619 DNI196619:DNJ196619 DXE196619:DXF196619 EHA196619:EHB196619 EQW196619:EQX196619 FAS196619:FAT196619 FKO196619:FKP196619 FUK196619:FUL196619 GEG196619:GEH196619 GOC196619:GOD196619 GXY196619:GXZ196619 HHU196619:HHV196619 HRQ196619:HRR196619 IBM196619:IBN196619 ILI196619:ILJ196619 IVE196619:IVF196619 JFA196619:JFB196619 JOW196619:JOX196619 JYS196619:JYT196619 KIO196619:KIP196619 KSK196619:KSL196619 LCG196619:LCH196619 LMC196619:LMD196619 LVY196619:LVZ196619 MFU196619:MFV196619 MPQ196619:MPR196619 MZM196619:MZN196619 NJI196619:NJJ196619 NTE196619:NTF196619 ODA196619:ODB196619 OMW196619:OMX196619 OWS196619:OWT196619 PGO196619:PGP196619 PQK196619:PQL196619 QAG196619:QAH196619 QKC196619:QKD196619 QTY196619:QTZ196619 RDU196619:RDV196619 RNQ196619:RNR196619 RXM196619:RXN196619 SHI196619:SHJ196619 SRE196619:SRF196619 TBA196619:TBB196619 TKW196619:TKX196619 TUS196619:TUT196619 UEO196619:UEP196619 UOK196619:UOL196619 UYG196619:UYH196619 VIC196619:VID196619 VRY196619:VRZ196619 WBU196619:WBV196619 WLQ196619:WLR196619 WVM196619:WVN196619 E262155:F262155 JA262155:JB262155 SW262155:SX262155 ACS262155:ACT262155 AMO262155:AMP262155 AWK262155:AWL262155 BGG262155:BGH262155 BQC262155:BQD262155 BZY262155:BZZ262155 CJU262155:CJV262155 CTQ262155:CTR262155 DDM262155:DDN262155 DNI262155:DNJ262155 DXE262155:DXF262155 EHA262155:EHB262155 EQW262155:EQX262155 FAS262155:FAT262155 FKO262155:FKP262155 FUK262155:FUL262155 GEG262155:GEH262155 GOC262155:GOD262155 GXY262155:GXZ262155 HHU262155:HHV262155 HRQ262155:HRR262155 IBM262155:IBN262155 ILI262155:ILJ262155 IVE262155:IVF262155 JFA262155:JFB262155 JOW262155:JOX262155 JYS262155:JYT262155 KIO262155:KIP262155 KSK262155:KSL262155 LCG262155:LCH262155 LMC262155:LMD262155 LVY262155:LVZ262155 MFU262155:MFV262155 MPQ262155:MPR262155 MZM262155:MZN262155 NJI262155:NJJ262155 NTE262155:NTF262155 ODA262155:ODB262155 OMW262155:OMX262155 OWS262155:OWT262155 PGO262155:PGP262155 PQK262155:PQL262155 QAG262155:QAH262155 QKC262155:QKD262155 QTY262155:QTZ262155 RDU262155:RDV262155 RNQ262155:RNR262155 RXM262155:RXN262155 SHI262155:SHJ262155 SRE262155:SRF262155 TBA262155:TBB262155 TKW262155:TKX262155 TUS262155:TUT262155 UEO262155:UEP262155 UOK262155:UOL262155 UYG262155:UYH262155 VIC262155:VID262155 VRY262155:VRZ262155 WBU262155:WBV262155 WLQ262155:WLR262155 WVM262155:WVN262155 E327691:F327691 JA327691:JB327691 SW327691:SX327691 ACS327691:ACT327691 AMO327691:AMP327691 AWK327691:AWL327691 BGG327691:BGH327691 BQC327691:BQD327691 BZY327691:BZZ327691 CJU327691:CJV327691 CTQ327691:CTR327691 DDM327691:DDN327691 DNI327691:DNJ327691 DXE327691:DXF327691 EHA327691:EHB327691 EQW327691:EQX327691 FAS327691:FAT327691 FKO327691:FKP327691 FUK327691:FUL327691 GEG327691:GEH327691 GOC327691:GOD327691 GXY327691:GXZ327691 HHU327691:HHV327691 HRQ327691:HRR327691 IBM327691:IBN327691 ILI327691:ILJ327691 IVE327691:IVF327691 JFA327691:JFB327691 JOW327691:JOX327691 JYS327691:JYT327691 KIO327691:KIP327691 KSK327691:KSL327691 LCG327691:LCH327691 LMC327691:LMD327691 LVY327691:LVZ327691 MFU327691:MFV327691 MPQ327691:MPR327691 MZM327691:MZN327691 NJI327691:NJJ327691 NTE327691:NTF327691 ODA327691:ODB327691 OMW327691:OMX327691 OWS327691:OWT327691 PGO327691:PGP327691 PQK327691:PQL327691 QAG327691:QAH327691 QKC327691:QKD327691 QTY327691:QTZ327691 RDU327691:RDV327691 RNQ327691:RNR327691 RXM327691:RXN327691 SHI327691:SHJ327691 SRE327691:SRF327691 TBA327691:TBB327691 TKW327691:TKX327691 TUS327691:TUT327691 UEO327691:UEP327691 UOK327691:UOL327691 UYG327691:UYH327691 VIC327691:VID327691 VRY327691:VRZ327691 WBU327691:WBV327691 WLQ327691:WLR327691 WVM327691:WVN327691 E393227:F393227 JA393227:JB393227 SW393227:SX393227 ACS393227:ACT393227 AMO393227:AMP393227 AWK393227:AWL393227 BGG393227:BGH393227 BQC393227:BQD393227 BZY393227:BZZ393227 CJU393227:CJV393227 CTQ393227:CTR393227 DDM393227:DDN393227 DNI393227:DNJ393227 DXE393227:DXF393227 EHA393227:EHB393227 EQW393227:EQX393227 FAS393227:FAT393227 FKO393227:FKP393227 FUK393227:FUL393227 GEG393227:GEH393227 GOC393227:GOD393227 GXY393227:GXZ393227 HHU393227:HHV393227 HRQ393227:HRR393227 IBM393227:IBN393227 ILI393227:ILJ393227 IVE393227:IVF393227 JFA393227:JFB393227 JOW393227:JOX393227 JYS393227:JYT393227 KIO393227:KIP393227 KSK393227:KSL393227 LCG393227:LCH393227 LMC393227:LMD393227 LVY393227:LVZ393227 MFU393227:MFV393227 MPQ393227:MPR393227 MZM393227:MZN393227 NJI393227:NJJ393227 NTE393227:NTF393227 ODA393227:ODB393227 OMW393227:OMX393227 OWS393227:OWT393227 PGO393227:PGP393227 PQK393227:PQL393227 QAG393227:QAH393227 QKC393227:QKD393227 QTY393227:QTZ393227 RDU393227:RDV393227 RNQ393227:RNR393227 RXM393227:RXN393227 SHI393227:SHJ393227 SRE393227:SRF393227 TBA393227:TBB393227 TKW393227:TKX393227 TUS393227:TUT393227 UEO393227:UEP393227 UOK393227:UOL393227 UYG393227:UYH393227 VIC393227:VID393227 VRY393227:VRZ393227 WBU393227:WBV393227 WLQ393227:WLR393227 WVM393227:WVN393227 E458763:F458763 JA458763:JB458763 SW458763:SX458763 ACS458763:ACT458763 AMO458763:AMP458763 AWK458763:AWL458763 BGG458763:BGH458763 BQC458763:BQD458763 BZY458763:BZZ458763 CJU458763:CJV458763 CTQ458763:CTR458763 DDM458763:DDN458763 DNI458763:DNJ458763 DXE458763:DXF458763 EHA458763:EHB458763 EQW458763:EQX458763 FAS458763:FAT458763 FKO458763:FKP458763 FUK458763:FUL458763 GEG458763:GEH458763 GOC458763:GOD458763 GXY458763:GXZ458763 HHU458763:HHV458763 HRQ458763:HRR458763 IBM458763:IBN458763 ILI458763:ILJ458763 IVE458763:IVF458763 JFA458763:JFB458763 JOW458763:JOX458763 JYS458763:JYT458763 KIO458763:KIP458763 KSK458763:KSL458763 LCG458763:LCH458763 LMC458763:LMD458763 LVY458763:LVZ458763 MFU458763:MFV458763 MPQ458763:MPR458763 MZM458763:MZN458763 NJI458763:NJJ458763 NTE458763:NTF458763 ODA458763:ODB458763 OMW458763:OMX458763 OWS458763:OWT458763 PGO458763:PGP458763 PQK458763:PQL458763 QAG458763:QAH458763 QKC458763:QKD458763 QTY458763:QTZ458763 RDU458763:RDV458763 RNQ458763:RNR458763 RXM458763:RXN458763 SHI458763:SHJ458763 SRE458763:SRF458763 TBA458763:TBB458763 TKW458763:TKX458763 TUS458763:TUT458763 UEO458763:UEP458763 UOK458763:UOL458763 UYG458763:UYH458763 VIC458763:VID458763 VRY458763:VRZ458763 WBU458763:WBV458763 WLQ458763:WLR458763 WVM458763:WVN458763 E524299:F524299 JA524299:JB524299 SW524299:SX524299 ACS524299:ACT524299 AMO524299:AMP524299 AWK524299:AWL524299 BGG524299:BGH524299 BQC524299:BQD524299 BZY524299:BZZ524299 CJU524299:CJV524299 CTQ524299:CTR524299 DDM524299:DDN524299 DNI524299:DNJ524299 DXE524299:DXF524299 EHA524299:EHB524299 EQW524299:EQX524299 FAS524299:FAT524299 FKO524299:FKP524299 FUK524299:FUL524299 GEG524299:GEH524299 GOC524299:GOD524299 GXY524299:GXZ524299 HHU524299:HHV524299 HRQ524299:HRR524299 IBM524299:IBN524299 ILI524299:ILJ524299 IVE524299:IVF524299 JFA524299:JFB524299 JOW524299:JOX524299 JYS524299:JYT524299 KIO524299:KIP524299 KSK524299:KSL524299 LCG524299:LCH524299 LMC524299:LMD524299 LVY524299:LVZ524299 MFU524299:MFV524299 MPQ524299:MPR524299 MZM524299:MZN524299 NJI524299:NJJ524299 NTE524299:NTF524299 ODA524299:ODB524299 OMW524299:OMX524299 OWS524299:OWT524299 PGO524299:PGP524299 PQK524299:PQL524299 QAG524299:QAH524299 QKC524299:QKD524299 QTY524299:QTZ524299 RDU524299:RDV524299 RNQ524299:RNR524299 RXM524299:RXN524299 SHI524299:SHJ524299 SRE524299:SRF524299 TBA524299:TBB524299 TKW524299:TKX524299 TUS524299:TUT524299 UEO524299:UEP524299 UOK524299:UOL524299 UYG524299:UYH524299 VIC524299:VID524299 VRY524299:VRZ524299 WBU524299:WBV524299 WLQ524299:WLR524299 WVM524299:WVN524299 E589835:F589835 JA589835:JB589835 SW589835:SX589835 ACS589835:ACT589835 AMO589835:AMP589835 AWK589835:AWL589835 BGG589835:BGH589835 BQC589835:BQD589835 BZY589835:BZZ589835 CJU589835:CJV589835 CTQ589835:CTR589835 DDM589835:DDN589835 DNI589835:DNJ589835 DXE589835:DXF589835 EHA589835:EHB589835 EQW589835:EQX589835 FAS589835:FAT589835 FKO589835:FKP589835 FUK589835:FUL589835 GEG589835:GEH589835 GOC589835:GOD589835 GXY589835:GXZ589835 HHU589835:HHV589835 HRQ589835:HRR589835 IBM589835:IBN589835 ILI589835:ILJ589835 IVE589835:IVF589835 JFA589835:JFB589835 JOW589835:JOX589835 JYS589835:JYT589835 KIO589835:KIP589835 KSK589835:KSL589835 LCG589835:LCH589835 LMC589835:LMD589835 LVY589835:LVZ589835 MFU589835:MFV589835 MPQ589835:MPR589835 MZM589835:MZN589835 NJI589835:NJJ589835 NTE589835:NTF589835 ODA589835:ODB589835 OMW589835:OMX589835 OWS589835:OWT589835 PGO589835:PGP589835 PQK589835:PQL589835 QAG589835:QAH589835 QKC589835:QKD589835 QTY589835:QTZ589835 RDU589835:RDV589835 RNQ589835:RNR589835 RXM589835:RXN589835 SHI589835:SHJ589835 SRE589835:SRF589835 TBA589835:TBB589835 TKW589835:TKX589835 TUS589835:TUT589835 UEO589835:UEP589835 UOK589835:UOL589835 UYG589835:UYH589835 VIC589835:VID589835 VRY589835:VRZ589835 WBU589835:WBV589835 WLQ589835:WLR589835 WVM589835:WVN589835 E655371:F655371 JA655371:JB655371 SW655371:SX655371 ACS655371:ACT655371 AMO655371:AMP655371 AWK655371:AWL655371 BGG655371:BGH655371 BQC655371:BQD655371 BZY655371:BZZ655371 CJU655371:CJV655371 CTQ655371:CTR655371 DDM655371:DDN655371 DNI655371:DNJ655371 DXE655371:DXF655371 EHA655371:EHB655371 EQW655371:EQX655371 FAS655371:FAT655371 FKO655371:FKP655371 FUK655371:FUL655371 GEG655371:GEH655371 GOC655371:GOD655371 GXY655371:GXZ655371 HHU655371:HHV655371 HRQ655371:HRR655371 IBM655371:IBN655371 ILI655371:ILJ655371 IVE655371:IVF655371 JFA655371:JFB655371 JOW655371:JOX655371 JYS655371:JYT655371 KIO655371:KIP655371 KSK655371:KSL655371 LCG655371:LCH655371 LMC655371:LMD655371 LVY655371:LVZ655371 MFU655371:MFV655371 MPQ655371:MPR655371 MZM655371:MZN655371 NJI655371:NJJ655371 NTE655371:NTF655371 ODA655371:ODB655371 OMW655371:OMX655371 OWS655371:OWT655371 PGO655371:PGP655371 PQK655371:PQL655371 QAG655371:QAH655371 QKC655371:QKD655371 QTY655371:QTZ655371 RDU655371:RDV655371 RNQ655371:RNR655371 RXM655371:RXN655371 SHI655371:SHJ655371 SRE655371:SRF655371 TBA655371:TBB655371 TKW655371:TKX655371 TUS655371:TUT655371 UEO655371:UEP655371 UOK655371:UOL655371 UYG655371:UYH655371 VIC655371:VID655371 VRY655371:VRZ655371 WBU655371:WBV655371 WLQ655371:WLR655371 WVM655371:WVN655371 E720907:F720907 JA720907:JB720907 SW720907:SX720907 ACS720907:ACT720907 AMO720907:AMP720907 AWK720907:AWL720907 BGG720907:BGH720907 BQC720907:BQD720907 BZY720907:BZZ720907 CJU720907:CJV720907 CTQ720907:CTR720907 DDM720907:DDN720907 DNI720907:DNJ720907 DXE720907:DXF720907 EHA720907:EHB720907 EQW720907:EQX720907 FAS720907:FAT720907 FKO720907:FKP720907 FUK720907:FUL720907 GEG720907:GEH720907 GOC720907:GOD720907 GXY720907:GXZ720907 HHU720907:HHV720907 HRQ720907:HRR720907 IBM720907:IBN720907 ILI720907:ILJ720907 IVE720907:IVF720907 JFA720907:JFB720907 JOW720907:JOX720907 JYS720907:JYT720907 KIO720907:KIP720907 KSK720907:KSL720907 LCG720907:LCH720907 LMC720907:LMD720907 LVY720907:LVZ720907 MFU720907:MFV720907 MPQ720907:MPR720907 MZM720907:MZN720907 NJI720907:NJJ720907 NTE720907:NTF720907 ODA720907:ODB720907 OMW720907:OMX720907 OWS720907:OWT720907 PGO720907:PGP720907 PQK720907:PQL720907 QAG720907:QAH720907 QKC720907:QKD720907 QTY720907:QTZ720907 RDU720907:RDV720907 RNQ720907:RNR720907 RXM720907:RXN720907 SHI720907:SHJ720907 SRE720907:SRF720907 TBA720907:TBB720907 TKW720907:TKX720907 TUS720907:TUT720907 UEO720907:UEP720907 UOK720907:UOL720907 UYG720907:UYH720907 VIC720907:VID720907 VRY720907:VRZ720907 WBU720907:WBV720907 WLQ720907:WLR720907 WVM720907:WVN720907 E786443:F786443 JA786443:JB786443 SW786443:SX786443 ACS786443:ACT786443 AMO786443:AMP786443 AWK786443:AWL786443 BGG786443:BGH786443 BQC786443:BQD786443 BZY786443:BZZ786443 CJU786443:CJV786443 CTQ786443:CTR786443 DDM786443:DDN786443 DNI786443:DNJ786443 DXE786443:DXF786443 EHA786443:EHB786443 EQW786443:EQX786443 FAS786443:FAT786443 FKO786443:FKP786443 FUK786443:FUL786443 GEG786443:GEH786443 GOC786443:GOD786443 GXY786443:GXZ786443 HHU786443:HHV786443 HRQ786443:HRR786443 IBM786443:IBN786443 ILI786443:ILJ786443 IVE786443:IVF786443 JFA786443:JFB786443 JOW786443:JOX786443 JYS786443:JYT786443 KIO786443:KIP786443 KSK786443:KSL786443 LCG786443:LCH786443 LMC786443:LMD786443 LVY786443:LVZ786443 MFU786443:MFV786443 MPQ786443:MPR786443 MZM786443:MZN786443 NJI786443:NJJ786443 NTE786443:NTF786443 ODA786443:ODB786443 OMW786443:OMX786443 OWS786443:OWT786443 PGO786443:PGP786443 PQK786443:PQL786443 QAG786443:QAH786443 QKC786443:QKD786443 QTY786443:QTZ786443 RDU786443:RDV786443 RNQ786443:RNR786443 RXM786443:RXN786443 SHI786443:SHJ786443 SRE786443:SRF786443 TBA786443:TBB786443 TKW786443:TKX786443 TUS786443:TUT786443 UEO786443:UEP786443 UOK786443:UOL786443 UYG786443:UYH786443 VIC786443:VID786443 VRY786443:VRZ786443 WBU786443:WBV786443 WLQ786443:WLR786443 WVM786443:WVN786443 E851979:F851979 JA851979:JB851979 SW851979:SX851979 ACS851979:ACT851979 AMO851979:AMP851979 AWK851979:AWL851979 BGG851979:BGH851979 BQC851979:BQD851979 BZY851979:BZZ851979 CJU851979:CJV851979 CTQ851979:CTR851979 DDM851979:DDN851979 DNI851979:DNJ851979 DXE851979:DXF851979 EHA851979:EHB851979 EQW851979:EQX851979 FAS851979:FAT851979 FKO851979:FKP851979 FUK851979:FUL851979 GEG851979:GEH851979 GOC851979:GOD851979 GXY851979:GXZ851979 HHU851979:HHV851979 HRQ851979:HRR851979 IBM851979:IBN851979 ILI851979:ILJ851979 IVE851979:IVF851979 JFA851979:JFB851979 JOW851979:JOX851979 JYS851979:JYT851979 KIO851979:KIP851979 KSK851979:KSL851979 LCG851979:LCH851979 LMC851979:LMD851979 LVY851979:LVZ851979 MFU851979:MFV851979 MPQ851979:MPR851979 MZM851979:MZN851979 NJI851979:NJJ851979 NTE851979:NTF851979 ODA851979:ODB851979 OMW851979:OMX851979 OWS851979:OWT851979 PGO851979:PGP851979 PQK851979:PQL851979 QAG851979:QAH851979 QKC851979:QKD851979 QTY851979:QTZ851979 RDU851979:RDV851979 RNQ851979:RNR851979 RXM851979:RXN851979 SHI851979:SHJ851979 SRE851979:SRF851979 TBA851979:TBB851979 TKW851979:TKX851979 TUS851979:TUT851979 UEO851979:UEP851979 UOK851979:UOL851979 UYG851979:UYH851979 VIC851979:VID851979 VRY851979:VRZ851979 WBU851979:WBV851979 WLQ851979:WLR851979 WVM851979:WVN851979 E917515:F917515 JA917515:JB917515 SW917515:SX917515 ACS917515:ACT917515 AMO917515:AMP917515 AWK917515:AWL917515 BGG917515:BGH917515 BQC917515:BQD917515 BZY917515:BZZ917515 CJU917515:CJV917515 CTQ917515:CTR917515 DDM917515:DDN917515 DNI917515:DNJ917515 DXE917515:DXF917515 EHA917515:EHB917515 EQW917515:EQX917515 FAS917515:FAT917515 FKO917515:FKP917515 FUK917515:FUL917515 GEG917515:GEH917515 GOC917515:GOD917515 GXY917515:GXZ917515 HHU917515:HHV917515 HRQ917515:HRR917515 IBM917515:IBN917515 ILI917515:ILJ917515 IVE917515:IVF917515 JFA917515:JFB917515 JOW917515:JOX917515 JYS917515:JYT917515 KIO917515:KIP917515 KSK917515:KSL917515 LCG917515:LCH917515 LMC917515:LMD917515 LVY917515:LVZ917515 MFU917515:MFV917515 MPQ917515:MPR917515 MZM917515:MZN917515 NJI917515:NJJ917515 NTE917515:NTF917515 ODA917515:ODB917515 OMW917515:OMX917515 OWS917515:OWT917515 PGO917515:PGP917515 PQK917515:PQL917515 QAG917515:QAH917515 QKC917515:QKD917515 QTY917515:QTZ917515 RDU917515:RDV917515 RNQ917515:RNR917515 RXM917515:RXN917515 SHI917515:SHJ917515 SRE917515:SRF917515 TBA917515:TBB917515 TKW917515:TKX917515 TUS917515:TUT917515 UEO917515:UEP917515 UOK917515:UOL917515 UYG917515:UYH917515 VIC917515:VID917515 VRY917515:VRZ917515 WBU917515:WBV917515 WLQ917515:WLR917515 WVM917515:WVN917515 E983051:F983051 JA983051:JB983051 SW983051:SX983051 ACS983051:ACT983051 AMO983051:AMP983051 AWK983051:AWL983051 BGG983051:BGH983051 BQC983051:BQD983051 BZY983051:BZZ983051 CJU983051:CJV983051 CTQ983051:CTR983051 DDM983051:DDN983051 DNI983051:DNJ983051 DXE983051:DXF983051 EHA983051:EHB983051 EQW983051:EQX983051 FAS983051:FAT983051 FKO983051:FKP983051 FUK983051:FUL983051 GEG983051:GEH983051 GOC983051:GOD983051 GXY983051:GXZ983051 HHU983051:HHV983051 HRQ983051:HRR983051 IBM983051:IBN983051 ILI983051:ILJ983051 IVE983051:IVF983051 JFA983051:JFB983051 JOW983051:JOX983051 JYS983051:JYT983051 KIO983051:KIP983051 KSK983051:KSL983051 LCG983051:LCH983051 LMC983051:LMD983051 LVY983051:LVZ983051 MFU983051:MFV983051 MPQ983051:MPR983051 MZM983051:MZN983051 NJI983051:NJJ983051 NTE983051:NTF983051 ODA983051:ODB983051 OMW983051:OMX983051 OWS983051:OWT983051 PGO983051:PGP983051 PQK983051:PQL983051 QAG983051:QAH983051 QKC983051:QKD983051 QTY983051:QTZ983051 RDU983051:RDV983051 RNQ983051:RNR983051 RXM983051:RXN983051 SHI983051:SHJ983051 SRE983051:SRF983051 TBA983051:TBB983051 TKW983051:TKX983051 TUS983051:TUT983051 UEO983051:UEP983051 UOK983051:UOL983051 UYG983051:UYH983051 VIC983051:VID983051 VRY983051:VRZ983051 WBU983051:WBV983051 WLQ983051:WLR983051 WVM983051:WVN983051">
      <formula1>$X$17:$X$21</formula1>
    </dataValidation>
    <dataValidation type="list" errorStyle="warning" allowBlank="1" errorTitle="Service Type" promptTitle="Service Type" prompt="Select service from drop down list" sqref="E10:F10 JA10:JB10 SW10:SX10 ACS10:ACT10 AMO10:AMP10 AWK10:AWL10 BGG10:BGH10 BQC10:BQD10 BZY10:BZZ10 CJU10:CJV10 CTQ10:CTR10 DDM10:DDN10 DNI10:DNJ10 DXE10:DXF10 EHA10:EHB10 EQW10:EQX10 FAS10:FAT10 FKO10:FKP10 FUK10:FUL10 GEG10:GEH10 GOC10:GOD10 GXY10:GXZ10 HHU10:HHV10 HRQ10:HRR10 IBM10:IBN10 ILI10:ILJ10 IVE10:IVF10 JFA10:JFB10 JOW10:JOX10 JYS10:JYT10 KIO10:KIP10 KSK10:KSL10 LCG10:LCH10 LMC10:LMD10 LVY10:LVZ10 MFU10:MFV10 MPQ10:MPR10 MZM10:MZN10 NJI10:NJJ10 NTE10:NTF10 ODA10:ODB10 OMW10:OMX10 OWS10:OWT10 PGO10:PGP10 PQK10:PQL10 QAG10:QAH10 QKC10:QKD10 QTY10:QTZ10 RDU10:RDV10 RNQ10:RNR10 RXM10:RXN10 SHI10:SHJ10 SRE10:SRF10 TBA10:TBB10 TKW10:TKX10 TUS10:TUT10 UEO10:UEP10 UOK10:UOL10 UYG10:UYH10 VIC10:VID10 VRY10:VRZ10 WBU10:WBV10 WLQ10:WLR10 WVM10:WVN10 E65546:F65546 JA65546:JB65546 SW65546:SX65546 ACS65546:ACT65546 AMO65546:AMP65546 AWK65546:AWL65546 BGG65546:BGH65546 BQC65546:BQD65546 BZY65546:BZZ65546 CJU65546:CJV65546 CTQ65546:CTR65546 DDM65546:DDN65546 DNI65546:DNJ65546 DXE65546:DXF65546 EHA65546:EHB65546 EQW65546:EQX65546 FAS65546:FAT65546 FKO65546:FKP65546 FUK65546:FUL65546 GEG65546:GEH65546 GOC65546:GOD65546 GXY65546:GXZ65546 HHU65546:HHV65546 HRQ65546:HRR65546 IBM65546:IBN65546 ILI65546:ILJ65546 IVE65546:IVF65546 JFA65546:JFB65546 JOW65546:JOX65546 JYS65546:JYT65546 KIO65546:KIP65546 KSK65546:KSL65546 LCG65546:LCH65546 LMC65546:LMD65546 LVY65546:LVZ65546 MFU65546:MFV65546 MPQ65546:MPR65546 MZM65546:MZN65546 NJI65546:NJJ65546 NTE65546:NTF65546 ODA65546:ODB65546 OMW65546:OMX65546 OWS65546:OWT65546 PGO65546:PGP65546 PQK65546:PQL65546 QAG65546:QAH65546 QKC65546:QKD65546 QTY65546:QTZ65546 RDU65546:RDV65546 RNQ65546:RNR65546 RXM65546:RXN65546 SHI65546:SHJ65546 SRE65546:SRF65546 TBA65546:TBB65546 TKW65546:TKX65546 TUS65546:TUT65546 UEO65546:UEP65546 UOK65546:UOL65546 UYG65546:UYH65546 VIC65546:VID65546 VRY65546:VRZ65546 WBU65546:WBV65546 WLQ65546:WLR65546 WVM65546:WVN65546 E131082:F131082 JA131082:JB131082 SW131082:SX131082 ACS131082:ACT131082 AMO131082:AMP131082 AWK131082:AWL131082 BGG131082:BGH131082 BQC131082:BQD131082 BZY131082:BZZ131082 CJU131082:CJV131082 CTQ131082:CTR131082 DDM131082:DDN131082 DNI131082:DNJ131082 DXE131082:DXF131082 EHA131082:EHB131082 EQW131082:EQX131082 FAS131082:FAT131082 FKO131082:FKP131082 FUK131082:FUL131082 GEG131082:GEH131082 GOC131082:GOD131082 GXY131082:GXZ131082 HHU131082:HHV131082 HRQ131082:HRR131082 IBM131082:IBN131082 ILI131082:ILJ131082 IVE131082:IVF131082 JFA131082:JFB131082 JOW131082:JOX131082 JYS131082:JYT131082 KIO131082:KIP131082 KSK131082:KSL131082 LCG131082:LCH131082 LMC131082:LMD131082 LVY131082:LVZ131082 MFU131082:MFV131082 MPQ131082:MPR131082 MZM131082:MZN131082 NJI131082:NJJ131082 NTE131082:NTF131082 ODA131082:ODB131082 OMW131082:OMX131082 OWS131082:OWT131082 PGO131082:PGP131082 PQK131082:PQL131082 QAG131082:QAH131082 QKC131082:QKD131082 QTY131082:QTZ131082 RDU131082:RDV131082 RNQ131082:RNR131082 RXM131082:RXN131082 SHI131082:SHJ131082 SRE131082:SRF131082 TBA131082:TBB131082 TKW131082:TKX131082 TUS131082:TUT131082 UEO131082:UEP131082 UOK131082:UOL131082 UYG131082:UYH131082 VIC131082:VID131082 VRY131082:VRZ131082 WBU131082:WBV131082 WLQ131082:WLR131082 WVM131082:WVN131082 E196618:F196618 JA196618:JB196618 SW196618:SX196618 ACS196618:ACT196618 AMO196618:AMP196618 AWK196618:AWL196618 BGG196618:BGH196618 BQC196618:BQD196618 BZY196618:BZZ196618 CJU196618:CJV196618 CTQ196618:CTR196618 DDM196618:DDN196618 DNI196618:DNJ196618 DXE196618:DXF196618 EHA196618:EHB196618 EQW196618:EQX196618 FAS196618:FAT196618 FKO196618:FKP196618 FUK196618:FUL196618 GEG196618:GEH196618 GOC196618:GOD196618 GXY196618:GXZ196618 HHU196618:HHV196618 HRQ196618:HRR196618 IBM196618:IBN196618 ILI196618:ILJ196618 IVE196618:IVF196618 JFA196618:JFB196618 JOW196618:JOX196618 JYS196618:JYT196618 KIO196618:KIP196618 KSK196618:KSL196618 LCG196618:LCH196618 LMC196618:LMD196618 LVY196618:LVZ196618 MFU196618:MFV196618 MPQ196618:MPR196618 MZM196618:MZN196618 NJI196618:NJJ196618 NTE196618:NTF196618 ODA196618:ODB196618 OMW196618:OMX196618 OWS196618:OWT196618 PGO196618:PGP196618 PQK196618:PQL196618 QAG196618:QAH196618 QKC196618:QKD196618 QTY196618:QTZ196618 RDU196618:RDV196618 RNQ196618:RNR196618 RXM196618:RXN196618 SHI196618:SHJ196618 SRE196618:SRF196618 TBA196618:TBB196618 TKW196618:TKX196618 TUS196618:TUT196618 UEO196618:UEP196618 UOK196618:UOL196618 UYG196618:UYH196618 VIC196618:VID196618 VRY196618:VRZ196618 WBU196618:WBV196618 WLQ196618:WLR196618 WVM196618:WVN196618 E262154:F262154 JA262154:JB262154 SW262154:SX262154 ACS262154:ACT262154 AMO262154:AMP262154 AWK262154:AWL262154 BGG262154:BGH262154 BQC262154:BQD262154 BZY262154:BZZ262154 CJU262154:CJV262154 CTQ262154:CTR262154 DDM262154:DDN262154 DNI262154:DNJ262154 DXE262154:DXF262154 EHA262154:EHB262154 EQW262154:EQX262154 FAS262154:FAT262154 FKO262154:FKP262154 FUK262154:FUL262154 GEG262154:GEH262154 GOC262154:GOD262154 GXY262154:GXZ262154 HHU262154:HHV262154 HRQ262154:HRR262154 IBM262154:IBN262154 ILI262154:ILJ262154 IVE262154:IVF262154 JFA262154:JFB262154 JOW262154:JOX262154 JYS262154:JYT262154 KIO262154:KIP262154 KSK262154:KSL262154 LCG262154:LCH262154 LMC262154:LMD262154 LVY262154:LVZ262154 MFU262154:MFV262154 MPQ262154:MPR262154 MZM262154:MZN262154 NJI262154:NJJ262154 NTE262154:NTF262154 ODA262154:ODB262154 OMW262154:OMX262154 OWS262154:OWT262154 PGO262154:PGP262154 PQK262154:PQL262154 QAG262154:QAH262154 QKC262154:QKD262154 QTY262154:QTZ262154 RDU262154:RDV262154 RNQ262154:RNR262154 RXM262154:RXN262154 SHI262154:SHJ262154 SRE262154:SRF262154 TBA262154:TBB262154 TKW262154:TKX262154 TUS262154:TUT262154 UEO262154:UEP262154 UOK262154:UOL262154 UYG262154:UYH262154 VIC262154:VID262154 VRY262154:VRZ262154 WBU262154:WBV262154 WLQ262154:WLR262154 WVM262154:WVN262154 E327690:F327690 JA327690:JB327690 SW327690:SX327690 ACS327690:ACT327690 AMO327690:AMP327690 AWK327690:AWL327690 BGG327690:BGH327690 BQC327690:BQD327690 BZY327690:BZZ327690 CJU327690:CJV327690 CTQ327690:CTR327690 DDM327690:DDN327690 DNI327690:DNJ327690 DXE327690:DXF327690 EHA327690:EHB327690 EQW327690:EQX327690 FAS327690:FAT327690 FKO327690:FKP327690 FUK327690:FUL327690 GEG327690:GEH327690 GOC327690:GOD327690 GXY327690:GXZ327690 HHU327690:HHV327690 HRQ327690:HRR327690 IBM327690:IBN327690 ILI327690:ILJ327690 IVE327690:IVF327690 JFA327690:JFB327690 JOW327690:JOX327690 JYS327690:JYT327690 KIO327690:KIP327690 KSK327690:KSL327690 LCG327690:LCH327690 LMC327690:LMD327690 LVY327690:LVZ327690 MFU327690:MFV327690 MPQ327690:MPR327690 MZM327690:MZN327690 NJI327690:NJJ327690 NTE327690:NTF327690 ODA327690:ODB327690 OMW327690:OMX327690 OWS327690:OWT327690 PGO327690:PGP327690 PQK327690:PQL327690 QAG327690:QAH327690 QKC327690:QKD327690 QTY327690:QTZ327690 RDU327690:RDV327690 RNQ327690:RNR327690 RXM327690:RXN327690 SHI327690:SHJ327690 SRE327690:SRF327690 TBA327690:TBB327690 TKW327690:TKX327690 TUS327690:TUT327690 UEO327690:UEP327690 UOK327690:UOL327690 UYG327690:UYH327690 VIC327690:VID327690 VRY327690:VRZ327690 WBU327690:WBV327690 WLQ327690:WLR327690 WVM327690:WVN327690 E393226:F393226 JA393226:JB393226 SW393226:SX393226 ACS393226:ACT393226 AMO393226:AMP393226 AWK393226:AWL393226 BGG393226:BGH393226 BQC393226:BQD393226 BZY393226:BZZ393226 CJU393226:CJV393226 CTQ393226:CTR393226 DDM393226:DDN393226 DNI393226:DNJ393226 DXE393226:DXF393226 EHA393226:EHB393226 EQW393226:EQX393226 FAS393226:FAT393226 FKO393226:FKP393226 FUK393226:FUL393226 GEG393226:GEH393226 GOC393226:GOD393226 GXY393226:GXZ393226 HHU393226:HHV393226 HRQ393226:HRR393226 IBM393226:IBN393226 ILI393226:ILJ393226 IVE393226:IVF393226 JFA393226:JFB393226 JOW393226:JOX393226 JYS393226:JYT393226 KIO393226:KIP393226 KSK393226:KSL393226 LCG393226:LCH393226 LMC393226:LMD393226 LVY393226:LVZ393226 MFU393226:MFV393226 MPQ393226:MPR393226 MZM393226:MZN393226 NJI393226:NJJ393226 NTE393226:NTF393226 ODA393226:ODB393226 OMW393226:OMX393226 OWS393226:OWT393226 PGO393226:PGP393226 PQK393226:PQL393226 QAG393226:QAH393226 QKC393226:QKD393226 QTY393226:QTZ393226 RDU393226:RDV393226 RNQ393226:RNR393226 RXM393226:RXN393226 SHI393226:SHJ393226 SRE393226:SRF393226 TBA393226:TBB393226 TKW393226:TKX393226 TUS393226:TUT393226 UEO393226:UEP393226 UOK393226:UOL393226 UYG393226:UYH393226 VIC393226:VID393226 VRY393226:VRZ393226 WBU393226:WBV393226 WLQ393226:WLR393226 WVM393226:WVN393226 E458762:F458762 JA458762:JB458762 SW458762:SX458762 ACS458762:ACT458762 AMO458762:AMP458762 AWK458762:AWL458762 BGG458762:BGH458762 BQC458762:BQD458762 BZY458762:BZZ458762 CJU458762:CJV458762 CTQ458762:CTR458762 DDM458762:DDN458762 DNI458762:DNJ458762 DXE458762:DXF458762 EHA458762:EHB458762 EQW458762:EQX458762 FAS458762:FAT458762 FKO458762:FKP458762 FUK458762:FUL458762 GEG458762:GEH458762 GOC458762:GOD458762 GXY458762:GXZ458762 HHU458762:HHV458762 HRQ458762:HRR458762 IBM458762:IBN458762 ILI458762:ILJ458762 IVE458762:IVF458762 JFA458762:JFB458762 JOW458762:JOX458762 JYS458762:JYT458762 KIO458762:KIP458762 KSK458762:KSL458762 LCG458762:LCH458762 LMC458762:LMD458762 LVY458762:LVZ458762 MFU458762:MFV458762 MPQ458762:MPR458762 MZM458762:MZN458762 NJI458762:NJJ458762 NTE458762:NTF458762 ODA458762:ODB458762 OMW458762:OMX458762 OWS458762:OWT458762 PGO458762:PGP458762 PQK458762:PQL458762 QAG458762:QAH458762 QKC458762:QKD458762 QTY458762:QTZ458762 RDU458762:RDV458762 RNQ458762:RNR458762 RXM458762:RXN458762 SHI458762:SHJ458762 SRE458762:SRF458762 TBA458762:TBB458762 TKW458762:TKX458762 TUS458762:TUT458762 UEO458762:UEP458762 UOK458762:UOL458762 UYG458762:UYH458762 VIC458762:VID458762 VRY458762:VRZ458762 WBU458762:WBV458762 WLQ458762:WLR458762 WVM458762:WVN458762 E524298:F524298 JA524298:JB524298 SW524298:SX524298 ACS524298:ACT524298 AMO524298:AMP524298 AWK524298:AWL524298 BGG524298:BGH524298 BQC524298:BQD524298 BZY524298:BZZ524298 CJU524298:CJV524298 CTQ524298:CTR524298 DDM524298:DDN524298 DNI524298:DNJ524298 DXE524298:DXF524298 EHA524298:EHB524298 EQW524298:EQX524298 FAS524298:FAT524298 FKO524298:FKP524298 FUK524298:FUL524298 GEG524298:GEH524298 GOC524298:GOD524298 GXY524298:GXZ524298 HHU524298:HHV524298 HRQ524298:HRR524298 IBM524298:IBN524298 ILI524298:ILJ524298 IVE524298:IVF524298 JFA524298:JFB524298 JOW524298:JOX524298 JYS524298:JYT524298 KIO524298:KIP524298 KSK524298:KSL524298 LCG524298:LCH524298 LMC524298:LMD524298 LVY524298:LVZ524298 MFU524298:MFV524298 MPQ524298:MPR524298 MZM524298:MZN524298 NJI524298:NJJ524298 NTE524298:NTF524298 ODA524298:ODB524298 OMW524298:OMX524298 OWS524298:OWT524298 PGO524298:PGP524298 PQK524298:PQL524298 QAG524298:QAH524298 QKC524298:QKD524298 QTY524298:QTZ524298 RDU524298:RDV524298 RNQ524298:RNR524298 RXM524298:RXN524298 SHI524298:SHJ524298 SRE524298:SRF524298 TBA524298:TBB524298 TKW524298:TKX524298 TUS524298:TUT524298 UEO524298:UEP524298 UOK524298:UOL524298 UYG524298:UYH524298 VIC524298:VID524298 VRY524298:VRZ524298 WBU524298:WBV524298 WLQ524298:WLR524298 WVM524298:WVN524298 E589834:F589834 JA589834:JB589834 SW589834:SX589834 ACS589834:ACT589834 AMO589834:AMP589834 AWK589834:AWL589834 BGG589834:BGH589834 BQC589834:BQD589834 BZY589834:BZZ589834 CJU589834:CJV589834 CTQ589834:CTR589834 DDM589834:DDN589834 DNI589834:DNJ589834 DXE589834:DXF589834 EHA589834:EHB589834 EQW589834:EQX589834 FAS589834:FAT589834 FKO589834:FKP589834 FUK589834:FUL589834 GEG589834:GEH589834 GOC589834:GOD589834 GXY589834:GXZ589834 HHU589834:HHV589834 HRQ589834:HRR589834 IBM589834:IBN589834 ILI589834:ILJ589834 IVE589834:IVF589834 JFA589834:JFB589834 JOW589834:JOX589834 JYS589834:JYT589834 KIO589834:KIP589834 KSK589834:KSL589834 LCG589834:LCH589834 LMC589834:LMD589834 LVY589834:LVZ589834 MFU589834:MFV589834 MPQ589834:MPR589834 MZM589834:MZN589834 NJI589834:NJJ589834 NTE589834:NTF589834 ODA589834:ODB589834 OMW589834:OMX589834 OWS589834:OWT589834 PGO589834:PGP589834 PQK589834:PQL589834 QAG589834:QAH589834 QKC589834:QKD589834 QTY589834:QTZ589834 RDU589834:RDV589834 RNQ589834:RNR589834 RXM589834:RXN589834 SHI589834:SHJ589834 SRE589834:SRF589834 TBA589834:TBB589834 TKW589834:TKX589834 TUS589834:TUT589834 UEO589834:UEP589834 UOK589834:UOL589834 UYG589834:UYH589834 VIC589834:VID589834 VRY589834:VRZ589834 WBU589834:WBV589834 WLQ589834:WLR589834 WVM589834:WVN589834 E655370:F655370 JA655370:JB655370 SW655370:SX655370 ACS655370:ACT655370 AMO655370:AMP655370 AWK655370:AWL655370 BGG655370:BGH655370 BQC655370:BQD655370 BZY655370:BZZ655370 CJU655370:CJV655370 CTQ655370:CTR655370 DDM655370:DDN655370 DNI655370:DNJ655370 DXE655370:DXF655370 EHA655370:EHB655370 EQW655370:EQX655370 FAS655370:FAT655370 FKO655370:FKP655370 FUK655370:FUL655370 GEG655370:GEH655370 GOC655370:GOD655370 GXY655370:GXZ655370 HHU655370:HHV655370 HRQ655370:HRR655370 IBM655370:IBN655370 ILI655370:ILJ655370 IVE655370:IVF655370 JFA655370:JFB655370 JOW655370:JOX655370 JYS655370:JYT655370 KIO655370:KIP655370 KSK655370:KSL655370 LCG655370:LCH655370 LMC655370:LMD655370 LVY655370:LVZ655370 MFU655370:MFV655370 MPQ655370:MPR655370 MZM655370:MZN655370 NJI655370:NJJ655370 NTE655370:NTF655370 ODA655370:ODB655370 OMW655370:OMX655370 OWS655370:OWT655370 PGO655370:PGP655370 PQK655370:PQL655370 QAG655370:QAH655370 QKC655370:QKD655370 QTY655370:QTZ655370 RDU655370:RDV655370 RNQ655370:RNR655370 RXM655370:RXN655370 SHI655370:SHJ655370 SRE655370:SRF655370 TBA655370:TBB655370 TKW655370:TKX655370 TUS655370:TUT655370 UEO655370:UEP655370 UOK655370:UOL655370 UYG655370:UYH655370 VIC655370:VID655370 VRY655370:VRZ655370 WBU655370:WBV655370 WLQ655370:WLR655370 WVM655370:WVN655370 E720906:F720906 JA720906:JB720906 SW720906:SX720906 ACS720906:ACT720906 AMO720906:AMP720906 AWK720906:AWL720906 BGG720906:BGH720906 BQC720906:BQD720906 BZY720906:BZZ720906 CJU720906:CJV720906 CTQ720906:CTR720906 DDM720906:DDN720906 DNI720906:DNJ720906 DXE720906:DXF720906 EHA720906:EHB720906 EQW720906:EQX720906 FAS720906:FAT720906 FKO720906:FKP720906 FUK720906:FUL720906 GEG720906:GEH720906 GOC720906:GOD720906 GXY720906:GXZ720906 HHU720906:HHV720906 HRQ720906:HRR720906 IBM720906:IBN720906 ILI720906:ILJ720906 IVE720906:IVF720906 JFA720906:JFB720906 JOW720906:JOX720906 JYS720906:JYT720906 KIO720906:KIP720906 KSK720906:KSL720906 LCG720906:LCH720906 LMC720906:LMD720906 LVY720906:LVZ720906 MFU720906:MFV720906 MPQ720906:MPR720906 MZM720906:MZN720906 NJI720906:NJJ720906 NTE720906:NTF720906 ODA720906:ODB720906 OMW720906:OMX720906 OWS720906:OWT720906 PGO720906:PGP720906 PQK720906:PQL720906 QAG720906:QAH720906 QKC720906:QKD720906 QTY720906:QTZ720906 RDU720906:RDV720906 RNQ720906:RNR720906 RXM720906:RXN720906 SHI720906:SHJ720906 SRE720906:SRF720906 TBA720906:TBB720906 TKW720906:TKX720906 TUS720906:TUT720906 UEO720906:UEP720906 UOK720906:UOL720906 UYG720906:UYH720906 VIC720906:VID720906 VRY720906:VRZ720906 WBU720906:WBV720906 WLQ720906:WLR720906 WVM720906:WVN720906 E786442:F786442 JA786442:JB786442 SW786442:SX786442 ACS786442:ACT786442 AMO786442:AMP786442 AWK786442:AWL786442 BGG786442:BGH786442 BQC786442:BQD786442 BZY786442:BZZ786442 CJU786442:CJV786442 CTQ786442:CTR786442 DDM786442:DDN786442 DNI786442:DNJ786442 DXE786442:DXF786442 EHA786442:EHB786442 EQW786442:EQX786442 FAS786442:FAT786442 FKO786442:FKP786442 FUK786442:FUL786442 GEG786442:GEH786442 GOC786442:GOD786442 GXY786442:GXZ786442 HHU786442:HHV786442 HRQ786442:HRR786442 IBM786442:IBN786442 ILI786442:ILJ786442 IVE786442:IVF786442 JFA786442:JFB786442 JOW786442:JOX786442 JYS786442:JYT786442 KIO786442:KIP786442 KSK786442:KSL786442 LCG786442:LCH786442 LMC786442:LMD786442 LVY786442:LVZ786442 MFU786442:MFV786442 MPQ786442:MPR786442 MZM786442:MZN786442 NJI786442:NJJ786442 NTE786442:NTF786442 ODA786442:ODB786442 OMW786442:OMX786442 OWS786442:OWT786442 PGO786442:PGP786442 PQK786442:PQL786442 QAG786442:QAH786442 QKC786442:QKD786442 QTY786442:QTZ786442 RDU786442:RDV786442 RNQ786442:RNR786442 RXM786442:RXN786442 SHI786442:SHJ786442 SRE786442:SRF786442 TBA786442:TBB786442 TKW786442:TKX786442 TUS786442:TUT786442 UEO786442:UEP786442 UOK786442:UOL786442 UYG786442:UYH786442 VIC786442:VID786442 VRY786442:VRZ786442 WBU786442:WBV786442 WLQ786442:WLR786442 WVM786442:WVN786442 E851978:F851978 JA851978:JB851978 SW851978:SX851978 ACS851978:ACT851978 AMO851978:AMP851978 AWK851978:AWL851978 BGG851978:BGH851978 BQC851978:BQD851978 BZY851978:BZZ851978 CJU851978:CJV851978 CTQ851978:CTR851978 DDM851978:DDN851978 DNI851978:DNJ851978 DXE851978:DXF851978 EHA851978:EHB851978 EQW851978:EQX851978 FAS851978:FAT851978 FKO851978:FKP851978 FUK851978:FUL851978 GEG851978:GEH851978 GOC851978:GOD851978 GXY851978:GXZ851978 HHU851978:HHV851978 HRQ851978:HRR851978 IBM851978:IBN851978 ILI851978:ILJ851978 IVE851978:IVF851978 JFA851978:JFB851978 JOW851978:JOX851978 JYS851978:JYT851978 KIO851978:KIP851978 KSK851978:KSL851978 LCG851978:LCH851978 LMC851978:LMD851978 LVY851978:LVZ851978 MFU851978:MFV851978 MPQ851978:MPR851978 MZM851978:MZN851978 NJI851978:NJJ851978 NTE851978:NTF851978 ODA851978:ODB851978 OMW851978:OMX851978 OWS851978:OWT851978 PGO851978:PGP851978 PQK851978:PQL851978 QAG851978:QAH851978 QKC851978:QKD851978 QTY851978:QTZ851978 RDU851978:RDV851978 RNQ851978:RNR851978 RXM851978:RXN851978 SHI851978:SHJ851978 SRE851978:SRF851978 TBA851978:TBB851978 TKW851978:TKX851978 TUS851978:TUT851978 UEO851978:UEP851978 UOK851978:UOL851978 UYG851978:UYH851978 VIC851978:VID851978 VRY851978:VRZ851978 WBU851978:WBV851978 WLQ851978:WLR851978 WVM851978:WVN851978 E917514:F917514 JA917514:JB917514 SW917514:SX917514 ACS917514:ACT917514 AMO917514:AMP917514 AWK917514:AWL917514 BGG917514:BGH917514 BQC917514:BQD917514 BZY917514:BZZ917514 CJU917514:CJV917514 CTQ917514:CTR917514 DDM917514:DDN917514 DNI917514:DNJ917514 DXE917514:DXF917514 EHA917514:EHB917514 EQW917514:EQX917514 FAS917514:FAT917514 FKO917514:FKP917514 FUK917514:FUL917514 GEG917514:GEH917514 GOC917514:GOD917514 GXY917514:GXZ917514 HHU917514:HHV917514 HRQ917514:HRR917514 IBM917514:IBN917514 ILI917514:ILJ917514 IVE917514:IVF917514 JFA917514:JFB917514 JOW917514:JOX917514 JYS917514:JYT917514 KIO917514:KIP917514 KSK917514:KSL917514 LCG917514:LCH917514 LMC917514:LMD917514 LVY917514:LVZ917514 MFU917514:MFV917514 MPQ917514:MPR917514 MZM917514:MZN917514 NJI917514:NJJ917514 NTE917514:NTF917514 ODA917514:ODB917514 OMW917514:OMX917514 OWS917514:OWT917514 PGO917514:PGP917514 PQK917514:PQL917514 QAG917514:QAH917514 QKC917514:QKD917514 QTY917514:QTZ917514 RDU917514:RDV917514 RNQ917514:RNR917514 RXM917514:RXN917514 SHI917514:SHJ917514 SRE917514:SRF917514 TBA917514:TBB917514 TKW917514:TKX917514 TUS917514:TUT917514 UEO917514:UEP917514 UOK917514:UOL917514 UYG917514:UYH917514 VIC917514:VID917514 VRY917514:VRZ917514 WBU917514:WBV917514 WLQ917514:WLR917514 WVM917514:WVN917514 E983050:F983050 JA983050:JB983050 SW983050:SX983050 ACS983050:ACT983050 AMO983050:AMP983050 AWK983050:AWL983050 BGG983050:BGH983050 BQC983050:BQD983050 BZY983050:BZZ983050 CJU983050:CJV983050 CTQ983050:CTR983050 DDM983050:DDN983050 DNI983050:DNJ983050 DXE983050:DXF983050 EHA983050:EHB983050 EQW983050:EQX983050 FAS983050:FAT983050 FKO983050:FKP983050 FUK983050:FUL983050 GEG983050:GEH983050 GOC983050:GOD983050 GXY983050:GXZ983050 HHU983050:HHV983050 HRQ983050:HRR983050 IBM983050:IBN983050 ILI983050:ILJ983050 IVE983050:IVF983050 JFA983050:JFB983050 JOW983050:JOX983050 JYS983050:JYT983050 KIO983050:KIP983050 KSK983050:KSL983050 LCG983050:LCH983050 LMC983050:LMD983050 LVY983050:LVZ983050 MFU983050:MFV983050 MPQ983050:MPR983050 MZM983050:MZN983050 NJI983050:NJJ983050 NTE983050:NTF983050 ODA983050:ODB983050 OMW983050:OMX983050 OWS983050:OWT983050 PGO983050:PGP983050 PQK983050:PQL983050 QAG983050:QAH983050 QKC983050:QKD983050 QTY983050:QTZ983050 RDU983050:RDV983050 RNQ983050:RNR983050 RXM983050:RXN983050 SHI983050:SHJ983050 SRE983050:SRF983050 TBA983050:TBB983050 TKW983050:TKX983050 TUS983050:TUT983050 UEO983050:UEP983050 UOK983050:UOL983050 UYG983050:UYH983050 VIC983050:VID983050 VRY983050:VRZ983050 WBU983050:WBV983050 WLQ983050:WLR983050 WVM983050:WVN983050">
      <formula1>$X$9:$X$11</formula1>
    </dataValidation>
    <dataValidation type="list" errorStyle="warning" allowBlank="1" errorTitle="Service Type" promptTitle="Service Type" prompt="Select service from drop down list" sqref="H10:I10 JD10:JE10 SZ10:TA10 ACV10:ACW10 AMR10:AMS10 AWN10:AWO10 BGJ10:BGK10 BQF10:BQG10 CAB10:CAC10 CJX10:CJY10 CTT10:CTU10 DDP10:DDQ10 DNL10:DNM10 DXH10:DXI10 EHD10:EHE10 EQZ10:ERA10 FAV10:FAW10 FKR10:FKS10 FUN10:FUO10 GEJ10:GEK10 GOF10:GOG10 GYB10:GYC10 HHX10:HHY10 HRT10:HRU10 IBP10:IBQ10 ILL10:ILM10 IVH10:IVI10 JFD10:JFE10 JOZ10:JPA10 JYV10:JYW10 KIR10:KIS10 KSN10:KSO10 LCJ10:LCK10 LMF10:LMG10 LWB10:LWC10 MFX10:MFY10 MPT10:MPU10 MZP10:MZQ10 NJL10:NJM10 NTH10:NTI10 ODD10:ODE10 OMZ10:ONA10 OWV10:OWW10 PGR10:PGS10 PQN10:PQO10 QAJ10:QAK10 QKF10:QKG10 QUB10:QUC10 RDX10:RDY10 RNT10:RNU10 RXP10:RXQ10 SHL10:SHM10 SRH10:SRI10 TBD10:TBE10 TKZ10:TLA10 TUV10:TUW10 UER10:UES10 UON10:UOO10 UYJ10:UYK10 VIF10:VIG10 VSB10:VSC10 WBX10:WBY10 WLT10:WLU10 WVP10:WVQ10 H65546:I65546 JD65546:JE65546 SZ65546:TA65546 ACV65546:ACW65546 AMR65546:AMS65546 AWN65546:AWO65546 BGJ65546:BGK65546 BQF65546:BQG65546 CAB65546:CAC65546 CJX65546:CJY65546 CTT65546:CTU65546 DDP65546:DDQ65546 DNL65546:DNM65546 DXH65546:DXI65546 EHD65546:EHE65546 EQZ65546:ERA65546 FAV65546:FAW65546 FKR65546:FKS65546 FUN65546:FUO65546 GEJ65546:GEK65546 GOF65546:GOG65546 GYB65546:GYC65546 HHX65546:HHY65546 HRT65546:HRU65546 IBP65546:IBQ65546 ILL65546:ILM65546 IVH65546:IVI65546 JFD65546:JFE65546 JOZ65546:JPA65546 JYV65546:JYW65546 KIR65546:KIS65546 KSN65546:KSO65546 LCJ65546:LCK65546 LMF65546:LMG65546 LWB65546:LWC65546 MFX65546:MFY65546 MPT65546:MPU65546 MZP65546:MZQ65546 NJL65546:NJM65546 NTH65546:NTI65546 ODD65546:ODE65546 OMZ65546:ONA65546 OWV65546:OWW65546 PGR65546:PGS65546 PQN65546:PQO65546 QAJ65546:QAK65546 QKF65546:QKG65546 QUB65546:QUC65546 RDX65546:RDY65546 RNT65546:RNU65546 RXP65546:RXQ65546 SHL65546:SHM65546 SRH65546:SRI65546 TBD65546:TBE65546 TKZ65546:TLA65546 TUV65546:TUW65546 UER65546:UES65546 UON65546:UOO65546 UYJ65546:UYK65546 VIF65546:VIG65546 VSB65546:VSC65546 WBX65546:WBY65546 WLT65546:WLU65546 WVP65546:WVQ65546 H131082:I131082 JD131082:JE131082 SZ131082:TA131082 ACV131082:ACW131082 AMR131082:AMS131082 AWN131082:AWO131082 BGJ131082:BGK131082 BQF131082:BQG131082 CAB131082:CAC131082 CJX131082:CJY131082 CTT131082:CTU131082 DDP131082:DDQ131082 DNL131082:DNM131082 DXH131082:DXI131082 EHD131082:EHE131082 EQZ131082:ERA131082 FAV131082:FAW131082 FKR131082:FKS131082 FUN131082:FUO131082 GEJ131082:GEK131082 GOF131082:GOG131082 GYB131082:GYC131082 HHX131082:HHY131082 HRT131082:HRU131082 IBP131082:IBQ131082 ILL131082:ILM131082 IVH131082:IVI131082 JFD131082:JFE131082 JOZ131082:JPA131082 JYV131082:JYW131082 KIR131082:KIS131082 KSN131082:KSO131082 LCJ131082:LCK131082 LMF131082:LMG131082 LWB131082:LWC131082 MFX131082:MFY131082 MPT131082:MPU131082 MZP131082:MZQ131082 NJL131082:NJM131082 NTH131082:NTI131082 ODD131082:ODE131082 OMZ131082:ONA131082 OWV131082:OWW131082 PGR131082:PGS131082 PQN131082:PQO131082 QAJ131082:QAK131082 QKF131082:QKG131082 QUB131082:QUC131082 RDX131082:RDY131082 RNT131082:RNU131082 RXP131082:RXQ131082 SHL131082:SHM131082 SRH131082:SRI131082 TBD131082:TBE131082 TKZ131082:TLA131082 TUV131082:TUW131082 UER131082:UES131082 UON131082:UOO131082 UYJ131082:UYK131082 VIF131082:VIG131082 VSB131082:VSC131082 WBX131082:WBY131082 WLT131082:WLU131082 WVP131082:WVQ131082 H196618:I196618 JD196618:JE196618 SZ196618:TA196618 ACV196618:ACW196618 AMR196618:AMS196618 AWN196618:AWO196618 BGJ196618:BGK196618 BQF196618:BQG196618 CAB196618:CAC196618 CJX196618:CJY196618 CTT196618:CTU196618 DDP196618:DDQ196618 DNL196618:DNM196618 DXH196618:DXI196618 EHD196618:EHE196618 EQZ196618:ERA196618 FAV196618:FAW196618 FKR196618:FKS196618 FUN196618:FUO196618 GEJ196618:GEK196618 GOF196618:GOG196618 GYB196618:GYC196618 HHX196618:HHY196618 HRT196618:HRU196618 IBP196618:IBQ196618 ILL196618:ILM196618 IVH196618:IVI196618 JFD196618:JFE196618 JOZ196618:JPA196618 JYV196618:JYW196618 KIR196618:KIS196618 KSN196618:KSO196618 LCJ196618:LCK196618 LMF196618:LMG196618 LWB196618:LWC196618 MFX196618:MFY196618 MPT196618:MPU196618 MZP196618:MZQ196618 NJL196618:NJM196618 NTH196618:NTI196618 ODD196618:ODE196618 OMZ196618:ONA196618 OWV196618:OWW196618 PGR196618:PGS196618 PQN196618:PQO196618 QAJ196618:QAK196618 QKF196618:QKG196618 QUB196618:QUC196618 RDX196618:RDY196618 RNT196618:RNU196618 RXP196618:RXQ196618 SHL196618:SHM196618 SRH196618:SRI196618 TBD196618:TBE196618 TKZ196618:TLA196618 TUV196618:TUW196618 UER196618:UES196618 UON196618:UOO196618 UYJ196618:UYK196618 VIF196618:VIG196618 VSB196618:VSC196618 WBX196618:WBY196618 WLT196618:WLU196618 WVP196618:WVQ196618 H262154:I262154 JD262154:JE262154 SZ262154:TA262154 ACV262154:ACW262154 AMR262154:AMS262154 AWN262154:AWO262154 BGJ262154:BGK262154 BQF262154:BQG262154 CAB262154:CAC262154 CJX262154:CJY262154 CTT262154:CTU262154 DDP262154:DDQ262154 DNL262154:DNM262154 DXH262154:DXI262154 EHD262154:EHE262154 EQZ262154:ERA262154 FAV262154:FAW262154 FKR262154:FKS262154 FUN262154:FUO262154 GEJ262154:GEK262154 GOF262154:GOG262154 GYB262154:GYC262154 HHX262154:HHY262154 HRT262154:HRU262154 IBP262154:IBQ262154 ILL262154:ILM262154 IVH262154:IVI262154 JFD262154:JFE262154 JOZ262154:JPA262154 JYV262154:JYW262154 KIR262154:KIS262154 KSN262154:KSO262154 LCJ262154:LCK262154 LMF262154:LMG262154 LWB262154:LWC262154 MFX262154:MFY262154 MPT262154:MPU262154 MZP262154:MZQ262154 NJL262154:NJM262154 NTH262154:NTI262154 ODD262154:ODE262154 OMZ262154:ONA262154 OWV262154:OWW262154 PGR262154:PGS262154 PQN262154:PQO262154 QAJ262154:QAK262154 QKF262154:QKG262154 QUB262154:QUC262154 RDX262154:RDY262154 RNT262154:RNU262154 RXP262154:RXQ262154 SHL262154:SHM262154 SRH262154:SRI262154 TBD262154:TBE262154 TKZ262154:TLA262154 TUV262154:TUW262154 UER262154:UES262154 UON262154:UOO262154 UYJ262154:UYK262154 VIF262154:VIG262154 VSB262154:VSC262154 WBX262154:WBY262154 WLT262154:WLU262154 WVP262154:WVQ262154 H327690:I327690 JD327690:JE327690 SZ327690:TA327690 ACV327690:ACW327690 AMR327690:AMS327690 AWN327690:AWO327690 BGJ327690:BGK327690 BQF327690:BQG327690 CAB327690:CAC327690 CJX327690:CJY327690 CTT327690:CTU327690 DDP327690:DDQ327690 DNL327690:DNM327690 DXH327690:DXI327690 EHD327690:EHE327690 EQZ327690:ERA327690 FAV327690:FAW327690 FKR327690:FKS327690 FUN327690:FUO327690 GEJ327690:GEK327690 GOF327690:GOG327690 GYB327690:GYC327690 HHX327690:HHY327690 HRT327690:HRU327690 IBP327690:IBQ327690 ILL327690:ILM327690 IVH327690:IVI327690 JFD327690:JFE327690 JOZ327690:JPA327690 JYV327690:JYW327690 KIR327690:KIS327690 KSN327690:KSO327690 LCJ327690:LCK327690 LMF327690:LMG327690 LWB327690:LWC327690 MFX327690:MFY327690 MPT327690:MPU327690 MZP327690:MZQ327690 NJL327690:NJM327690 NTH327690:NTI327690 ODD327690:ODE327690 OMZ327690:ONA327690 OWV327690:OWW327690 PGR327690:PGS327690 PQN327690:PQO327690 QAJ327690:QAK327690 QKF327690:QKG327690 QUB327690:QUC327690 RDX327690:RDY327690 RNT327690:RNU327690 RXP327690:RXQ327690 SHL327690:SHM327690 SRH327690:SRI327690 TBD327690:TBE327690 TKZ327690:TLA327690 TUV327690:TUW327690 UER327690:UES327690 UON327690:UOO327690 UYJ327690:UYK327690 VIF327690:VIG327690 VSB327690:VSC327690 WBX327690:WBY327690 WLT327690:WLU327690 WVP327690:WVQ327690 H393226:I393226 JD393226:JE393226 SZ393226:TA393226 ACV393226:ACW393226 AMR393226:AMS393226 AWN393226:AWO393226 BGJ393226:BGK393226 BQF393226:BQG393226 CAB393226:CAC393226 CJX393226:CJY393226 CTT393226:CTU393226 DDP393226:DDQ393226 DNL393226:DNM393226 DXH393226:DXI393226 EHD393226:EHE393226 EQZ393226:ERA393226 FAV393226:FAW393226 FKR393226:FKS393226 FUN393226:FUO393226 GEJ393226:GEK393226 GOF393226:GOG393226 GYB393226:GYC393226 HHX393226:HHY393226 HRT393226:HRU393226 IBP393226:IBQ393226 ILL393226:ILM393226 IVH393226:IVI393226 JFD393226:JFE393226 JOZ393226:JPA393226 JYV393226:JYW393226 KIR393226:KIS393226 KSN393226:KSO393226 LCJ393226:LCK393226 LMF393226:LMG393226 LWB393226:LWC393226 MFX393226:MFY393226 MPT393226:MPU393226 MZP393226:MZQ393226 NJL393226:NJM393226 NTH393226:NTI393226 ODD393226:ODE393226 OMZ393226:ONA393226 OWV393226:OWW393226 PGR393226:PGS393226 PQN393226:PQO393226 QAJ393226:QAK393226 QKF393226:QKG393226 QUB393226:QUC393226 RDX393226:RDY393226 RNT393226:RNU393226 RXP393226:RXQ393226 SHL393226:SHM393226 SRH393226:SRI393226 TBD393226:TBE393226 TKZ393226:TLA393226 TUV393226:TUW393226 UER393226:UES393226 UON393226:UOO393226 UYJ393226:UYK393226 VIF393226:VIG393226 VSB393226:VSC393226 WBX393226:WBY393226 WLT393226:WLU393226 WVP393226:WVQ393226 H458762:I458762 JD458762:JE458762 SZ458762:TA458762 ACV458762:ACW458762 AMR458762:AMS458762 AWN458762:AWO458762 BGJ458762:BGK458762 BQF458762:BQG458762 CAB458762:CAC458762 CJX458762:CJY458762 CTT458762:CTU458762 DDP458762:DDQ458762 DNL458762:DNM458762 DXH458762:DXI458762 EHD458762:EHE458762 EQZ458762:ERA458762 FAV458762:FAW458762 FKR458762:FKS458762 FUN458762:FUO458762 GEJ458762:GEK458762 GOF458762:GOG458762 GYB458762:GYC458762 HHX458762:HHY458762 HRT458762:HRU458762 IBP458762:IBQ458762 ILL458762:ILM458762 IVH458762:IVI458762 JFD458762:JFE458762 JOZ458762:JPA458762 JYV458762:JYW458762 KIR458762:KIS458762 KSN458762:KSO458762 LCJ458762:LCK458762 LMF458762:LMG458762 LWB458762:LWC458762 MFX458762:MFY458762 MPT458762:MPU458762 MZP458762:MZQ458762 NJL458762:NJM458762 NTH458762:NTI458762 ODD458762:ODE458762 OMZ458762:ONA458762 OWV458762:OWW458762 PGR458762:PGS458762 PQN458762:PQO458762 QAJ458762:QAK458762 QKF458762:QKG458762 QUB458762:QUC458762 RDX458762:RDY458762 RNT458762:RNU458762 RXP458762:RXQ458762 SHL458762:SHM458762 SRH458762:SRI458762 TBD458762:TBE458762 TKZ458762:TLA458762 TUV458762:TUW458762 UER458762:UES458762 UON458762:UOO458762 UYJ458762:UYK458762 VIF458762:VIG458762 VSB458762:VSC458762 WBX458762:WBY458762 WLT458762:WLU458762 WVP458762:WVQ458762 H524298:I524298 JD524298:JE524298 SZ524298:TA524298 ACV524298:ACW524298 AMR524298:AMS524298 AWN524298:AWO524298 BGJ524298:BGK524298 BQF524298:BQG524298 CAB524298:CAC524298 CJX524298:CJY524298 CTT524298:CTU524298 DDP524298:DDQ524298 DNL524298:DNM524298 DXH524298:DXI524298 EHD524298:EHE524298 EQZ524298:ERA524298 FAV524298:FAW524298 FKR524298:FKS524298 FUN524298:FUO524298 GEJ524298:GEK524298 GOF524298:GOG524298 GYB524298:GYC524298 HHX524298:HHY524298 HRT524298:HRU524298 IBP524298:IBQ524298 ILL524298:ILM524298 IVH524298:IVI524298 JFD524298:JFE524298 JOZ524298:JPA524298 JYV524298:JYW524298 KIR524298:KIS524298 KSN524298:KSO524298 LCJ524298:LCK524298 LMF524298:LMG524298 LWB524298:LWC524298 MFX524298:MFY524298 MPT524298:MPU524298 MZP524298:MZQ524298 NJL524298:NJM524298 NTH524298:NTI524298 ODD524298:ODE524298 OMZ524298:ONA524298 OWV524298:OWW524298 PGR524298:PGS524298 PQN524298:PQO524298 QAJ524298:QAK524298 QKF524298:QKG524298 QUB524298:QUC524298 RDX524298:RDY524298 RNT524298:RNU524298 RXP524298:RXQ524298 SHL524298:SHM524298 SRH524298:SRI524298 TBD524298:TBE524298 TKZ524298:TLA524298 TUV524298:TUW524298 UER524298:UES524298 UON524298:UOO524298 UYJ524298:UYK524298 VIF524298:VIG524298 VSB524298:VSC524298 WBX524298:WBY524298 WLT524298:WLU524298 WVP524298:WVQ524298 H589834:I589834 JD589834:JE589834 SZ589834:TA589834 ACV589834:ACW589834 AMR589834:AMS589834 AWN589834:AWO589834 BGJ589834:BGK589834 BQF589834:BQG589834 CAB589834:CAC589834 CJX589834:CJY589834 CTT589834:CTU589834 DDP589834:DDQ589834 DNL589834:DNM589834 DXH589834:DXI589834 EHD589834:EHE589834 EQZ589834:ERA589834 FAV589834:FAW589834 FKR589834:FKS589834 FUN589834:FUO589834 GEJ589834:GEK589834 GOF589834:GOG589834 GYB589834:GYC589834 HHX589834:HHY589834 HRT589834:HRU589834 IBP589834:IBQ589834 ILL589834:ILM589834 IVH589834:IVI589834 JFD589834:JFE589834 JOZ589834:JPA589834 JYV589834:JYW589834 KIR589834:KIS589834 KSN589834:KSO589834 LCJ589834:LCK589834 LMF589834:LMG589834 LWB589834:LWC589834 MFX589834:MFY589834 MPT589834:MPU589834 MZP589834:MZQ589834 NJL589834:NJM589834 NTH589834:NTI589834 ODD589834:ODE589834 OMZ589834:ONA589834 OWV589834:OWW589834 PGR589834:PGS589834 PQN589834:PQO589834 QAJ589834:QAK589834 QKF589834:QKG589834 QUB589834:QUC589834 RDX589834:RDY589834 RNT589834:RNU589834 RXP589834:RXQ589834 SHL589834:SHM589834 SRH589834:SRI589834 TBD589834:TBE589834 TKZ589834:TLA589834 TUV589834:TUW589834 UER589834:UES589834 UON589834:UOO589834 UYJ589834:UYK589834 VIF589834:VIG589834 VSB589834:VSC589834 WBX589834:WBY589834 WLT589834:WLU589834 WVP589834:WVQ589834 H655370:I655370 JD655370:JE655370 SZ655370:TA655370 ACV655370:ACW655370 AMR655370:AMS655370 AWN655370:AWO655370 BGJ655370:BGK655370 BQF655370:BQG655370 CAB655370:CAC655370 CJX655370:CJY655370 CTT655370:CTU655370 DDP655370:DDQ655370 DNL655370:DNM655370 DXH655370:DXI655370 EHD655370:EHE655370 EQZ655370:ERA655370 FAV655370:FAW655370 FKR655370:FKS655370 FUN655370:FUO655370 GEJ655370:GEK655370 GOF655370:GOG655370 GYB655370:GYC655370 HHX655370:HHY655370 HRT655370:HRU655370 IBP655370:IBQ655370 ILL655370:ILM655370 IVH655370:IVI655370 JFD655370:JFE655370 JOZ655370:JPA655370 JYV655370:JYW655370 KIR655370:KIS655370 KSN655370:KSO655370 LCJ655370:LCK655370 LMF655370:LMG655370 LWB655370:LWC655370 MFX655370:MFY655370 MPT655370:MPU655370 MZP655370:MZQ655370 NJL655370:NJM655370 NTH655370:NTI655370 ODD655370:ODE655370 OMZ655370:ONA655370 OWV655370:OWW655370 PGR655370:PGS655370 PQN655370:PQO655370 QAJ655370:QAK655370 QKF655370:QKG655370 QUB655370:QUC655370 RDX655370:RDY655370 RNT655370:RNU655370 RXP655370:RXQ655370 SHL655370:SHM655370 SRH655370:SRI655370 TBD655370:TBE655370 TKZ655370:TLA655370 TUV655370:TUW655370 UER655370:UES655370 UON655370:UOO655370 UYJ655370:UYK655370 VIF655370:VIG655370 VSB655370:VSC655370 WBX655370:WBY655370 WLT655370:WLU655370 WVP655370:WVQ655370 H720906:I720906 JD720906:JE720906 SZ720906:TA720906 ACV720906:ACW720906 AMR720906:AMS720906 AWN720906:AWO720906 BGJ720906:BGK720906 BQF720906:BQG720906 CAB720906:CAC720906 CJX720906:CJY720906 CTT720906:CTU720906 DDP720906:DDQ720906 DNL720906:DNM720906 DXH720906:DXI720906 EHD720906:EHE720906 EQZ720906:ERA720906 FAV720906:FAW720906 FKR720906:FKS720906 FUN720906:FUO720906 GEJ720906:GEK720906 GOF720906:GOG720906 GYB720906:GYC720906 HHX720906:HHY720906 HRT720906:HRU720906 IBP720906:IBQ720906 ILL720906:ILM720906 IVH720906:IVI720906 JFD720906:JFE720906 JOZ720906:JPA720906 JYV720906:JYW720906 KIR720906:KIS720906 KSN720906:KSO720906 LCJ720906:LCK720906 LMF720906:LMG720906 LWB720906:LWC720906 MFX720906:MFY720906 MPT720906:MPU720906 MZP720906:MZQ720906 NJL720906:NJM720906 NTH720906:NTI720906 ODD720906:ODE720906 OMZ720906:ONA720906 OWV720906:OWW720906 PGR720906:PGS720906 PQN720906:PQO720906 QAJ720906:QAK720906 QKF720906:QKG720906 QUB720906:QUC720906 RDX720906:RDY720906 RNT720906:RNU720906 RXP720906:RXQ720906 SHL720906:SHM720906 SRH720906:SRI720906 TBD720906:TBE720906 TKZ720906:TLA720906 TUV720906:TUW720906 UER720906:UES720906 UON720906:UOO720906 UYJ720906:UYK720906 VIF720906:VIG720906 VSB720906:VSC720906 WBX720906:WBY720906 WLT720906:WLU720906 WVP720906:WVQ720906 H786442:I786442 JD786442:JE786442 SZ786442:TA786442 ACV786442:ACW786442 AMR786442:AMS786442 AWN786442:AWO786442 BGJ786442:BGK786442 BQF786442:BQG786442 CAB786442:CAC786442 CJX786442:CJY786442 CTT786442:CTU786442 DDP786442:DDQ786442 DNL786442:DNM786442 DXH786442:DXI786442 EHD786442:EHE786442 EQZ786442:ERA786442 FAV786442:FAW786442 FKR786442:FKS786442 FUN786442:FUO786442 GEJ786442:GEK786442 GOF786442:GOG786442 GYB786442:GYC786442 HHX786442:HHY786442 HRT786442:HRU786442 IBP786442:IBQ786442 ILL786442:ILM786442 IVH786442:IVI786442 JFD786442:JFE786442 JOZ786442:JPA786442 JYV786442:JYW786442 KIR786442:KIS786442 KSN786442:KSO786442 LCJ786442:LCK786442 LMF786442:LMG786442 LWB786442:LWC786442 MFX786442:MFY786442 MPT786442:MPU786442 MZP786442:MZQ786442 NJL786442:NJM786442 NTH786442:NTI786442 ODD786442:ODE786442 OMZ786442:ONA786442 OWV786442:OWW786442 PGR786442:PGS786442 PQN786442:PQO786442 QAJ786442:QAK786442 QKF786442:QKG786442 QUB786442:QUC786442 RDX786442:RDY786442 RNT786442:RNU786442 RXP786442:RXQ786442 SHL786442:SHM786442 SRH786442:SRI786442 TBD786442:TBE786442 TKZ786442:TLA786442 TUV786442:TUW786442 UER786442:UES786442 UON786442:UOO786442 UYJ786442:UYK786442 VIF786442:VIG786442 VSB786442:VSC786442 WBX786442:WBY786442 WLT786442:WLU786442 WVP786442:WVQ786442 H851978:I851978 JD851978:JE851978 SZ851978:TA851978 ACV851978:ACW851978 AMR851978:AMS851978 AWN851978:AWO851978 BGJ851978:BGK851978 BQF851978:BQG851978 CAB851978:CAC851978 CJX851978:CJY851978 CTT851978:CTU851978 DDP851978:DDQ851978 DNL851978:DNM851978 DXH851978:DXI851978 EHD851978:EHE851978 EQZ851978:ERA851978 FAV851978:FAW851978 FKR851978:FKS851978 FUN851978:FUO851978 GEJ851978:GEK851978 GOF851978:GOG851978 GYB851978:GYC851978 HHX851978:HHY851978 HRT851978:HRU851978 IBP851978:IBQ851978 ILL851978:ILM851978 IVH851978:IVI851978 JFD851978:JFE851978 JOZ851978:JPA851978 JYV851978:JYW851978 KIR851978:KIS851978 KSN851978:KSO851978 LCJ851978:LCK851978 LMF851978:LMG851978 LWB851978:LWC851978 MFX851978:MFY851978 MPT851978:MPU851978 MZP851978:MZQ851978 NJL851978:NJM851978 NTH851978:NTI851978 ODD851978:ODE851978 OMZ851978:ONA851978 OWV851978:OWW851978 PGR851978:PGS851978 PQN851978:PQO851978 QAJ851978:QAK851978 QKF851978:QKG851978 QUB851978:QUC851978 RDX851978:RDY851978 RNT851978:RNU851978 RXP851978:RXQ851978 SHL851978:SHM851978 SRH851978:SRI851978 TBD851978:TBE851978 TKZ851978:TLA851978 TUV851978:TUW851978 UER851978:UES851978 UON851978:UOO851978 UYJ851978:UYK851978 VIF851978:VIG851978 VSB851978:VSC851978 WBX851978:WBY851978 WLT851978:WLU851978 WVP851978:WVQ851978 H917514:I917514 JD917514:JE917514 SZ917514:TA917514 ACV917514:ACW917514 AMR917514:AMS917514 AWN917514:AWO917514 BGJ917514:BGK917514 BQF917514:BQG917514 CAB917514:CAC917514 CJX917514:CJY917514 CTT917514:CTU917514 DDP917514:DDQ917514 DNL917514:DNM917514 DXH917514:DXI917514 EHD917514:EHE917514 EQZ917514:ERA917514 FAV917514:FAW917514 FKR917514:FKS917514 FUN917514:FUO917514 GEJ917514:GEK917514 GOF917514:GOG917514 GYB917514:GYC917514 HHX917514:HHY917514 HRT917514:HRU917514 IBP917514:IBQ917514 ILL917514:ILM917514 IVH917514:IVI917514 JFD917514:JFE917514 JOZ917514:JPA917514 JYV917514:JYW917514 KIR917514:KIS917514 KSN917514:KSO917514 LCJ917514:LCK917514 LMF917514:LMG917514 LWB917514:LWC917514 MFX917514:MFY917514 MPT917514:MPU917514 MZP917514:MZQ917514 NJL917514:NJM917514 NTH917514:NTI917514 ODD917514:ODE917514 OMZ917514:ONA917514 OWV917514:OWW917514 PGR917514:PGS917514 PQN917514:PQO917514 QAJ917514:QAK917514 QKF917514:QKG917514 QUB917514:QUC917514 RDX917514:RDY917514 RNT917514:RNU917514 RXP917514:RXQ917514 SHL917514:SHM917514 SRH917514:SRI917514 TBD917514:TBE917514 TKZ917514:TLA917514 TUV917514:TUW917514 UER917514:UES917514 UON917514:UOO917514 UYJ917514:UYK917514 VIF917514:VIG917514 VSB917514:VSC917514 WBX917514:WBY917514 WLT917514:WLU917514 WVP917514:WVQ917514 H983050:I983050 JD983050:JE983050 SZ983050:TA983050 ACV983050:ACW983050 AMR983050:AMS983050 AWN983050:AWO983050 BGJ983050:BGK983050 BQF983050:BQG983050 CAB983050:CAC983050 CJX983050:CJY983050 CTT983050:CTU983050 DDP983050:DDQ983050 DNL983050:DNM983050 DXH983050:DXI983050 EHD983050:EHE983050 EQZ983050:ERA983050 FAV983050:FAW983050 FKR983050:FKS983050 FUN983050:FUO983050 GEJ983050:GEK983050 GOF983050:GOG983050 GYB983050:GYC983050 HHX983050:HHY983050 HRT983050:HRU983050 IBP983050:IBQ983050 ILL983050:ILM983050 IVH983050:IVI983050 JFD983050:JFE983050 JOZ983050:JPA983050 JYV983050:JYW983050 KIR983050:KIS983050 KSN983050:KSO983050 LCJ983050:LCK983050 LMF983050:LMG983050 LWB983050:LWC983050 MFX983050:MFY983050 MPT983050:MPU983050 MZP983050:MZQ983050 NJL983050:NJM983050 NTH983050:NTI983050 ODD983050:ODE983050 OMZ983050:ONA983050 OWV983050:OWW983050 PGR983050:PGS983050 PQN983050:PQO983050 QAJ983050:QAK983050 QKF983050:QKG983050 QUB983050:QUC983050 RDX983050:RDY983050 RNT983050:RNU983050 RXP983050:RXQ983050 SHL983050:SHM983050 SRH983050:SRI983050 TBD983050:TBE983050 TKZ983050:TLA983050 TUV983050:TUW983050 UER983050:UES983050 UON983050:UOO983050 UYJ983050:UYK983050 VIF983050:VIG983050 VSB983050:VSC983050 WBX983050:WBY983050 WLT983050:WLU983050 WVP983050:WVQ983050">
      <formula1>#REF!</formula1>
    </dataValidation>
    <dataValidation allowBlank="1" sqref="G11 JC11 SY11 ACU11 AMQ11 AWM11 BGI11 BQE11 CAA11 CJW11 CTS11 DDO11 DNK11 DXG11 EHC11 EQY11 FAU11 FKQ11 FUM11 GEI11 GOE11 GYA11 HHW11 HRS11 IBO11 ILK11 IVG11 JFC11 JOY11 JYU11 KIQ11 KSM11 LCI11 LME11 LWA11 MFW11 MPS11 MZO11 NJK11 NTG11 ODC11 OMY11 OWU11 PGQ11 PQM11 QAI11 QKE11 QUA11 RDW11 RNS11 RXO11 SHK11 SRG11 TBC11 TKY11 TUU11 UEQ11 UOM11 UYI11 VIE11 VSA11 WBW11 WLS11 WVO11 G65547 JC65547 SY65547 ACU65547 AMQ65547 AWM65547 BGI65547 BQE65547 CAA65547 CJW65547 CTS65547 DDO65547 DNK65547 DXG65547 EHC65547 EQY65547 FAU65547 FKQ65547 FUM65547 GEI65547 GOE65547 GYA65547 HHW65547 HRS65547 IBO65547 ILK65547 IVG65547 JFC65547 JOY65547 JYU65547 KIQ65547 KSM65547 LCI65547 LME65547 LWA65547 MFW65547 MPS65547 MZO65547 NJK65547 NTG65547 ODC65547 OMY65547 OWU65547 PGQ65547 PQM65547 QAI65547 QKE65547 QUA65547 RDW65547 RNS65547 RXO65547 SHK65547 SRG65547 TBC65547 TKY65547 TUU65547 UEQ65547 UOM65547 UYI65547 VIE65547 VSA65547 WBW65547 WLS65547 WVO65547 G131083 JC131083 SY131083 ACU131083 AMQ131083 AWM131083 BGI131083 BQE131083 CAA131083 CJW131083 CTS131083 DDO131083 DNK131083 DXG131083 EHC131083 EQY131083 FAU131083 FKQ131083 FUM131083 GEI131083 GOE131083 GYA131083 HHW131083 HRS131083 IBO131083 ILK131083 IVG131083 JFC131083 JOY131083 JYU131083 KIQ131083 KSM131083 LCI131083 LME131083 LWA131083 MFW131083 MPS131083 MZO131083 NJK131083 NTG131083 ODC131083 OMY131083 OWU131083 PGQ131083 PQM131083 QAI131083 QKE131083 QUA131083 RDW131083 RNS131083 RXO131083 SHK131083 SRG131083 TBC131083 TKY131083 TUU131083 UEQ131083 UOM131083 UYI131083 VIE131083 VSA131083 WBW131083 WLS131083 WVO131083 G196619 JC196619 SY196619 ACU196619 AMQ196619 AWM196619 BGI196619 BQE196619 CAA196619 CJW196619 CTS196619 DDO196619 DNK196619 DXG196619 EHC196619 EQY196619 FAU196619 FKQ196619 FUM196619 GEI196619 GOE196619 GYA196619 HHW196619 HRS196619 IBO196619 ILK196619 IVG196619 JFC196619 JOY196619 JYU196619 KIQ196619 KSM196619 LCI196619 LME196619 LWA196619 MFW196619 MPS196619 MZO196619 NJK196619 NTG196619 ODC196619 OMY196619 OWU196619 PGQ196619 PQM196619 QAI196619 QKE196619 QUA196619 RDW196619 RNS196619 RXO196619 SHK196619 SRG196619 TBC196619 TKY196619 TUU196619 UEQ196619 UOM196619 UYI196619 VIE196619 VSA196619 WBW196619 WLS196619 WVO196619 G262155 JC262155 SY262155 ACU262155 AMQ262155 AWM262155 BGI262155 BQE262155 CAA262155 CJW262155 CTS262155 DDO262155 DNK262155 DXG262155 EHC262155 EQY262155 FAU262155 FKQ262155 FUM262155 GEI262155 GOE262155 GYA262155 HHW262155 HRS262155 IBO262155 ILK262155 IVG262155 JFC262155 JOY262155 JYU262155 KIQ262155 KSM262155 LCI262155 LME262155 LWA262155 MFW262155 MPS262155 MZO262155 NJK262155 NTG262155 ODC262155 OMY262155 OWU262155 PGQ262155 PQM262155 QAI262155 QKE262155 QUA262155 RDW262155 RNS262155 RXO262155 SHK262155 SRG262155 TBC262155 TKY262155 TUU262155 UEQ262155 UOM262155 UYI262155 VIE262155 VSA262155 WBW262155 WLS262155 WVO262155 G327691 JC327691 SY327691 ACU327691 AMQ327691 AWM327691 BGI327691 BQE327691 CAA327691 CJW327691 CTS327691 DDO327691 DNK327691 DXG327691 EHC327691 EQY327691 FAU327691 FKQ327691 FUM327691 GEI327691 GOE327691 GYA327691 HHW327691 HRS327691 IBO327691 ILK327691 IVG327691 JFC327691 JOY327691 JYU327691 KIQ327691 KSM327691 LCI327691 LME327691 LWA327691 MFW327691 MPS327691 MZO327691 NJK327691 NTG327691 ODC327691 OMY327691 OWU327691 PGQ327691 PQM327691 QAI327691 QKE327691 QUA327691 RDW327691 RNS327691 RXO327691 SHK327691 SRG327691 TBC327691 TKY327691 TUU327691 UEQ327691 UOM327691 UYI327691 VIE327691 VSA327691 WBW327691 WLS327691 WVO327691 G393227 JC393227 SY393227 ACU393227 AMQ393227 AWM393227 BGI393227 BQE393227 CAA393227 CJW393227 CTS393227 DDO393227 DNK393227 DXG393227 EHC393227 EQY393227 FAU393227 FKQ393227 FUM393227 GEI393227 GOE393227 GYA393227 HHW393227 HRS393227 IBO393227 ILK393227 IVG393227 JFC393227 JOY393227 JYU393227 KIQ393227 KSM393227 LCI393227 LME393227 LWA393227 MFW393227 MPS393227 MZO393227 NJK393227 NTG393227 ODC393227 OMY393227 OWU393227 PGQ393227 PQM393227 QAI393227 QKE393227 QUA393227 RDW393227 RNS393227 RXO393227 SHK393227 SRG393227 TBC393227 TKY393227 TUU393227 UEQ393227 UOM393227 UYI393227 VIE393227 VSA393227 WBW393227 WLS393227 WVO393227 G458763 JC458763 SY458763 ACU458763 AMQ458763 AWM458763 BGI458763 BQE458763 CAA458763 CJW458763 CTS458763 DDO458763 DNK458763 DXG458763 EHC458763 EQY458763 FAU458763 FKQ458763 FUM458763 GEI458763 GOE458763 GYA458763 HHW458763 HRS458763 IBO458763 ILK458763 IVG458763 JFC458763 JOY458763 JYU458763 KIQ458763 KSM458763 LCI458763 LME458763 LWA458763 MFW458763 MPS458763 MZO458763 NJK458763 NTG458763 ODC458763 OMY458763 OWU458763 PGQ458763 PQM458763 QAI458763 QKE458763 QUA458763 RDW458763 RNS458763 RXO458763 SHK458763 SRG458763 TBC458763 TKY458763 TUU458763 UEQ458763 UOM458763 UYI458763 VIE458763 VSA458763 WBW458763 WLS458763 WVO458763 G524299 JC524299 SY524299 ACU524299 AMQ524299 AWM524299 BGI524299 BQE524299 CAA524299 CJW524299 CTS524299 DDO524299 DNK524299 DXG524299 EHC524299 EQY524299 FAU524299 FKQ524299 FUM524299 GEI524299 GOE524299 GYA524299 HHW524299 HRS524299 IBO524299 ILK524299 IVG524299 JFC524299 JOY524299 JYU524299 KIQ524299 KSM524299 LCI524299 LME524299 LWA524299 MFW524299 MPS524299 MZO524299 NJK524299 NTG524299 ODC524299 OMY524299 OWU524299 PGQ524299 PQM524299 QAI524299 QKE524299 QUA524299 RDW524299 RNS524299 RXO524299 SHK524299 SRG524299 TBC524299 TKY524299 TUU524299 UEQ524299 UOM524299 UYI524299 VIE524299 VSA524299 WBW524299 WLS524299 WVO524299 G589835 JC589835 SY589835 ACU589835 AMQ589835 AWM589835 BGI589835 BQE589835 CAA589835 CJW589835 CTS589835 DDO589835 DNK589835 DXG589835 EHC589835 EQY589835 FAU589835 FKQ589835 FUM589835 GEI589835 GOE589835 GYA589835 HHW589835 HRS589835 IBO589835 ILK589835 IVG589835 JFC589835 JOY589835 JYU589835 KIQ589835 KSM589835 LCI589835 LME589835 LWA589835 MFW589835 MPS589835 MZO589835 NJK589835 NTG589835 ODC589835 OMY589835 OWU589835 PGQ589835 PQM589835 QAI589835 QKE589835 QUA589835 RDW589835 RNS589835 RXO589835 SHK589835 SRG589835 TBC589835 TKY589835 TUU589835 UEQ589835 UOM589835 UYI589835 VIE589835 VSA589835 WBW589835 WLS589835 WVO589835 G655371 JC655371 SY655371 ACU655371 AMQ655371 AWM655371 BGI655371 BQE655371 CAA655371 CJW655371 CTS655371 DDO655371 DNK655371 DXG655371 EHC655371 EQY655371 FAU655371 FKQ655371 FUM655371 GEI655371 GOE655371 GYA655371 HHW655371 HRS655371 IBO655371 ILK655371 IVG655371 JFC655371 JOY655371 JYU655371 KIQ655371 KSM655371 LCI655371 LME655371 LWA655371 MFW655371 MPS655371 MZO655371 NJK655371 NTG655371 ODC655371 OMY655371 OWU655371 PGQ655371 PQM655371 QAI655371 QKE655371 QUA655371 RDW655371 RNS655371 RXO655371 SHK655371 SRG655371 TBC655371 TKY655371 TUU655371 UEQ655371 UOM655371 UYI655371 VIE655371 VSA655371 WBW655371 WLS655371 WVO655371 G720907 JC720907 SY720907 ACU720907 AMQ720907 AWM720907 BGI720907 BQE720907 CAA720907 CJW720907 CTS720907 DDO720907 DNK720907 DXG720907 EHC720907 EQY720907 FAU720907 FKQ720907 FUM720907 GEI720907 GOE720907 GYA720907 HHW720907 HRS720907 IBO720907 ILK720907 IVG720907 JFC720907 JOY720907 JYU720907 KIQ720907 KSM720907 LCI720907 LME720907 LWA720907 MFW720907 MPS720907 MZO720907 NJK720907 NTG720907 ODC720907 OMY720907 OWU720907 PGQ720907 PQM720907 QAI720907 QKE720907 QUA720907 RDW720907 RNS720907 RXO720907 SHK720907 SRG720907 TBC720907 TKY720907 TUU720907 UEQ720907 UOM720907 UYI720907 VIE720907 VSA720907 WBW720907 WLS720907 WVO720907 G786443 JC786443 SY786443 ACU786443 AMQ786443 AWM786443 BGI786443 BQE786443 CAA786443 CJW786443 CTS786443 DDO786443 DNK786443 DXG786443 EHC786443 EQY786443 FAU786443 FKQ786443 FUM786443 GEI786443 GOE786443 GYA786443 HHW786443 HRS786443 IBO786443 ILK786443 IVG786443 JFC786443 JOY786443 JYU786443 KIQ786443 KSM786443 LCI786443 LME786443 LWA786443 MFW786443 MPS786443 MZO786443 NJK786443 NTG786443 ODC786443 OMY786443 OWU786443 PGQ786443 PQM786443 QAI786443 QKE786443 QUA786443 RDW786443 RNS786443 RXO786443 SHK786443 SRG786443 TBC786443 TKY786443 TUU786443 UEQ786443 UOM786443 UYI786443 VIE786443 VSA786443 WBW786443 WLS786443 WVO786443 G851979 JC851979 SY851979 ACU851979 AMQ851979 AWM851979 BGI851979 BQE851979 CAA851979 CJW851979 CTS851979 DDO851979 DNK851979 DXG851979 EHC851979 EQY851979 FAU851979 FKQ851979 FUM851979 GEI851979 GOE851979 GYA851979 HHW851979 HRS851979 IBO851979 ILK851979 IVG851979 JFC851979 JOY851979 JYU851979 KIQ851979 KSM851979 LCI851979 LME851979 LWA851979 MFW851979 MPS851979 MZO851979 NJK851979 NTG851979 ODC851979 OMY851979 OWU851979 PGQ851979 PQM851979 QAI851979 QKE851979 QUA851979 RDW851979 RNS851979 RXO851979 SHK851979 SRG851979 TBC851979 TKY851979 TUU851979 UEQ851979 UOM851979 UYI851979 VIE851979 VSA851979 WBW851979 WLS851979 WVO851979 G917515 JC917515 SY917515 ACU917515 AMQ917515 AWM917515 BGI917515 BQE917515 CAA917515 CJW917515 CTS917515 DDO917515 DNK917515 DXG917515 EHC917515 EQY917515 FAU917515 FKQ917515 FUM917515 GEI917515 GOE917515 GYA917515 HHW917515 HRS917515 IBO917515 ILK917515 IVG917515 JFC917515 JOY917515 JYU917515 KIQ917515 KSM917515 LCI917515 LME917515 LWA917515 MFW917515 MPS917515 MZO917515 NJK917515 NTG917515 ODC917515 OMY917515 OWU917515 PGQ917515 PQM917515 QAI917515 QKE917515 QUA917515 RDW917515 RNS917515 RXO917515 SHK917515 SRG917515 TBC917515 TKY917515 TUU917515 UEQ917515 UOM917515 UYI917515 VIE917515 VSA917515 WBW917515 WLS917515 WVO917515 G983051 JC983051 SY983051 ACU983051 AMQ983051 AWM983051 BGI983051 BQE983051 CAA983051 CJW983051 CTS983051 DDO983051 DNK983051 DXG983051 EHC983051 EQY983051 FAU983051 FKQ983051 FUM983051 GEI983051 GOE983051 GYA983051 HHW983051 HRS983051 IBO983051 ILK983051 IVG983051 JFC983051 JOY983051 JYU983051 KIQ983051 KSM983051 LCI983051 LME983051 LWA983051 MFW983051 MPS983051 MZO983051 NJK983051 NTG983051 ODC983051 OMY983051 OWU983051 PGQ983051 PQM983051 QAI983051 QKE983051 QUA983051 RDW983051 RNS983051 RXO983051 SHK983051 SRG983051 TBC983051 TKY983051 TUU983051 UEQ983051 UOM983051 UYI983051 VIE983051 VSA983051 WBW983051 WLS983051 WVO983051"/>
    <dataValidation type="list" allowBlank="1" sqref="H11:I11 JD11:JE11 SZ11:TA11 ACV11:ACW11 AMR11:AMS11 AWN11:AWO11 BGJ11:BGK11 BQF11:BQG11 CAB11:CAC11 CJX11:CJY11 CTT11:CTU11 DDP11:DDQ11 DNL11:DNM11 DXH11:DXI11 EHD11:EHE11 EQZ11:ERA11 FAV11:FAW11 FKR11:FKS11 FUN11:FUO11 GEJ11:GEK11 GOF11:GOG11 GYB11:GYC11 HHX11:HHY11 HRT11:HRU11 IBP11:IBQ11 ILL11:ILM11 IVH11:IVI11 JFD11:JFE11 JOZ11:JPA11 JYV11:JYW11 KIR11:KIS11 KSN11:KSO11 LCJ11:LCK11 LMF11:LMG11 LWB11:LWC11 MFX11:MFY11 MPT11:MPU11 MZP11:MZQ11 NJL11:NJM11 NTH11:NTI11 ODD11:ODE11 OMZ11:ONA11 OWV11:OWW11 PGR11:PGS11 PQN11:PQO11 QAJ11:QAK11 QKF11:QKG11 QUB11:QUC11 RDX11:RDY11 RNT11:RNU11 RXP11:RXQ11 SHL11:SHM11 SRH11:SRI11 TBD11:TBE11 TKZ11:TLA11 TUV11:TUW11 UER11:UES11 UON11:UOO11 UYJ11:UYK11 VIF11:VIG11 VSB11:VSC11 WBX11:WBY11 WLT11:WLU11 WVP11:WVQ11 H65547:I65547 JD65547:JE65547 SZ65547:TA65547 ACV65547:ACW65547 AMR65547:AMS65547 AWN65547:AWO65547 BGJ65547:BGK65547 BQF65547:BQG65547 CAB65547:CAC65547 CJX65547:CJY65547 CTT65547:CTU65547 DDP65547:DDQ65547 DNL65547:DNM65547 DXH65547:DXI65547 EHD65547:EHE65547 EQZ65547:ERA65547 FAV65547:FAW65547 FKR65547:FKS65547 FUN65547:FUO65547 GEJ65547:GEK65547 GOF65547:GOG65547 GYB65547:GYC65547 HHX65547:HHY65547 HRT65547:HRU65547 IBP65547:IBQ65547 ILL65547:ILM65547 IVH65547:IVI65547 JFD65547:JFE65547 JOZ65547:JPA65547 JYV65547:JYW65547 KIR65547:KIS65547 KSN65547:KSO65547 LCJ65547:LCK65547 LMF65547:LMG65547 LWB65547:LWC65547 MFX65547:MFY65547 MPT65547:MPU65547 MZP65547:MZQ65547 NJL65547:NJM65547 NTH65547:NTI65547 ODD65547:ODE65547 OMZ65547:ONA65547 OWV65547:OWW65547 PGR65547:PGS65547 PQN65547:PQO65547 QAJ65547:QAK65547 QKF65547:QKG65547 QUB65547:QUC65547 RDX65547:RDY65547 RNT65547:RNU65547 RXP65547:RXQ65547 SHL65547:SHM65547 SRH65547:SRI65547 TBD65547:TBE65547 TKZ65547:TLA65547 TUV65547:TUW65547 UER65547:UES65547 UON65547:UOO65547 UYJ65547:UYK65547 VIF65547:VIG65547 VSB65547:VSC65547 WBX65547:WBY65547 WLT65547:WLU65547 WVP65547:WVQ65547 H131083:I131083 JD131083:JE131083 SZ131083:TA131083 ACV131083:ACW131083 AMR131083:AMS131083 AWN131083:AWO131083 BGJ131083:BGK131083 BQF131083:BQG131083 CAB131083:CAC131083 CJX131083:CJY131083 CTT131083:CTU131083 DDP131083:DDQ131083 DNL131083:DNM131083 DXH131083:DXI131083 EHD131083:EHE131083 EQZ131083:ERA131083 FAV131083:FAW131083 FKR131083:FKS131083 FUN131083:FUO131083 GEJ131083:GEK131083 GOF131083:GOG131083 GYB131083:GYC131083 HHX131083:HHY131083 HRT131083:HRU131083 IBP131083:IBQ131083 ILL131083:ILM131083 IVH131083:IVI131083 JFD131083:JFE131083 JOZ131083:JPA131083 JYV131083:JYW131083 KIR131083:KIS131083 KSN131083:KSO131083 LCJ131083:LCK131083 LMF131083:LMG131083 LWB131083:LWC131083 MFX131083:MFY131083 MPT131083:MPU131083 MZP131083:MZQ131083 NJL131083:NJM131083 NTH131083:NTI131083 ODD131083:ODE131083 OMZ131083:ONA131083 OWV131083:OWW131083 PGR131083:PGS131083 PQN131083:PQO131083 QAJ131083:QAK131083 QKF131083:QKG131083 QUB131083:QUC131083 RDX131083:RDY131083 RNT131083:RNU131083 RXP131083:RXQ131083 SHL131083:SHM131083 SRH131083:SRI131083 TBD131083:TBE131083 TKZ131083:TLA131083 TUV131083:TUW131083 UER131083:UES131083 UON131083:UOO131083 UYJ131083:UYK131083 VIF131083:VIG131083 VSB131083:VSC131083 WBX131083:WBY131083 WLT131083:WLU131083 WVP131083:WVQ131083 H196619:I196619 JD196619:JE196619 SZ196619:TA196619 ACV196619:ACW196619 AMR196619:AMS196619 AWN196619:AWO196619 BGJ196619:BGK196619 BQF196619:BQG196619 CAB196619:CAC196619 CJX196619:CJY196619 CTT196619:CTU196619 DDP196619:DDQ196619 DNL196619:DNM196619 DXH196619:DXI196619 EHD196619:EHE196619 EQZ196619:ERA196619 FAV196619:FAW196619 FKR196619:FKS196619 FUN196619:FUO196619 GEJ196619:GEK196619 GOF196619:GOG196619 GYB196619:GYC196619 HHX196619:HHY196619 HRT196619:HRU196619 IBP196619:IBQ196619 ILL196619:ILM196619 IVH196619:IVI196619 JFD196619:JFE196619 JOZ196619:JPA196619 JYV196619:JYW196619 KIR196619:KIS196619 KSN196619:KSO196619 LCJ196619:LCK196619 LMF196619:LMG196619 LWB196619:LWC196619 MFX196619:MFY196619 MPT196619:MPU196619 MZP196619:MZQ196619 NJL196619:NJM196619 NTH196619:NTI196619 ODD196619:ODE196619 OMZ196619:ONA196619 OWV196619:OWW196619 PGR196619:PGS196619 PQN196619:PQO196619 QAJ196619:QAK196619 QKF196619:QKG196619 QUB196619:QUC196619 RDX196619:RDY196619 RNT196619:RNU196619 RXP196619:RXQ196619 SHL196619:SHM196619 SRH196619:SRI196619 TBD196619:TBE196619 TKZ196619:TLA196619 TUV196619:TUW196619 UER196619:UES196619 UON196619:UOO196619 UYJ196619:UYK196619 VIF196619:VIG196619 VSB196619:VSC196619 WBX196619:WBY196619 WLT196619:WLU196619 WVP196619:WVQ196619 H262155:I262155 JD262155:JE262155 SZ262155:TA262155 ACV262155:ACW262155 AMR262155:AMS262155 AWN262155:AWO262155 BGJ262155:BGK262155 BQF262155:BQG262155 CAB262155:CAC262155 CJX262155:CJY262155 CTT262155:CTU262155 DDP262155:DDQ262155 DNL262155:DNM262155 DXH262155:DXI262155 EHD262155:EHE262155 EQZ262155:ERA262155 FAV262155:FAW262155 FKR262155:FKS262155 FUN262155:FUO262155 GEJ262155:GEK262155 GOF262155:GOG262155 GYB262155:GYC262155 HHX262155:HHY262155 HRT262155:HRU262155 IBP262155:IBQ262155 ILL262155:ILM262155 IVH262155:IVI262155 JFD262155:JFE262155 JOZ262155:JPA262155 JYV262155:JYW262155 KIR262155:KIS262155 KSN262155:KSO262155 LCJ262155:LCK262155 LMF262155:LMG262155 LWB262155:LWC262155 MFX262155:MFY262155 MPT262155:MPU262155 MZP262155:MZQ262155 NJL262155:NJM262155 NTH262155:NTI262155 ODD262155:ODE262155 OMZ262155:ONA262155 OWV262155:OWW262155 PGR262155:PGS262155 PQN262155:PQO262155 QAJ262155:QAK262155 QKF262155:QKG262155 QUB262155:QUC262155 RDX262155:RDY262155 RNT262155:RNU262155 RXP262155:RXQ262155 SHL262155:SHM262155 SRH262155:SRI262155 TBD262155:TBE262155 TKZ262155:TLA262155 TUV262155:TUW262155 UER262155:UES262155 UON262155:UOO262155 UYJ262155:UYK262155 VIF262155:VIG262155 VSB262155:VSC262155 WBX262155:WBY262155 WLT262155:WLU262155 WVP262155:WVQ262155 H327691:I327691 JD327691:JE327691 SZ327691:TA327691 ACV327691:ACW327691 AMR327691:AMS327691 AWN327691:AWO327691 BGJ327691:BGK327691 BQF327691:BQG327691 CAB327691:CAC327691 CJX327691:CJY327691 CTT327691:CTU327691 DDP327691:DDQ327691 DNL327691:DNM327691 DXH327691:DXI327691 EHD327691:EHE327691 EQZ327691:ERA327691 FAV327691:FAW327691 FKR327691:FKS327691 FUN327691:FUO327691 GEJ327691:GEK327691 GOF327691:GOG327691 GYB327691:GYC327691 HHX327691:HHY327691 HRT327691:HRU327691 IBP327691:IBQ327691 ILL327691:ILM327691 IVH327691:IVI327691 JFD327691:JFE327691 JOZ327691:JPA327691 JYV327691:JYW327691 KIR327691:KIS327691 KSN327691:KSO327691 LCJ327691:LCK327691 LMF327691:LMG327691 LWB327691:LWC327691 MFX327691:MFY327691 MPT327691:MPU327691 MZP327691:MZQ327691 NJL327691:NJM327691 NTH327691:NTI327691 ODD327691:ODE327691 OMZ327691:ONA327691 OWV327691:OWW327691 PGR327691:PGS327691 PQN327691:PQO327691 QAJ327691:QAK327691 QKF327691:QKG327691 QUB327691:QUC327691 RDX327691:RDY327691 RNT327691:RNU327691 RXP327691:RXQ327691 SHL327691:SHM327691 SRH327691:SRI327691 TBD327691:TBE327691 TKZ327691:TLA327691 TUV327691:TUW327691 UER327691:UES327691 UON327691:UOO327691 UYJ327691:UYK327691 VIF327691:VIG327691 VSB327691:VSC327691 WBX327691:WBY327691 WLT327691:WLU327691 WVP327691:WVQ327691 H393227:I393227 JD393227:JE393227 SZ393227:TA393227 ACV393227:ACW393227 AMR393227:AMS393227 AWN393227:AWO393227 BGJ393227:BGK393227 BQF393227:BQG393227 CAB393227:CAC393227 CJX393227:CJY393227 CTT393227:CTU393227 DDP393227:DDQ393227 DNL393227:DNM393227 DXH393227:DXI393227 EHD393227:EHE393227 EQZ393227:ERA393227 FAV393227:FAW393227 FKR393227:FKS393227 FUN393227:FUO393227 GEJ393227:GEK393227 GOF393227:GOG393227 GYB393227:GYC393227 HHX393227:HHY393227 HRT393227:HRU393227 IBP393227:IBQ393227 ILL393227:ILM393227 IVH393227:IVI393227 JFD393227:JFE393227 JOZ393227:JPA393227 JYV393227:JYW393227 KIR393227:KIS393227 KSN393227:KSO393227 LCJ393227:LCK393227 LMF393227:LMG393227 LWB393227:LWC393227 MFX393227:MFY393227 MPT393227:MPU393227 MZP393227:MZQ393227 NJL393227:NJM393227 NTH393227:NTI393227 ODD393227:ODE393227 OMZ393227:ONA393227 OWV393227:OWW393227 PGR393227:PGS393227 PQN393227:PQO393227 QAJ393227:QAK393227 QKF393227:QKG393227 QUB393227:QUC393227 RDX393227:RDY393227 RNT393227:RNU393227 RXP393227:RXQ393227 SHL393227:SHM393227 SRH393227:SRI393227 TBD393227:TBE393227 TKZ393227:TLA393227 TUV393227:TUW393227 UER393227:UES393227 UON393227:UOO393227 UYJ393227:UYK393227 VIF393227:VIG393227 VSB393227:VSC393227 WBX393227:WBY393227 WLT393227:WLU393227 WVP393227:WVQ393227 H458763:I458763 JD458763:JE458763 SZ458763:TA458763 ACV458763:ACW458763 AMR458763:AMS458763 AWN458763:AWO458763 BGJ458763:BGK458763 BQF458763:BQG458763 CAB458763:CAC458763 CJX458763:CJY458763 CTT458763:CTU458763 DDP458763:DDQ458763 DNL458763:DNM458763 DXH458763:DXI458763 EHD458763:EHE458763 EQZ458763:ERA458763 FAV458763:FAW458763 FKR458763:FKS458763 FUN458763:FUO458763 GEJ458763:GEK458763 GOF458763:GOG458763 GYB458763:GYC458763 HHX458763:HHY458763 HRT458763:HRU458763 IBP458763:IBQ458763 ILL458763:ILM458763 IVH458763:IVI458763 JFD458763:JFE458763 JOZ458763:JPA458763 JYV458763:JYW458763 KIR458763:KIS458763 KSN458763:KSO458763 LCJ458763:LCK458763 LMF458763:LMG458763 LWB458763:LWC458763 MFX458763:MFY458763 MPT458763:MPU458763 MZP458763:MZQ458763 NJL458763:NJM458763 NTH458763:NTI458763 ODD458763:ODE458763 OMZ458763:ONA458763 OWV458763:OWW458763 PGR458763:PGS458763 PQN458763:PQO458763 QAJ458763:QAK458763 QKF458763:QKG458763 QUB458763:QUC458763 RDX458763:RDY458763 RNT458763:RNU458763 RXP458763:RXQ458763 SHL458763:SHM458763 SRH458763:SRI458763 TBD458763:TBE458763 TKZ458763:TLA458763 TUV458763:TUW458763 UER458763:UES458763 UON458763:UOO458763 UYJ458763:UYK458763 VIF458763:VIG458763 VSB458763:VSC458763 WBX458763:WBY458763 WLT458763:WLU458763 WVP458763:WVQ458763 H524299:I524299 JD524299:JE524299 SZ524299:TA524299 ACV524299:ACW524299 AMR524299:AMS524299 AWN524299:AWO524299 BGJ524299:BGK524299 BQF524299:BQG524299 CAB524299:CAC524299 CJX524299:CJY524299 CTT524299:CTU524299 DDP524299:DDQ524299 DNL524299:DNM524299 DXH524299:DXI524299 EHD524299:EHE524299 EQZ524299:ERA524299 FAV524299:FAW524299 FKR524299:FKS524299 FUN524299:FUO524299 GEJ524299:GEK524299 GOF524299:GOG524299 GYB524299:GYC524299 HHX524299:HHY524299 HRT524299:HRU524299 IBP524299:IBQ524299 ILL524299:ILM524299 IVH524299:IVI524299 JFD524299:JFE524299 JOZ524299:JPA524299 JYV524299:JYW524299 KIR524299:KIS524299 KSN524299:KSO524299 LCJ524299:LCK524299 LMF524299:LMG524299 LWB524299:LWC524299 MFX524299:MFY524299 MPT524299:MPU524299 MZP524299:MZQ524299 NJL524299:NJM524299 NTH524299:NTI524299 ODD524299:ODE524299 OMZ524299:ONA524299 OWV524299:OWW524299 PGR524299:PGS524299 PQN524299:PQO524299 QAJ524299:QAK524299 QKF524299:QKG524299 QUB524299:QUC524299 RDX524299:RDY524299 RNT524299:RNU524299 RXP524299:RXQ524299 SHL524299:SHM524299 SRH524299:SRI524299 TBD524299:TBE524299 TKZ524299:TLA524299 TUV524299:TUW524299 UER524299:UES524299 UON524299:UOO524299 UYJ524299:UYK524299 VIF524299:VIG524299 VSB524299:VSC524299 WBX524299:WBY524299 WLT524299:WLU524299 WVP524299:WVQ524299 H589835:I589835 JD589835:JE589835 SZ589835:TA589835 ACV589835:ACW589835 AMR589835:AMS589835 AWN589835:AWO589835 BGJ589835:BGK589835 BQF589835:BQG589835 CAB589835:CAC589835 CJX589835:CJY589835 CTT589835:CTU589835 DDP589835:DDQ589835 DNL589835:DNM589835 DXH589835:DXI589835 EHD589835:EHE589835 EQZ589835:ERA589835 FAV589835:FAW589835 FKR589835:FKS589835 FUN589835:FUO589835 GEJ589835:GEK589835 GOF589835:GOG589835 GYB589835:GYC589835 HHX589835:HHY589835 HRT589835:HRU589835 IBP589835:IBQ589835 ILL589835:ILM589835 IVH589835:IVI589835 JFD589835:JFE589835 JOZ589835:JPA589835 JYV589835:JYW589835 KIR589835:KIS589835 KSN589835:KSO589835 LCJ589835:LCK589835 LMF589835:LMG589835 LWB589835:LWC589835 MFX589835:MFY589835 MPT589835:MPU589835 MZP589835:MZQ589835 NJL589835:NJM589835 NTH589835:NTI589835 ODD589835:ODE589835 OMZ589835:ONA589835 OWV589835:OWW589835 PGR589835:PGS589835 PQN589835:PQO589835 QAJ589835:QAK589835 QKF589835:QKG589835 QUB589835:QUC589835 RDX589835:RDY589835 RNT589835:RNU589835 RXP589835:RXQ589835 SHL589835:SHM589835 SRH589835:SRI589835 TBD589835:TBE589835 TKZ589835:TLA589835 TUV589835:TUW589835 UER589835:UES589835 UON589835:UOO589835 UYJ589835:UYK589835 VIF589835:VIG589835 VSB589835:VSC589835 WBX589835:WBY589835 WLT589835:WLU589835 WVP589835:WVQ589835 H655371:I655371 JD655371:JE655371 SZ655371:TA655371 ACV655371:ACW655371 AMR655371:AMS655371 AWN655371:AWO655371 BGJ655371:BGK655371 BQF655371:BQG655371 CAB655371:CAC655371 CJX655371:CJY655371 CTT655371:CTU655371 DDP655371:DDQ655371 DNL655371:DNM655371 DXH655371:DXI655371 EHD655371:EHE655371 EQZ655371:ERA655371 FAV655371:FAW655371 FKR655371:FKS655371 FUN655371:FUO655371 GEJ655371:GEK655371 GOF655371:GOG655371 GYB655371:GYC655371 HHX655371:HHY655371 HRT655371:HRU655371 IBP655371:IBQ655371 ILL655371:ILM655371 IVH655371:IVI655371 JFD655371:JFE655371 JOZ655371:JPA655371 JYV655371:JYW655371 KIR655371:KIS655371 KSN655371:KSO655371 LCJ655371:LCK655371 LMF655371:LMG655371 LWB655371:LWC655371 MFX655371:MFY655371 MPT655371:MPU655371 MZP655371:MZQ655371 NJL655371:NJM655371 NTH655371:NTI655371 ODD655371:ODE655371 OMZ655371:ONA655371 OWV655371:OWW655371 PGR655371:PGS655371 PQN655371:PQO655371 QAJ655371:QAK655371 QKF655371:QKG655371 QUB655371:QUC655371 RDX655371:RDY655371 RNT655371:RNU655371 RXP655371:RXQ655371 SHL655371:SHM655371 SRH655371:SRI655371 TBD655371:TBE655371 TKZ655371:TLA655371 TUV655371:TUW655371 UER655371:UES655371 UON655371:UOO655371 UYJ655371:UYK655371 VIF655371:VIG655371 VSB655371:VSC655371 WBX655371:WBY655371 WLT655371:WLU655371 WVP655371:WVQ655371 H720907:I720907 JD720907:JE720907 SZ720907:TA720907 ACV720907:ACW720907 AMR720907:AMS720907 AWN720907:AWO720907 BGJ720907:BGK720907 BQF720907:BQG720907 CAB720907:CAC720907 CJX720907:CJY720907 CTT720907:CTU720907 DDP720907:DDQ720907 DNL720907:DNM720907 DXH720907:DXI720907 EHD720907:EHE720907 EQZ720907:ERA720907 FAV720907:FAW720907 FKR720907:FKS720907 FUN720907:FUO720907 GEJ720907:GEK720907 GOF720907:GOG720907 GYB720907:GYC720907 HHX720907:HHY720907 HRT720907:HRU720907 IBP720907:IBQ720907 ILL720907:ILM720907 IVH720907:IVI720907 JFD720907:JFE720907 JOZ720907:JPA720907 JYV720907:JYW720907 KIR720907:KIS720907 KSN720907:KSO720907 LCJ720907:LCK720907 LMF720907:LMG720907 LWB720907:LWC720907 MFX720907:MFY720907 MPT720907:MPU720907 MZP720907:MZQ720907 NJL720907:NJM720907 NTH720907:NTI720907 ODD720907:ODE720907 OMZ720907:ONA720907 OWV720907:OWW720907 PGR720907:PGS720907 PQN720907:PQO720907 QAJ720907:QAK720907 QKF720907:QKG720907 QUB720907:QUC720907 RDX720907:RDY720907 RNT720907:RNU720907 RXP720907:RXQ720907 SHL720907:SHM720907 SRH720907:SRI720907 TBD720907:TBE720907 TKZ720907:TLA720907 TUV720907:TUW720907 UER720907:UES720907 UON720907:UOO720907 UYJ720907:UYK720907 VIF720907:VIG720907 VSB720907:VSC720907 WBX720907:WBY720907 WLT720907:WLU720907 WVP720907:WVQ720907 H786443:I786443 JD786443:JE786443 SZ786443:TA786443 ACV786443:ACW786443 AMR786443:AMS786443 AWN786443:AWO786443 BGJ786443:BGK786443 BQF786443:BQG786443 CAB786443:CAC786443 CJX786443:CJY786443 CTT786443:CTU786443 DDP786443:DDQ786443 DNL786443:DNM786443 DXH786443:DXI786443 EHD786443:EHE786443 EQZ786443:ERA786443 FAV786443:FAW786443 FKR786443:FKS786443 FUN786443:FUO786443 GEJ786443:GEK786443 GOF786443:GOG786443 GYB786443:GYC786443 HHX786443:HHY786443 HRT786443:HRU786443 IBP786443:IBQ786443 ILL786443:ILM786443 IVH786443:IVI786443 JFD786443:JFE786443 JOZ786443:JPA786443 JYV786443:JYW786443 KIR786443:KIS786443 KSN786443:KSO786443 LCJ786443:LCK786443 LMF786443:LMG786443 LWB786443:LWC786443 MFX786443:MFY786443 MPT786443:MPU786443 MZP786443:MZQ786443 NJL786443:NJM786443 NTH786443:NTI786443 ODD786443:ODE786443 OMZ786443:ONA786443 OWV786443:OWW786443 PGR786443:PGS786443 PQN786443:PQO786443 QAJ786443:QAK786443 QKF786443:QKG786443 QUB786443:QUC786443 RDX786443:RDY786443 RNT786443:RNU786443 RXP786443:RXQ786443 SHL786443:SHM786443 SRH786443:SRI786443 TBD786443:TBE786443 TKZ786443:TLA786443 TUV786443:TUW786443 UER786443:UES786443 UON786443:UOO786443 UYJ786443:UYK786443 VIF786443:VIG786443 VSB786443:VSC786443 WBX786443:WBY786443 WLT786443:WLU786443 WVP786443:WVQ786443 H851979:I851979 JD851979:JE851979 SZ851979:TA851979 ACV851979:ACW851979 AMR851979:AMS851979 AWN851979:AWO851979 BGJ851979:BGK851979 BQF851979:BQG851979 CAB851979:CAC851979 CJX851979:CJY851979 CTT851979:CTU851979 DDP851979:DDQ851979 DNL851979:DNM851979 DXH851979:DXI851979 EHD851979:EHE851979 EQZ851979:ERA851979 FAV851979:FAW851979 FKR851979:FKS851979 FUN851979:FUO851979 GEJ851979:GEK851979 GOF851979:GOG851979 GYB851979:GYC851979 HHX851979:HHY851979 HRT851979:HRU851979 IBP851979:IBQ851979 ILL851979:ILM851979 IVH851979:IVI851979 JFD851979:JFE851979 JOZ851979:JPA851979 JYV851979:JYW851979 KIR851979:KIS851979 KSN851979:KSO851979 LCJ851979:LCK851979 LMF851979:LMG851979 LWB851979:LWC851979 MFX851979:MFY851979 MPT851979:MPU851979 MZP851979:MZQ851979 NJL851979:NJM851979 NTH851979:NTI851979 ODD851979:ODE851979 OMZ851979:ONA851979 OWV851979:OWW851979 PGR851979:PGS851979 PQN851979:PQO851979 QAJ851979:QAK851979 QKF851979:QKG851979 QUB851979:QUC851979 RDX851979:RDY851979 RNT851979:RNU851979 RXP851979:RXQ851979 SHL851979:SHM851979 SRH851979:SRI851979 TBD851979:TBE851979 TKZ851979:TLA851979 TUV851979:TUW851979 UER851979:UES851979 UON851979:UOO851979 UYJ851979:UYK851979 VIF851979:VIG851979 VSB851979:VSC851979 WBX851979:WBY851979 WLT851979:WLU851979 WVP851979:WVQ851979 H917515:I917515 JD917515:JE917515 SZ917515:TA917515 ACV917515:ACW917515 AMR917515:AMS917515 AWN917515:AWO917515 BGJ917515:BGK917515 BQF917515:BQG917515 CAB917515:CAC917515 CJX917515:CJY917515 CTT917515:CTU917515 DDP917515:DDQ917515 DNL917515:DNM917515 DXH917515:DXI917515 EHD917515:EHE917515 EQZ917515:ERA917515 FAV917515:FAW917515 FKR917515:FKS917515 FUN917515:FUO917515 GEJ917515:GEK917515 GOF917515:GOG917515 GYB917515:GYC917515 HHX917515:HHY917515 HRT917515:HRU917515 IBP917515:IBQ917515 ILL917515:ILM917515 IVH917515:IVI917515 JFD917515:JFE917515 JOZ917515:JPA917515 JYV917515:JYW917515 KIR917515:KIS917515 KSN917515:KSO917515 LCJ917515:LCK917515 LMF917515:LMG917515 LWB917515:LWC917515 MFX917515:MFY917515 MPT917515:MPU917515 MZP917515:MZQ917515 NJL917515:NJM917515 NTH917515:NTI917515 ODD917515:ODE917515 OMZ917515:ONA917515 OWV917515:OWW917515 PGR917515:PGS917515 PQN917515:PQO917515 QAJ917515:QAK917515 QKF917515:QKG917515 QUB917515:QUC917515 RDX917515:RDY917515 RNT917515:RNU917515 RXP917515:RXQ917515 SHL917515:SHM917515 SRH917515:SRI917515 TBD917515:TBE917515 TKZ917515:TLA917515 TUV917515:TUW917515 UER917515:UES917515 UON917515:UOO917515 UYJ917515:UYK917515 VIF917515:VIG917515 VSB917515:VSC917515 WBX917515:WBY917515 WLT917515:WLU917515 WVP917515:WVQ917515 H983051:I983051 JD983051:JE983051 SZ983051:TA983051 ACV983051:ACW983051 AMR983051:AMS983051 AWN983051:AWO983051 BGJ983051:BGK983051 BQF983051:BQG983051 CAB983051:CAC983051 CJX983051:CJY983051 CTT983051:CTU983051 DDP983051:DDQ983051 DNL983051:DNM983051 DXH983051:DXI983051 EHD983051:EHE983051 EQZ983051:ERA983051 FAV983051:FAW983051 FKR983051:FKS983051 FUN983051:FUO983051 GEJ983051:GEK983051 GOF983051:GOG983051 GYB983051:GYC983051 HHX983051:HHY983051 HRT983051:HRU983051 IBP983051:IBQ983051 ILL983051:ILM983051 IVH983051:IVI983051 JFD983051:JFE983051 JOZ983051:JPA983051 JYV983051:JYW983051 KIR983051:KIS983051 KSN983051:KSO983051 LCJ983051:LCK983051 LMF983051:LMG983051 LWB983051:LWC983051 MFX983051:MFY983051 MPT983051:MPU983051 MZP983051:MZQ983051 NJL983051:NJM983051 NTH983051:NTI983051 ODD983051:ODE983051 OMZ983051:ONA983051 OWV983051:OWW983051 PGR983051:PGS983051 PQN983051:PQO983051 QAJ983051:QAK983051 QKF983051:QKG983051 QUB983051:QUC983051 RDX983051:RDY983051 RNT983051:RNU983051 RXP983051:RXQ983051 SHL983051:SHM983051 SRH983051:SRI983051 TBD983051:TBE983051 TKZ983051:TLA983051 TUV983051:TUW983051 UER983051:UES983051 UON983051:UOO983051 UYJ983051:UYK983051 VIF983051:VIG983051 VSB983051:VSC983051 WBX983051:WBY983051 WLT983051:WLU983051 WVP983051:WVQ983051">
      <formula1>$X$49:$X$51</formula1>
    </dataValidation>
    <dataValidation type="list" allowBlank="1" showInputMessage="1" showErrorMessage="1" sqref="F3 JB3 SX3 ACT3 AMP3 AWL3 BGH3 BQD3 BZZ3 CJV3 CTR3 DDN3 DNJ3 DXF3 EHB3 EQX3 FAT3 FKP3 FUL3 GEH3 GOD3 GXZ3 HHV3 HRR3 IBN3 ILJ3 IVF3 JFB3 JOX3 JYT3 KIP3 KSL3 LCH3 LMD3 LVZ3 MFV3 MPR3 MZN3 NJJ3 NTF3 ODB3 OMX3 OWT3 PGP3 PQL3 QAH3 QKD3 QTZ3 RDV3 RNR3 RXN3 SHJ3 SRF3 TBB3 TKX3 TUT3 UEP3 UOL3 UYH3 VID3 VRZ3 WBV3 WLR3 WVN3 F65539 JB65539 SX65539 ACT65539 AMP65539 AWL65539 BGH65539 BQD65539 BZZ65539 CJV65539 CTR65539 DDN65539 DNJ65539 DXF65539 EHB65539 EQX65539 FAT65539 FKP65539 FUL65539 GEH65539 GOD65539 GXZ65539 HHV65539 HRR65539 IBN65539 ILJ65539 IVF65539 JFB65539 JOX65539 JYT65539 KIP65539 KSL65539 LCH65539 LMD65539 LVZ65539 MFV65539 MPR65539 MZN65539 NJJ65539 NTF65539 ODB65539 OMX65539 OWT65539 PGP65539 PQL65539 QAH65539 QKD65539 QTZ65539 RDV65539 RNR65539 RXN65539 SHJ65539 SRF65539 TBB65539 TKX65539 TUT65539 UEP65539 UOL65539 UYH65539 VID65539 VRZ65539 WBV65539 WLR65539 WVN65539 F131075 JB131075 SX131075 ACT131075 AMP131075 AWL131075 BGH131075 BQD131075 BZZ131075 CJV131075 CTR131075 DDN131075 DNJ131075 DXF131075 EHB131075 EQX131075 FAT131075 FKP131075 FUL131075 GEH131075 GOD131075 GXZ131075 HHV131075 HRR131075 IBN131075 ILJ131075 IVF131075 JFB131075 JOX131075 JYT131075 KIP131075 KSL131075 LCH131075 LMD131075 LVZ131075 MFV131075 MPR131075 MZN131075 NJJ131075 NTF131075 ODB131075 OMX131075 OWT131075 PGP131075 PQL131075 QAH131075 QKD131075 QTZ131075 RDV131075 RNR131075 RXN131075 SHJ131075 SRF131075 TBB131075 TKX131075 TUT131075 UEP131075 UOL131075 UYH131075 VID131075 VRZ131075 WBV131075 WLR131075 WVN131075 F196611 JB196611 SX196611 ACT196611 AMP196611 AWL196611 BGH196611 BQD196611 BZZ196611 CJV196611 CTR196611 DDN196611 DNJ196611 DXF196611 EHB196611 EQX196611 FAT196611 FKP196611 FUL196611 GEH196611 GOD196611 GXZ196611 HHV196611 HRR196611 IBN196611 ILJ196611 IVF196611 JFB196611 JOX196611 JYT196611 KIP196611 KSL196611 LCH196611 LMD196611 LVZ196611 MFV196611 MPR196611 MZN196611 NJJ196611 NTF196611 ODB196611 OMX196611 OWT196611 PGP196611 PQL196611 QAH196611 QKD196611 QTZ196611 RDV196611 RNR196611 RXN196611 SHJ196611 SRF196611 TBB196611 TKX196611 TUT196611 UEP196611 UOL196611 UYH196611 VID196611 VRZ196611 WBV196611 WLR196611 WVN196611 F262147 JB262147 SX262147 ACT262147 AMP262147 AWL262147 BGH262147 BQD262147 BZZ262147 CJV262147 CTR262147 DDN262147 DNJ262147 DXF262147 EHB262147 EQX262147 FAT262147 FKP262147 FUL262147 GEH262147 GOD262147 GXZ262147 HHV262147 HRR262147 IBN262147 ILJ262147 IVF262147 JFB262147 JOX262147 JYT262147 KIP262147 KSL262147 LCH262147 LMD262147 LVZ262147 MFV262147 MPR262147 MZN262147 NJJ262147 NTF262147 ODB262147 OMX262147 OWT262147 PGP262147 PQL262147 QAH262147 QKD262147 QTZ262147 RDV262147 RNR262147 RXN262147 SHJ262147 SRF262147 TBB262147 TKX262147 TUT262147 UEP262147 UOL262147 UYH262147 VID262147 VRZ262147 WBV262147 WLR262147 WVN262147 F327683 JB327683 SX327683 ACT327683 AMP327683 AWL327683 BGH327683 BQD327683 BZZ327683 CJV327683 CTR327683 DDN327683 DNJ327683 DXF327683 EHB327683 EQX327683 FAT327683 FKP327683 FUL327683 GEH327683 GOD327683 GXZ327683 HHV327683 HRR327683 IBN327683 ILJ327683 IVF327683 JFB327683 JOX327683 JYT327683 KIP327683 KSL327683 LCH327683 LMD327683 LVZ327683 MFV327683 MPR327683 MZN327683 NJJ327683 NTF327683 ODB327683 OMX327683 OWT327683 PGP327683 PQL327683 QAH327683 QKD327683 QTZ327683 RDV327683 RNR327683 RXN327683 SHJ327683 SRF327683 TBB327683 TKX327683 TUT327683 UEP327683 UOL327683 UYH327683 VID327683 VRZ327683 WBV327683 WLR327683 WVN327683 F393219 JB393219 SX393219 ACT393219 AMP393219 AWL393219 BGH393219 BQD393219 BZZ393219 CJV393219 CTR393219 DDN393219 DNJ393219 DXF393219 EHB393219 EQX393219 FAT393219 FKP393219 FUL393219 GEH393219 GOD393219 GXZ393219 HHV393219 HRR393219 IBN393219 ILJ393219 IVF393219 JFB393219 JOX393219 JYT393219 KIP393219 KSL393219 LCH393219 LMD393219 LVZ393219 MFV393219 MPR393219 MZN393219 NJJ393219 NTF393219 ODB393219 OMX393219 OWT393219 PGP393219 PQL393219 QAH393219 QKD393219 QTZ393219 RDV393219 RNR393219 RXN393219 SHJ393219 SRF393219 TBB393219 TKX393219 TUT393219 UEP393219 UOL393219 UYH393219 VID393219 VRZ393219 WBV393219 WLR393219 WVN393219 F458755 JB458755 SX458755 ACT458755 AMP458755 AWL458755 BGH458755 BQD458755 BZZ458755 CJV458755 CTR458755 DDN458755 DNJ458755 DXF458755 EHB458755 EQX458755 FAT458755 FKP458755 FUL458755 GEH458755 GOD458755 GXZ458755 HHV458755 HRR458755 IBN458755 ILJ458755 IVF458755 JFB458755 JOX458755 JYT458755 KIP458755 KSL458755 LCH458755 LMD458755 LVZ458755 MFV458755 MPR458755 MZN458755 NJJ458755 NTF458755 ODB458755 OMX458755 OWT458755 PGP458755 PQL458755 QAH458755 QKD458755 QTZ458755 RDV458755 RNR458755 RXN458755 SHJ458755 SRF458755 TBB458755 TKX458755 TUT458755 UEP458755 UOL458755 UYH458755 VID458755 VRZ458755 WBV458755 WLR458755 WVN458755 F524291 JB524291 SX524291 ACT524291 AMP524291 AWL524291 BGH524291 BQD524291 BZZ524291 CJV524291 CTR524291 DDN524291 DNJ524291 DXF524291 EHB524291 EQX524291 FAT524291 FKP524291 FUL524291 GEH524291 GOD524291 GXZ524291 HHV524291 HRR524291 IBN524291 ILJ524291 IVF524291 JFB524291 JOX524291 JYT524291 KIP524291 KSL524291 LCH524291 LMD524291 LVZ524291 MFV524291 MPR524291 MZN524291 NJJ524291 NTF524291 ODB524291 OMX524291 OWT524291 PGP524291 PQL524291 QAH524291 QKD524291 QTZ524291 RDV524291 RNR524291 RXN524291 SHJ524291 SRF524291 TBB524291 TKX524291 TUT524291 UEP524291 UOL524291 UYH524291 VID524291 VRZ524291 WBV524291 WLR524291 WVN524291 F589827 JB589827 SX589827 ACT589827 AMP589827 AWL589827 BGH589827 BQD589827 BZZ589827 CJV589827 CTR589827 DDN589827 DNJ589827 DXF589827 EHB589827 EQX589827 FAT589827 FKP589827 FUL589827 GEH589827 GOD589827 GXZ589827 HHV589827 HRR589827 IBN589827 ILJ589827 IVF589827 JFB589827 JOX589827 JYT589827 KIP589827 KSL589827 LCH589827 LMD589827 LVZ589827 MFV589827 MPR589827 MZN589827 NJJ589827 NTF589827 ODB589827 OMX589827 OWT589827 PGP589827 PQL589827 QAH589827 QKD589827 QTZ589827 RDV589827 RNR589827 RXN589827 SHJ589827 SRF589827 TBB589827 TKX589827 TUT589827 UEP589827 UOL589827 UYH589827 VID589827 VRZ589827 WBV589827 WLR589827 WVN589827 F655363 JB655363 SX655363 ACT655363 AMP655363 AWL655363 BGH655363 BQD655363 BZZ655363 CJV655363 CTR655363 DDN655363 DNJ655363 DXF655363 EHB655363 EQX655363 FAT655363 FKP655363 FUL655363 GEH655363 GOD655363 GXZ655363 HHV655363 HRR655363 IBN655363 ILJ655363 IVF655363 JFB655363 JOX655363 JYT655363 KIP655363 KSL655363 LCH655363 LMD655363 LVZ655363 MFV655363 MPR655363 MZN655363 NJJ655363 NTF655363 ODB655363 OMX655363 OWT655363 PGP655363 PQL655363 QAH655363 QKD655363 QTZ655363 RDV655363 RNR655363 RXN655363 SHJ655363 SRF655363 TBB655363 TKX655363 TUT655363 UEP655363 UOL655363 UYH655363 VID655363 VRZ655363 WBV655363 WLR655363 WVN655363 F720899 JB720899 SX720899 ACT720899 AMP720899 AWL720899 BGH720899 BQD720899 BZZ720899 CJV720899 CTR720899 DDN720899 DNJ720899 DXF720899 EHB720899 EQX720899 FAT720899 FKP720899 FUL720899 GEH720899 GOD720899 GXZ720899 HHV720899 HRR720899 IBN720899 ILJ720899 IVF720899 JFB720899 JOX720899 JYT720899 KIP720899 KSL720899 LCH720899 LMD720899 LVZ720899 MFV720899 MPR720899 MZN720899 NJJ720899 NTF720899 ODB720899 OMX720899 OWT720899 PGP720899 PQL720899 QAH720899 QKD720899 QTZ720899 RDV720899 RNR720899 RXN720899 SHJ720899 SRF720899 TBB720899 TKX720899 TUT720899 UEP720899 UOL720899 UYH720899 VID720899 VRZ720899 WBV720899 WLR720899 WVN720899 F786435 JB786435 SX786435 ACT786435 AMP786435 AWL786435 BGH786435 BQD786435 BZZ786435 CJV786435 CTR786435 DDN786435 DNJ786435 DXF786435 EHB786435 EQX786435 FAT786435 FKP786435 FUL786435 GEH786435 GOD786435 GXZ786435 HHV786435 HRR786435 IBN786435 ILJ786435 IVF786435 JFB786435 JOX786435 JYT786435 KIP786435 KSL786435 LCH786435 LMD786435 LVZ786435 MFV786435 MPR786435 MZN786435 NJJ786435 NTF786435 ODB786435 OMX786435 OWT786435 PGP786435 PQL786435 QAH786435 QKD786435 QTZ786435 RDV786435 RNR786435 RXN786435 SHJ786435 SRF786435 TBB786435 TKX786435 TUT786435 UEP786435 UOL786435 UYH786435 VID786435 VRZ786435 WBV786435 WLR786435 WVN786435 F851971 JB851971 SX851971 ACT851971 AMP851971 AWL851971 BGH851971 BQD851971 BZZ851971 CJV851971 CTR851971 DDN851971 DNJ851971 DXF851971 EHB851971 EQX851971 FAT851971 FKP851971 FUL851971 GEH851971 GOD851971 GXZ851971 HHV851971 HRR851971 IBN851971 ILJ851971 IVF851971 JFB851971 JOX851971 JYT851971 KIP851971 KSL851971 LCH851971 LMD851971 LVZ851971 MFV851971 MPR851971 MZN851971 NJJ851971 NTF851971 ODB851971 OMX851971 OWT851971 PGP851971 PQL851971 QAH851971 QKD851971 QTZ851971 RDV851971 RNR851971 RXN851971 SHJ851971 SRF851971 TBB851971 TKX851971 TUT851971 UEP851971 UOL851971 UYH851971 VID851971 VRZ851971 WBV851971 WLR851971 WVN851971 F917507 JB917507 SX917507 ACT917507 AMP917507 AWL917507 BGH917507 BQD917507 BZZ917507 CJV917507 CTR917507 DDN917507 DNJ917507 DXF917507 EHB917507 EQX917507 FAT917507 FKP917507 FUL917507 GEH917507 GOD917507 GXZ917507 HHV917507 HRR917507 IBN917507 ILJ917507 IVF917507 JFB917507 JOX917507 JYT917507 KIP917507 KSL917507 LCH917507 LMD917507 LVZ917507 MFV917507 MPR917507 MZN917507 NJJ917507 NTF917507 ODB917507 OMX917507 OWT917507 PGP917507 PQL917507 QAH917507 QKD917507 QTZ917507 RDV917507 RNR917507 RXN917507 SHJ917507 SRF917507 TBB917507 TKX917507 TUT917507 UEP917507 UOL917507 UYH917507 VID917507 VRZ917507 WBV917507 WLR917507 WVN917507 F983043 JB983043 SX983043 ACT983043 AMP983043 AWL983043 BGH983043 BQD983043 BZZ983043 CJV983043 CTR983043 DDN983043 DNJ983043 DXF983043 EHB983043 EQX983043 FAT983043 FKP983043 FUL983043 GEH983043 GOD983043 GXZ983043 HHV983043 HRR983043 IBN983043 ILJ983043 IVF983043 JFB983043 JOX983043 JYT983043 KIP983043 KSL983043 LCH983043 LMD983043 LVZ983043 MFV983043 MPR983043 MZN983043 NJJ983043 NTF983043 ODB983043 OMX983043 OWT983043 PGP983043 PQL983043 QAH983043 QKD983043 QTZ983043 RDV983043 RNR983043 RXN983043 SHJ983043 SRF983043 TBB983043 TKX983043 TUT983043 UEP983043 UOL983043 UYH983043 VID983043 VRZ983043 WBV983043 WLR983043 WVN983043">
      <formula1>$O$68:$O$70</formula1>
    </dataValidation>
  </dataValidations>
  <printOptions horizontalCentered="1" verticalCentered="1"/>
  <pageMargins left="0.25" right="0.15748031496063" top="0.31496062992126" bottom="0.196850393700787" header="3.9370078740157501E-2" footer="3.9370078740157501E-2"/>
  <pageSetup paperSize="9" scale="67" orientation="portrait" r:id="rId1"/>
  <headerFooter alignWithMargins="0"/>
  <rowBreaks count="1" manualBreakCount="1">
    <brk id="135" max="6553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516"/>
  <sheetViews>
    <sheetView view="pageBreakPreview" zoomScaleNormal="75" workbookViewId="0">
      <selection activeCell="L3" sqref="L3:U3"/>
    </sheetView>
  </sheetViews>
  <sheetFormatPr defaultRowHeight="12.75" x14ac:dyDescent="0.2"/>
  <cols>
    <col min="1" max="1" width="2.875" style="339" customWidth="1"/>
    <col min="2" max="2" width="1.5" style="29" customWidth="1"/>
    <col min="3" max="3" width="20.5" style="29" customWidth="1"/>
    <col min="4" max="4" width="0.875" style="29" customWidth="1"/>
    <col min="5" max="5" width="13.875" style="29" customWidth="1"/>
    <col min="6" max="6" width="11.875" style="29" customWidth="1"/>
    <col min="7" max="7" width="10.375" style="29" customWidth="1"/>
    <col min="8" max="8" width="13.625" style="29" customWidth="1"/>
    <col min="9" max="9" width="1.5" style="29" customWidth="1"/>
    <col min="10" max="10" width="6.625" style="29" customWidth="1"/>
    <col min="11" max="11" width="1.5" style="29" customWidth="1"/>
    <col min="12" max="13" width="6.625" style="29" customWidth="1"/>
    <col min="14" max="14" width="2.125" style="29" customWidth="1"/>
    <col min="15" max="15" width="6.625" style="29" customWidth="1"/>
    <col min="16" max="16" width="2.125" style="29" customWidth="1"/>
    <col min="17" max="18" width="6.625" style="29" customWidth="1"/>
    <col min="19" max="19" width="2.125" style="29" customWidth="1"/>
    <col min="20" max="20" width="6.625" style="29" customWidth="1"/>
    <col min="21" max="21" width="2.125" style="29" customWidth="1"/>
    <col min="22" max="22" width="9.875" style="29" customWidth="1"/>
    <col min="23" max="23" width="2.875" style="339" customWidth="1"/>
    <col min="24" max="24" width="9.375" style="29" customWidth="1"/>
    <col min="25" max="25" width="10.625" style="29" customWidth="1"/>
    <col min="26" max="26" width="27.125" style="29" customWidth="1"/>
    <col min="27" max="27" width="3.125" style="29" customWidth="1"/>
    <col min="28" max="28" width="19.5" style="29" customWidth="1"/>
    <col min="29" max="29" width="3.125" style="29" customWidth="1"/>
    <col min="30" max="30" width="19.875" style="29" customWidth="1"/>
    <col min="31" max="31" width="4" style="29" customWidth="1"/>
    <col min="32" max="32" width="19.875" style="29" customWidth="1"/>
    <col min="33" max="39" width="10.625" style="29" customWidth="1"/>
    <col min="40" max="40" width="3.625" style="29" customWidth="1"/>
    <col min="41" max="41" width="6.625" style="29" customWidth="1"/>
    <col min="42" max="42" width="2.375" style="29" customWidth="1"/>
    <col min="43" max="256" width="9.125" style="29"/>
    <col min="257" max="257" width="2.875" style="29" customWidth="1"/>
    <col min="258" max="258" width="1.5" style="29" customWidth="1"/>
    <col min="259" max="259" width="20.5" style="29" customWidth="1"/>
    <col min="260" max="260" width="0.875" style="29" customWidth="1"/>
    <col min="261" max="261" width="13.875" style="29" customWidth="1"/>
    <col min="262" max="262" width="11.875" style="29" customWidth="1"/>
    <col min="263" max="263" width="10.375" style="29" customWidth="1"/>
    <col min="264" max="264" width="13.625" style="29" customWidth="1"/>
    <col min="265" max="265" width="1.5" style="29" customWidth="1"/>
    <col min="266" max="266" width="6.625" style="29" customWidth="1"/>
    <col min="267" max="267" width="1.5" style="29" customWidth="1"/>
    <col min="268" max="269" width="6.625" style="29" customWidth="1"/>
    <col min="270" max="270" width="2.125" style="29" customWidth="1"/>
    <col min="271" max="271" width="6.625" style="29" customWidth="1"/>
    <col min="272" max="272" width="2.125" style="29" customWidth="1"/>
    <col min="273" max="274" width="6.625" style="29" customWidth="1"/>
    <col min="275" max="275" width="2.125" style="29" customWidth="1"/>
    <col min="276" max="276" width="6.625" style="29" customWidth="1"/>
    <col min="277" max="277" width="2.125" style="29" customWidth="1"/>
    <col min="278" max="278" width="9.875" style="29" customWidth="1"/>
    <col min="279" max="279" width="2.875" style="29" customWidth="1"/>
    <col min="280" max="280" width="9.375" style="29" customWidth="1"/>
    <col min="281" max="281" width="10.625" style="29" customWidth="1"/>
    <col min="282" max="282" width="27.125" style="29" customWidth="1"/>
    <col min="283" max="283" width="3.125" style="29" customWidth="1"/>
    <col min="284" max="284" width="19.5" style="29" customWidth="1"/>
    <col min="285" max="285" width="3.125" style="29" customWidth="1"/>
    <col min="286" max="286" width="19.875" style="29" customWidth="1"/>
    <col min="287" max="287" width="4" style="29" customWidth="1"/>
    <col min="288" max="288" width="19.875" style="29" customWidth="1"/>
    <col min="289" max="295" width="10.625" style="29" customWidth="1"/>
    <col min="296" max="296" width="3.625" style="29" customWidth="1"/>
    <col min="297" max="297" width="6.625" style="29" customWidth="1"/>
    <col min="298" max="298" width="2.375" style="29" customWidth="1"/>
    <col min="299" max="512" width="9.125" style="29"/>
    <col min="513" max="513" width="2.875" style="29" customWidth="1"/>
    <col min="514" max="514" width="1.5" style="29" customWidth="1"/>
    <col min="515" max="515" width="20.5" style="29" customWidth="1"/>
    <col min="516" max="516" width="0.875" style="29" customWidth="1"/>
    <col min="517" max="517" width="13.875" style="29" customWidth="1"/>
    <col min="518" max="518" width="11.875" style="29" customWidth="1"/>
    <col min="519" max="519" width="10.375" style="29" customWidth="1"/>
    <col min="520" max="520" width="13.625" style="29" customWidth="1"/>
    <col min="521" max="521" width="1.5" style="29" customWidth="1"/>
    <col min="522" max="522" width="6.625" style="29" customWidth="1"/>
    <col min="523" max="523" width="1.5" style="29" customWidth="1"/>
    <col min="524" max="525" width="6.625" style="29" customWidth="1"/>
    <col min="526" max="526" width="2.125" style="29" customWidth="1"/>
    <col min="527" max="527" width="6.625" style="29" customWidth="1"/>
    <col min="528" max="528" width="2.125" style="29" customWidth="1"/>
    <col min="529" max="530" width="6.625" style="29" customWidth="1"/>
    <col min="531" max="531" width="2.125" style="29" customWidth="1"/>
    <col min="532" max="532" width="6.625" style="29" customWidth="1"/>
    <col min="533" max="533" width="2.125" style="29" customWidth="1"/>
    <col min="534" max="534" width="9.875" style="29" customWidth="1"/>
    <col min="535" max="535" width="2.875" style="29" customWidth="1"/>
    <col min="536" max="536" width="9.375" style="29" customWidth="1"/>
    <col min="537" max="537" width="10.625" style="29" customWidth="1"/>
    <col min="538" max="538" width="27.125" style="29" customWidth="1"/>
    <col min="539" max="539" width="3.125" style="29" customWidth="1"/>
    <col min="540" max="540" width="19.5" style="29" customWidth="1"/>
    <col min="541" max="541" width="3.125" style="29" customWidth="1"/>
    <col min="542" max="542" width="19.875" style="29" customWidth="1"/>
    <col min="543" max="543" width="4" style="29" customWidth="1"/>
    <col min="544" max="544" width="19.875" style="29" customWidth="1"/>
    <col min="545" max="551" width="10.625" style="29" customWidth="1"/>
    <col min="552" max="552" width="3.625" style="29" customWidth="1"/>
    <col min="553" max="553" width="6.625" style="29" customWidth="1"/>
    <col min="554" max="554" width="2.375" style="29" customWidth="1"/>
    <col min="555" max="768" width="9.125" style="29"/>
    <col min="769" max="769" width="2.875" style="29" customWidth="1"/>
    <col min="770" max="770" width="1.5" style="29" customWidth="1"/>
    <col min="771" max="771" width="20.5" style="29" customWidth="1"/>
    <col min="772" max="772" width="0.875" style="29" customWidth="1"/>
    <col min="773" max="773" width="13.875" style="29" customWidth="1"/>
    <col min="774" max="774" width="11.875" style="29" customWidth="1"/>
    <col min="775" max="775" width="10.375" style="29" customWidth="1"/>
    <col min="776" max="776" width="13.625" style="29" customWidth="1"/>
    <col min="777" max="777" width="1.5" style="29" customWidth="1"/>
    <col min="778" max="778" width="6.625" style="29" customWidth="1"/>
    <col min="779" max="779" width="1.5" style="29" customWidth="1"/>
    <col min="780" max="781" width="6.625" style="29" customWidth="1"/>
    <col min="782" max="782" width="2.125" style="29" customWidth="1"/>
    <col min="783" max="783" width="6.625" style="29" customWidth="1"/>
    <col min="784" max="784" width="2.125" style="29" customWidth="1"/>
    <col min="785" max="786" width="6.625" style="29" customWidth="1"/>
    <col min="787" max="787" width="2.125" style="29" customWidth="1"/>
    <col min="788" max="788" width="6.625" style="29" customWidth="1"/>
    <col min="789" max="789" width="2.125" style="29" customWidth="1"/>
    <col min="790" max="790" width="9.875" style="29" customWidth="1"/>
    <col min="791" max="791" width="2.875" style="29" customWidth="1"/>
    <col min="792" max="792" width="9.375" style="29" customWidth="1"/>
    <col min="793" max="793" width="10.625" style="29" customWidth="1"/>
    <col min="794" max="794" width="27.125" style="29" customWidth="1"/>
    <col min="795" max="795" width="3.125" style="29" customWidth="1"/>
    <col min="796" max="796" width="19.5" style="29" customWidth="1"/>
    <col min="797" max="797" width="3.125" style="29" customWidth="1"/>
    <col min="798" max="798" width="19.875" style="29" customWidth="1"/>
    <col min="799" max="799" width="4" style="29" customWidth="1"/>
    <col min="800" max="800" width="19.875" style="29" customWidth="1"/>
    <col min="801" max="807" width="10.625" style="29" customWidth="1"/>
    <col min="808" max="808" width="3.625" style="29" customWidth="1"/>
    <col min="809" max="809" width="6.625" style="29" customWidth="1"/>
    <col min="810" max="810" width="2.375" style="29" customWidth="1"/>
    <col min="811" max="1024" width="9.125" style="29"/>
    <col min="1025" max="1025" width="2.875" style="29" customWidth="1"/>
    <col min="1026" max="1026" width="1.5" style="29" customWidth="1"/>
    <col min="1027" max="1027" width="20.5" style="29" customWidth="1"/>
    <col min="1028" max="1028" width="0.875" style="29" customWidth="1"/>
    <col min="1029" max="1029" width="13.875" style="29" customWidth="1"/>
    <col min="1030" max="1030" width="11.875" style="29" customWidth="1"/>
    <col min="1031" max="1031" width="10.375" style="29" customWidth="1"/>
    <col min="1032" max="1032" width="13.625" style="29" customWidth="1"/>
    <col min="1033" max="1033" width="1.5" style="29" customWidth="1"/>
    <col min="1034" max="1034" width="6.625" style="29" customWidth="1"/>
    <col min="1035" max="1035" width="1.5" style="29" customWidth="1"/>
    <col min="1036" max="1037" width="6.625" style="29" customWidth="1"/>
    <col min="1038" max="1038" width="2.125" style="29" customWidth="1"/>
    <col min="1039" max="1039" width="6.625" style="29" customWidth="1"/>
    <col min="1040" max="1040" width="2.125" style="29" customWidth="1"/>
    <col min="1041" max="1042" width="6.625" style="29" customWidth="1"/>
    <col min="1043" max="1043" width="2.125" style="29" customWidth="1"/>
    <col min="1044" max="1044" width="6.625" style="29" customWidth="1"/>
    <col min="1045" max="1045" width="2.125" style="29" customWidth="1"/>
    <col min="1046" max="1046" width="9.875" style="29" customWidth="1"/>
    <col min="1047" max="1047" width="2.875" style="29" customWidth="1"/>
    <col min="1048" max="1048" width="9.375" style="29" customWidth="1"/>
    <col min="1049" max="1049" width="10.625" style="29" customWidth="1"/>
    <col min="1050" max="1050" width="27.125" style="29" customWidth="1"/>
    <col min="1051" max="1051" width="3.125" style="29" customWidth="1"/>
    <col min="1052" max="1052" width="19.5" style="29" customWidth="1"/>
    <col min="1053" max="1053" width="3.125" style="29" customWidth="1"/>
    <col min="1054" max="1054" width="19.875" style="29" customWidth="1"/>
    <col min="1055" max="1055" width="4" style="29" customWidth="1"/>
    <col min="1056" max="1056" width="19.875" style="29" customWidth="1"/>
    <col min="1057" max="1063" width="10.625" style="29" customWidth="1"/>
    <col min="1064" max="1064" width="3.625" style="29" customWidth="1"/>
    <col min="1065" max="1065" width="6.625" style="29" customWidth="1"/>
    <col min="1066" max="1066" width="2.375" style="29" customWidth="1"/>
    <col min="1067" max="1280" width="9.125" style="29"/>
    <col min="1281" max="1281" width="2.875" style="29" customWidth="1"/>
    <col min="1282" max="1282" width="1.5" style="29" customWidth="1"/>
    <col min="1283" max="1283" width="20.5" style="29" customWidth="1"/>
    <col min="1284" max="1284" width="0.875" style="29" customWidth="1"/>
    <col min="1285" max="1285" width="13.875" style="29" customWidth="1"/>
    <col min="1286" max="1286" width="11.875" style="29" customWidth="1"/>
    <col min="1287" max="1287" width="10.375" style="29" customWidth="1"/>
    <col min="1288" max="1288" width="13.625" style="29" customWidth="1"/>
    <col min="1289" max="1289" width="1.5" style="29" customWidth="1"/>
    <col min="1290" max="1290" width="6.625" style="29" customWidth="1"/>
    <col min="1291" max="1291" width="1.5" style="29" customWidth="1"/>
    <col min="1292" max="1293" width="6.625" style="29" customWidth="1"/>
    <col min="1294" max="1294" width="2.125" style="29" customWidth="1"/>
    <col min="1295" max="1295" width="6.625" style="29" customWidth="1"/>
    <col min="1296" max="1296" width="2.125" style="29" customWidth="1"/>
    <col min="1297" max="1298" width="6.625" style="29" customWidth="1"/>
    <col min="1299" max="1299" width="2.125" style="29" customWidth="1"/>
    <col min="1300" max="1300" width="6.625" style="29" customWidth="1"/>
    <col min="1301" max="1301" width="2.125" style="29" customWidth="1"/>
    <col min="1302" max="1302" width="9.875" style="29" customWidth="1"/>
    <col min="1303" max="1303" width="2.875" style="29" customWidth="1"/>
    <col min="1304" max="1304" width="9.375" style="29" customWidth="1"/>
    <col min="1305" max="1305" width="10.625" style="29" customWidth="1"/>
    <col min="1306" max="1306" width="27.125" style="29" customWidth="1"/>
    <col min="1307" max="1307" width="3.125" style="29" customWidth="1"/>
    <col min="1308" max="1308" width="19.5" style="29" customWidth="1"/>
    <col min="1309" max="1309" width="3.125" style="29" customWidth="1"/>
    <col min="1310" max="1310" width="19.875" style="29" customWidth="1"/>
    <col min="1311" max="1311" width="4" style="29" customWidth="1"/>
    <col min="1312" max="1312" width="19.875" style="29" customWidth="1"/>
    <col min="1313" max="1319" width="10.625" style="29" customWidth="1"/>
    <col min="1320" max="1320" width="3.625" style="29" customWidth="1"/>
    <col min="1321" max="1321" width="6.625" style="29" customWidth="1"/>
    <col min="1322" max="1322" width="2.375" style="29" customWidth="1"/>
    <col min="1323" max="1536" width="9.125" style="29"/>
    <col min="1537" max="1537" width="2.875" style="29" customWidth="1"/>
    <col min="1538" max="1538" width="1.5" style="29" customWidth="1"/>
    <col min="1539" max="1539" width="20.5" style="29" customWidth="1"/>
    <col min="1540" max="1540" width="0.875" style="29" customWidth="1"/>
    <col min="1541" max="1541" width="13.875" style="29" customWidth="1"/>
    <col min="1542" max="1542" width="11.875" style="29" customWidth="1"/>
    <col min="1543" max="1543" width="10.375" style="29" customWidth="1"/>
    <col min="1544" max="1544" width="13.625" style="29" customWidth="1"/>
    <col min="1545" max="1545" width="1.5" style="29" customWidth="1"/>
    <col min="1546" max="1546" width="6.625" style="29" customWidth="1"/>
    <col min="1547" max="1547" width="1.5" style="29" customWidth="1"/>
    <col min="1548" max="1549" width="6.625" style="29" customWidth="1"/>
    <col min="1550" max="1550" width="2.125" style="29" customWidth="1"/>
    <col min="1551" max="1551" width="6.625" style="29" customWidth="1"/>
    <col min="1552" max="1552" width="2.125" style="29" customWidth="1"/>
    <col min="1553" max="1554" width="6.625" style="29" customWidth="1"/>
    <col min="1555" max="1555" width="2.125" style="29" customWidth="1"/>
    <col min="1556" max="1556" width="6.625" style="29" customWidth="1"/>
    <col min="1557" max="1557" width="2.125" style="29" customWidth="1"/>
    <col min="1558" max="1558" width="9.875" style="29" customWidth="1"/>
    <col min="1559" max="1559" width="2.875" style="29" customWidth="1"/>
    <col min="1560" max="1560" width="9.375" style="29" customWidth="1"/>
    <col min="1561" max="1561" width="10.625" style="29" customWidth="1"/>
    <col min="1562" max="1562" width="27.125" style="29" customWidth="1"/>
    <col min="1563" max="1563" width="3.125" style="29" customWidth="1"/>
    <col min="1564" max="1564" width="19.5" style="29" customWidth="1"/>
    <col min="1565" max="1565" width="3.125" style="29" customWidth="1"/>
    <col min="1566" max="1566" width="19.875" style="29" customWidth="1"/>
    <col min="1567" max="1567" width="4" style="29" customWidth="1"/>
    <col min="1568" max="1568" width="19.875" style="29" customWidth="1"/>
    <col min="1569" max="1575" width="10.625" style="29" customWidth="1"/>
    <col min="1576" max="1576" width="3.625" style="29" customWidth="1"/>
    <col min="1577" max="1577" width="6.625" style="29" customWidth="1"/>
    <col min="1578" max="1578" width="2.375" style="29" customWidth="1"/>
    <col min="1579" max="1792" width="9.125" style="29"/>
    <col min="1793" max="1793" width="2.875" style="29" customWidth="1"/>
    <col min="1794" max="1794" width="1.5" style="29" customWidth="1"/>
    <col min="1795" max="1795" width="20.5" style="29" customWidth="1"/>
    <col min="1796" max="1796" width="0.875" style="29" customWidth="1"/>
    <col min="1797" max="1797" width="13.875" style="29" customWidth="1"/>
    <col min="1798" max="1798" width="11.875" style="29" customWidth="1"/>
    <col min="1799" max="1799" width="10.375" style="29" customWidth="1"/>
    <col min="1800" max="1800" width="13.625" style="29" customWidth="1"/>
    <col min="1801" max="1801" width="1.5" style="29" customWidth="1"/>
    <col min="1802" max="1802" width="6.625" style="29" customWidth="1"/>
    <col min="1803" max="1803" width="1.5" style="29" customWidth="1"/>
    <col min="1804" max="1805" width="6.625" style="29" customWidth="1"/>
    <col min="1806" max="1806" width="2.125" style="29" customWidth="1"/>
    <col min="1807" max="1807" width="6.625" style="29" customWidth="1"/>
    <col min="1808" max="1808" width="2.125" style="29" customWidth="1"/>
    <col min="1809" max="1810" width="6.625" style="29" customWidth="1"/>
    <col min="1811" max="1811" width="2.125" style="29" customWidth="1"/>
    <col min="1812" max="1812" width="6.625" style="29" customWidth="1"/>
    <col min="1813" max="1813" width="2.125" style="29" customWidth="1"/>
    <col min="1814" max="1814" width="9.875" style="29" customWidth="1"/>
    <col min="1815" max="1815" width="2.875" style="29" customWidth="1"/>
    <col min="1816" max="1816" width="9.375" style="29" customWidth="1"/>
    <col min="1817" max="1817" width="10.625" style="29" customWidth="1"/>
    <col min="1818" max="1818" width="27.125" style="29" customWidth="1"/>
    <col min="1819" max="1819" width="3.125" style="29" customWidth="1"/>
    <col min="1820" max="1820" width="19.5" style="29" customWidth="1"/>
    <col min="1821" max="1821" width="3.125" style="29" customWidth="1"/>
    <col min="1822" max="1822" width="19.875" style="29" customWidth="1"/>
    <col min="1823" max="1823" width="4" style="29" customWidth="1"/>
    <col min="1824" max="1824" width="19.875" style="29" customWidth="1"/>
    <col min="1825" max="1831" width="10.625" style="29" customWidth="1"/>
    <col min="1832" max="1832" width="3.625" style="29" customWidth="1"/>
    <col min="1833" max="1833" width="6.625" style="29" customWidth="1"/>
    <col min="1834" max="1834" width="2.375" style="29" customWidth="1"/>
    <col min="1835" max="2048" width="9.125" style="29"/>
    <col min="2049" max="2049" width="2.875" style="29" customWidth="1"/>
    <col min="2050" max="2050" width="1.5" style="29" customWidth="1"/>
    <col min="2051" max="2051" width="20.5" style="29" customWidth="1"/>
    <col min="2052" max="2052" width="0.875" style="29" customWidth="1"/>
    <col min="2053" max="2053" width="13.875" style="29" customWidth="1"/>
    <col min="2054" max="2054" width="11.875" style="29" customWidth="1"/>
    <col min="2055" max="2055" width="10.375" style="29" customWidth="1"/>
    <col min="2056" max="2056" width="13.625" style="29" customWidth="1"/>
    <col min="2057" max="2057" width="1.5" style="29" customWidth="1"/>
    <col min="2058" max="2058" width="6.625" style="29" customWidth="1"/>
    <col min="2059" max="2059" width="1.5" style="29" customWidth="1"/>
    <col min="2060" max="2061" width="6.625" style="29" customWidth="1"/>
    <col min="2062" max="2062" width="2.125" style="29" customWidth="1"/>
    <col min="2063" max="2063" width="6.625" style="29" customWidth="1"/>
    <col min="2064" max="2064" width="2.125" style="29" customWidth="1"/>
    <col min="2065" max="2066" width="6.625" style="29" customWidth="1"/>
    <col min="2067" max="2067" width="2.125" style="29" customWidth="1"/>
    <col min="2068" max="2068" width="6.625" style="29" customWidth="1"/>
    <col min="2069" max="2069" width="2.125" style="29" customWidth="1"/>
    <col min="2070" max="2070" width="9.875" style="29" customWidth="1"/>
    <col min="2071" max="2071" width="2.875" style="29" customWidth="1"/>
    <col min="2072" max="2072" width="9.375" style="29" customWidth="1"/>
    <col min="2073" max="2073" width="10.625" style="29" customWidth="1"/>
    <col min="2074" max="2074" width="27.125" style="29" customWidth="1"/>
    <col min="2075" max="2075" width="3.125" style="29" customWidth="1"/>
    <col min="2076" max="2076" width="19.5" style="29" customWidth="1"/>
    <col min="2077" max="2077" width="3.125" style="29" customWidth="1"/>
    <col min="2078" max="2078" width="19.875" style="29" customWidth="1"/>
    <col min="2079" max="2079" width="4" style="29" customWidth="1"/>
    <col min="2080" max="2080" width="19.875" style="29" customWidth="1"/>
    <col min="2081" max="2087" width="10.625" style="29" customWidth="1"/>
    <col min="2088" max="2088" width="3.625" style="29" customWidth="1"/>
    <col min="2089" max="2089" width="6.625" style="29" customWidth="1"/>
    <col min="2090" max="2090" width="2.375" style="29" customWidth="1"/>
    <col min="2091" max="2304" width="9.125" style="29"/>
    <col min="2305" max="2305" width="2.875" style="29" customWidth="1"/>
    <col min="2306" max="2306" width="1.5" style="29" customWidth="1"/>
    <col min="2307" max="2307" width="20.5" style="29" customWidth="1"/>
    <col min="2308" max="2308" width="0.875" style="29" customWidth="1"/>
    <col min="2309" max="2309" width="13.875" style="29" customWidth="1"/>
    <col min="2310" max="2310" width="11.875" style="29" customWidth="1"/>
    <col min="2311" max="2311" width="10.375" style="29" customWidth="1"/>
    <col min="2312" max="2312" width="13.625" style="29" customWidth="1"/>
    <col min="2313" max="2313" width="1.5" style="29" customWidth="1"/>
    <col min="2314" max="2314" width="6.625" style="29" customWidth="1"/>
    <col min="2315" max="2315" width="1.5" style="29" customWidth="1"/>
    <col min="2316" max="2317" width="6.625" style="29" customWidth="1"/>
    <col min="2318" max="2318" width="2.125" style="29" customWidth="1"/>
    <col min="2319" max="2319" width="6.625" style="29" customWidth="1"/>
    <col min="2320" max="2320" width="2.125" style="29" customWidth="1"/>
    <col min="2321" max="2322" width="6.625" style="29" customWidth="1"/>
    <col min="2323" max="2323" width="2.125" style="29" customWidth="1"/>
    <col min="2324" max="2324" width="6.625" style="29" customWidth="1"/>
    <col min="2325" max="2325" width="2.125" style="29" customWidth="1"/>
    <col min="2326" max="2326" width="9.875" style="29" customWidth="1"/>
    <col min="2327" max="2327" width="2.875" style="29" customWidth="1"/>
    <col min="2328" max="2328" width="9.375" style="29" customWidth="1"/>
    <col min="2329" max="2329" width="10.625" style="29" customWidth="1"/>
    <col min="2330" max="2330" width="27.125" style="29" customWidth="1"/>
    <col min="2331" max="2331" width="3.125" style="29" customWidth="1"/>
    <col min="2332" max="2332" width="19.5" style="29" customWidth="1"/>
    <col min="2333" max="2333" width="3.125" style="29" customWidth="1"/>
    <col min="2334" max="2334" width="19.875" style="29" customWidth="1"/>
    <col min="2335" max="2335" width="4" style="29" customWidth="1"/>
    <col min="2336" max="2336" width="19.875" style="29" customWidth="1"/>
    <col min="2337" max="2343" width="10.625" style="29" customWidth="1"/>
    <col min="2344" max="2344" width="3.625" style="29" customWidth="1"/>
    <col min="2345" max="2345" width="6.625" style="29" customWidth="1"/>
    <col min="2346" max="2346" width="2.375" style="29" customWidth="1"/>
    <col min="2347" max="2560" width="9.125" style="29"/>
    <col min="2561" max="2561" width="2.875" style="29" customWidth="1"/>
    <col min="2562" max="2562" width="1.5" style="29" customWidth="1"/>
    <col min="2563" max="2563" width="20.5" style="29" customWidth="1"/>
    <col min="2564" max="2564" width="0.875" style="29" customWidth="1"/>
    <col min="2565" max="2565" width="13.875" style="29" customWidth="1"/>
    <col min="2566" max="2566" width="11.875" style="29" customWidth="1"/>
    <col min="2567" max="2567" width="10.375" style="29" customWidth="1"/>
    <col min="2568" max="2568" width="13.625" style="29" customWidth="1"/>
    <col min="2569" max="2569" width="1.5" style="29" customWidth="1"/>
    <col min="2570" max="2570" width="6.625" style="29" customWidth="1"/>
    <col min="2571" max="2571" width="1.5" style="29" customWidth="1"/>
    <col min="2572" max="2573" width="6.625" style="29" customWidth="1"/>
    <col min="2574" max="2574" width="2.125" style="29" customWidth="1"/>
    <col min="2575" max="2575" width="6.625" style="29" customWidth="1"/>
    <col min="2576" max="2576" width="2.125" style="29" customWidth="1"/>
    <col min="2577" max="2578" width="6.625" style="29" customWidth="1"/>
    <col min="2579" max="2579" width="2.125" style="29" customWidth="1"/>
    <col min="2580" max="2580" width="6.625" style="29" customWidth="1"/>
    <col min="2581" max="2581" width="2.125" style="29" customWidth="1"/>
    <col min="2582" max="2582" width="9.875" style="29" customWidth="1"/>
    <col min="2583" max="2583" width="2.875" style="29" customWidth="1"/>
    <col min="2584" max="2584" width="9.375" style="29" customWidth="1"/>
    <col min="2585" max="2585" width="10.625" style="29" customWidth="1"/>
    <col min="2586" max="2586" width="27.125" style="29" customWidth="1"/>
    <col min="2587" max="2587" width="3.125" style="29" customWidth="1"/>
    <col min="2588" max="2588" width="19.5" style="29" customWidth="1"/>
    <col min="2589" max="2589" width="3.125" style="29" customWidth="1"/>
    <col min="2590" max="2590" width="19.875" style="29" customWidth="1"/>
    <col min="2591" max="2591" width="4" style="29" customWidth="1"/>
    <col min="2592" max="2592" width="19.875" style="29" customWidth="1"/>
    <col min="2593" max="2599" width="10.625" style="29" customWidth="1"/>
    <col min="2600" max="2600" width="3.625" style="29" customWidth="1"/>
    <col min="2601" max="2601" width="6.625" style="29" customWidth="1"/>
    <col min="2602" max="2602" width="2.375" style="29" customWidth="1"/>
    <col min="2603" max="2816" width="9.125" style="29"/>
    <col min="2817" max="2817" width="2.875" style="29" customWidth="1"/>
    <col min="2818" max="2818" width="1.5" style="29" customWidth="1"/>
    <col min="2819" max="2819" width="20.5" style="29" customWidth="1"/>
    <col min="2820" max="2820" width="0.875" style="29" customWidth="1"/>
    <col min="2821" max="2821" width="13.875" style="29" customWidth="1"/>
    <col min="2822" max="2822" width="11.875" style="29" customWidth="1"/>
    <col min="2823" max="2823" width="10.375" style="29" customWidth="1"/>
    <col min="2824" max="2824" width="13.625" style="29" customWidth="1"/>
    <col min="2825" max="2825" width="1.5" style="29" customWidth="1"/>
    <col min="2826" max="2826" width="6.625" style="29" customWidth="1"/>
    <col min="2827" max="2827" width="1.5" style="29" customWidth="1"/>
    <col min="2828" max="2829" width="6.625" style="29" customWidth="1"/>
    <col min="2830" max="2830" width="2.125" style="29" customWidth="1"/>
    <col min="2831" max="2831" width="6.625" style="29" customWidth="1"/>
    <col min="2832" max="2832" width="2.125" style="29" customWidth="1"/>
    <col min="2833" max="2834" width="6.625" style="29" customWidth="1"/>
    <col min="2835" max="2835" width="2.125" style="29" customWidth="1"/>
    <col min="2836" max="2836" width="6.625" style="29" customWidth="1"/>
    <col min="2837" max="2837" width="2.125" style="29" customWidth="1"/>
    <col min="2838" max="2838" width="9.875" style="29" customWidth="1"/>
    <col min="2839" max="2839" width="2.875" style="29" customWidth="1"/>
    <col min="2840" max="2840" width="9.375" style="29" customWidth="1"/>
    <col min="2841" max="2841" width="10.625" style="29" customWidth="1"/>
    <col min="2842" max="2842" width="27.125" style="29" customWidth="1"/>
    <col min="2843" max="2843" width="3.125" style="29" customWidth="1"/>
    <col min="2844" max="2844" width="19.5" style="29" customWidth="1"/>
    <col min="2845" max="2845" width="3.125" style="29" customWidth="1"/>
    <col min="2846" max="2846" width="19.875" style="29" customWidth="1"/>
    <col min="2847" max="2847" width="4" style="29" customWidth="1"/>
    <col min="2848" max="2848" width="19.875" style="29" customWidth="1"/>
    <col min="2849" max="2855" width="10.625" style="29" customWidth="1"/>
    <col min="2856" max="2856" width="3.625" style="29" customWidth="1"/>
    <col min="2857" max="2857" width="6.625" style="29" customWidth="1"/>
    <col min="2858" max="2858" width="2.375" style="29" customWidth="1"/>
    <col min="2859" max="3072" width="9.125" style="29"/>
    <col min="3073" max="3073" width="2.875" style="29" customWidth="1"/>
    <col min="3074" max="3074" width="1.5" style="29" customWidth="1"/>
    <col min="3075" max="3075" width="20.5" style="29" customWidth="1"/>
    <col min="3076" max="3076" width="0.875" style="29" customWidth="1"/>
    <col min="3077" max="3077" width="13.875" style="29" customWidth="1"/>
    <col min="3078" max="3078" width="11.875" style="29" customWidth="1"/>
    <col min="3079" max="3079" width="10.375" style="29" customWidth="1"/>
    <col min="3080" max="3080" width="13.625" style="29" customWidth="1"/>
    <col min="3081" max="3081" width="1.5" style="29" customWidth="1"/>
    <col min="3082" max="3082" width="6.625" style="29" customWidth="1"/>
    <col min="3083" max="3083" width="1.5" style="29" customWidth="1"/>
    <col min="3084" max="3085" width="6.625" style="29" customWidth="1"/>
    <col min="3086" max="3086" width="2.125" style="29" customWidth="1"/>
    <col min="3087" max="3087" width="6.625" style="29" customWidth="1"/>
    <col min="3088" max="3088" width="2.125" style="29" customWidth="1"/>
    <col min="3089" max="3090" width="6.625" style="29" customWidth="1"/>
    <col min="3091" max="3091" width="2.125" style="29" customWidth="1"/>
    <col min="3092" max="3092" width="6.625" style="29" customWidth="1"/>
    <col min="3093" max="3093" width="2.125" style="29" customWidth="1"/>
    <col min="3094" max="3094" width="9.875" style="29" customWidth="1"/>
    <col min="3095" max="3095" width="2.875" style="29" customWidth="1"/>
    <col min="3096" max="3096" width="9.375" style="29" customWidth="1"/>
    <col min="3097" max="3097" width="10.625" style="29" customWidth="1"/>
    <col min="3098" max="3098" width="27.125" style="29" customWidth="1"/>
    <col min="3099" max="3099" width="3.125" style="29" customWidth="1"/>
    <col min="3100" max="3100" width="19.5" style="29" customWidth="1"/>
    <col min="3101" max="3101" width="3.125" style="29" customWidth="1"/>
    <col min="3102" max="3102" width="19.875" style="29" customWidth="1"/>
    <col min="3103" max="3103" width="4" style="29" customWidth="1"/>
    <col min="3104" max="3104" width="19.875" style="29" customWidth="1"/>
    <col min="3105" max="3111" width="10.625" style="29" customWidth="1"/>
    <col min="3112" max="3112" width="3.625" style="29" customWidth="1"/>
    <col min="3113" max="3113" width="6.625" style="29" customWidth="1"/>
    <col min="3114" max="3114" width="2.375" style="29" customWidth="1"/>
    <col min="3115" max="3328" width="9.125" style="29"/>
    <col min="3329" max="3329" width="2.875" style="29" customWidth="1"/>
    <col min="3330" max="3330" width="1.5" style="29" customWidth="1"/>
    <col min="3331" max="3331" width="20.5" style="29" customWidth="1"/>
    <col min="3332" max="3332" width="0.875" style="29" customWidth="1"/>
    <col min="3333" max="3333" width="13.875" style="29" customWidth="1"/>
    <col min="3334" max="3334" width="11.875" style="29" customWidth="1"/>
    <col min="3335" max="3335" width="10.375" style="29" customWidth="1"/>
    <col min="3336" max="3336" width="13.625" style="29" customWidth="1"/>
    <col min="3337" max="3337" width="1.5" style="29" customWidth="1"/>
    <col min="3338" max="3338" width="6.625" style="29" customWidth="1"/>
    <col min="3339" max="3339" width="1.5" style="29" customWidth="1"/>
    <col min="3340" max="3341" width="6.625" style="29" customWidth="1"/>
    <col min="3342" max="3342" width="2.125" style="29" customWidth="1"/>
    <col min="3343" max="3343" width="6.625" style="29" customWidth="1"/>
    <col min="3344" max="3344" width="2.125" style="29" customWidth="1"/>
    <col min="3345" max="3346" width="6.625" style="29" customWidth="1"/>
    <col min="3347" max="3347" width="2.125" style="29" customWidth="1"/>
    <col min="3348" max="3348" width="6.625" style="29" customWidth="1"/>
    <col min="3349" max="3349" width="2.125" style="29" customWidth="1"/>
    <col min="3350" max="3350" width="9.875" style="29" customWidth="1"/>
    <col min="3351" max="3351" width="2.875" style="29" customWidth="1"/>
    <col min="3352" max="3352" width="9.375" style="29" customWidth="1"/>
    <col min="3353" max="3353" width="10.625" style="29" customWidth="1"/>
    <col min="3354" max="3354" width="27.125" style="29" customWidth="1"/>
    <col min="3355" max="3355" width="3.125" style="29" customWidth="1"/>
    <col min="3356" max="3356" width="19.5" style="29" customWidth="1"/>
    <col min="3357" max="3357" width="3.125" style="29" customWidth="1"/>
    <col min="3358" max="3358" width="19.875" style="29" customWidth="1"/>
    <col min="3359" max="3359" width="4" style="29" customWidth="1"/>
    <col min="3360" max="3360" width="19.875" style="29" customWidth="1"/>
    <col min="3361" max="3367" width="10.625" style="29" customWidth="1"/>
    <col min="3368" max="3368" width="3.625" style="29" customWidth="1"/>
    <col min="3369" max="3369" width="6.625" style="29" customWidth="1"/>
    <col min="3370" max="3370" width="2.375" style="29" customWidth="1"/>
    <col min="3371" max="3584" width="9.125" style="29"/>
    <col min="3585" max="3585" width="2.875" style="29" customWidth="1"/>
    <col min="3586" max="3586" width="1.5" style="29" customWidth="1"/>
    <col min="3587" max="3587" width="20.5" style="29" customWidth="1"/>
    <col min="3588" max="3588" width="0.875" style="29" customWidth="1"/>
    <col min="3589" max="3589" width="13.875" style="29" customWidth="1"/>
    <col min="3590" max="3590" width="11.875" style="29" customWidth="1"/>
    <col min="3591" max="3591" width="10.375" style="29" customWidth="1"/>
    <col min="3592" max="3592" width="13.625" style="29" customWidth="1"/>
    <col min="3593" max="3593" width="1.5" style="29" customWidth="1"/>
    <col min="3594" max="3594" width="6.625" style="29" customWidth="1"/>
    <col min="3595" max="3595" width="1.5" style="29" customWidth="1"/>
    <col min="3596" max="3597" width="6.625" style="29" customWidth="1"/>
    <col min="3598" max="3598" width="2.125" style="29" customWidth="1"/>
    <col min="3599" max="3599" width="6.625" style="29" customWidth="1"/>
    <col min="3600" max="3600" width="2.125" style="29" customWidth="1"/>
    <col min="3601" max="3602" width="6.625" style="29" customWidth="1"/>
    <col min="3603" max="3603" width="2.125" style="29" customWidth="1"/>
    <col min="3604" max="3604" width="6.625" style="29" customWidth="1"/>
    <col min="3605" max="3605" width="2.125" style="29" customWidth="1"/>
    <col min="3606" max="3606" width="9.875" style="29" customWidth="1"/>
    <col min="3607" max="3607" width="2.875" style="29" customWidth="1"/>
    <col min="3608" max="3608" width="9.375" style="29" customWidth="1"/>
    <col min="3609" max="3609" width="10.625" style="29" customWidth="1"/>
    <col min="3610" max="3610" width="27.125" style="29" customWidth="1"/>
    <col min="3611" max="3611" width="3.125" style="29" customWidth="1"/>
    <col min="3612" max="3612" width="19.5" style="29" customWidth="1"/>
    <col min="3613" max="3613" width="3.125" style="29" customWidth="1"/>
    <col min="3614" max="3614" width="19.875" style="29" customWidth="1"/>
    <col min="3615" max="3615" width="4" style="29" customWidth="1"/>
    <col min="3616" max="3616" width="19.875" style="29" customWidth="1"/>
    <col min="3617" max="3623" width="10.625" style="29" customWidth="1"/>
    <col min="3624" max="3624" width="3.625" style="29" customWidth="1"/>
    <col min="3625" max="3625" width="6.625" style="29" customWidth="1"/>
    <col min="3626" max="3626" width="2.375" style="29" customWidth="1"/>
    <col min="3627" max="3840" width="9.125" style="29"/>
    <col min="3841" max="3841" width="2.875" style="29" customWidth="1"/>
    <col min="3842" max="3842" width="1.5" style="29" customWidth="1"/>
    <col min="3843" max="3843" width="20.5" style="29" customWidth="1"/>
    <col min="3844" max="3844" width="0.875" style="29" customWidth="1"/>
    <col min="3845" max="3845" width="13.875" style="29" customWidth="1"/>
    <col min="3846" max="3846" width="11.875" style="29" customWidth="1"/>
    <col min="3847" max="3847" width="10.375" style="29" customWidth="1"/>
    <col min="3848" max="3848" width="13.625" style="29" customWidth="1"/>
    <col min="3849" max="3849" width="1.5" style="29" customWidth="1"/>
    <col min="3850" max="3850" width="6.625" style="29" customWidth="1"/>
    <col min="3851" max="3851" width="1.5" style="29" customWidth="1"/>
    <col min="3852" max="3853" width="6.625" style="29" customWidth="1"/>
    <col min="3854" max="3854" width="2.125" style="29" customWidth="1"/>
    <col min="3855" max="3855" width="6.625" style="29" customWidth="1"/>
    <col min="3856" max="3856" width="2.125" style="29" customWidth="1"/>
    <col min="3857" max="3858" width="6.625" style="29" customWidth="1"/>
    <col min="3859" max="3859" width="2.125" style="29" customWidth="1"/>
    <col min="3860" max="3860" width="6.625" style="29" customWidth="1"/>
    <col min="3861" max="3861" width="2.125" style="29" customWidth="1"/>
    <col min="3862" max="3862" width="9.875" style="29" customWidth="1"/>
    <col min="3863" max="3863" width="2.875" style="29" customWidth="1"/>
    <col min="3864" max="3864" width="9.375" style="29" customWidth="1"/>
    <col min="3865" max="3865" width="10.625" style="29" customWidth="1"/>
    <col min="3866" max="3866" width="27.125" style="29" customWidth="1"/>
    <col min="3867" max="3867" width="3.125" style="29" customWidth="1"/>
    <col min="3868" max="3868" width="19.5" style="29" customWidth="1"/>
    <col min="3869" max="3869" width="3.125" style="29" customWidth="1"/>
    <col min="3870" max="3870" width="19.875" style="29" customWidth="1"/>
    <col min="3871" max="3871" width="4" style="29" customWidth="1"/>
    <col min="3872" max="3872" width="19.875" style="29" customWidth="1"/>
    <col min="3873" max="3879" width="10.625" style="29" customWidth="1"/>
    <col min="3880" max="3880" width="3.625" style="29" customWidth="1"/>
    <col min="3881" max="3881" width="6.625" style="29" customWidth="1"/>
    <col min="3882" max="3882" width="2.375" style="29" customWidth="1"/>
    <col min="3883" max="4096" width="9.125" style="29"/>
    <col min="4097" max="4097" width="2.875" style="29" customWidth="1"/>
    <col min="4098" max="4098" width="1.5" style="29" customWidth="1"/>
    <col min="4099" max="4099" width="20.5" style="29" customWidth="1"/>
    <col min="4100" max="4100" width="0.875" style="29" customWidth="1"/>
    <col min="4101" max="4101" width="13.875" style="29" customWidth="1"/>
    <col min="4102" max="4102" width="11.875" style="29" customWidth="1"/>
    <col min="4103" max="4103" width="10.375" style="29" customWidth="1"/>
    <col min="4104" max="4104" width="13.625" style="29" customWidth="1"/>
    <col min="4105" max="4105" width="1.5" style="29" customWidth="1"/>
    <col min="4106" max="4106" width="6.625" style="29" customWidth="1"/>
    <col min="4107" max="4107" width="1.5" style="29" customWidth="1"/>
    <col min="4108" max="4109" width="6.625" style="29" customWidth="1"/>
    <col min="4110" max="4110" width="2.125" style="29" customWidth="1"/>
    <col min="4111" max="4111" width="6.625" style="29" customWidth="1"/>
    <col min="4112" max="4112" width="2.125" style="29" customWidth="1"/>
    <col min="4113" max="4114" width="6.625" style="29" customWidth="1"/>
    <col min="4115" max="4115" width="2.125" style="29" customWidth="1"/>
    <col min="4116" max="4116" width="6.625" style="29" customWidth="1"/>
    <col min="4117" max="4117" width="2.125" style="29" customWidth="1"/>
    <col min="4118" max="4118" width="9.875" style="29" customWidth="1"/>
    <col min="4119" max="4119" width="2.875" style="29" customWidth="1"/>
    <col min="4120" max="4120" width="9.375" style="29" customWidth="1"/>
    <col min="4121" max="4121" width="10.625" style="29" customWidth="1"/>
    <col min="4122" max="4122" width="27.125" style="29" customWidth="1"/>
    <col min="4123" max="4123" width="3.125" style="29" customWidth="1"/>
    <col min="4124" max="4124" width="19.5" style="29" customWidth="1"/>
    <col min="4125" max="4125" width="3.125" style="29" customWidth="1"/>
    <col min="4126" max="4126" width="19.875" style="29" customWidth="1"/>
    <col min="4127" max="4127" width="4" style="29" customWidth="1"/>
    <col min="4128" max="4128" width="19.875" style="29" customWidth="1"/>
    <col min="4129" max="4135" width="10.625" style="29" customWidth="1"/>
    <col min="4136" max="4136" width="3.625" style="29" customWidth="1"/>
    <col min="4137" max="4137" width="6.625" style="29" customWidth="1"/>
    <col min="4138" max="4138" width="2.375" style="29" customWidth="1"/>
    <col min="4139" max="4352" width="9.125" style="29"/>
    <col min="4353" max="4353" width="2.875" style="29" customWidth="1"/>
    <col min="4354" max="4354" width="1.5" style="29" customWidth="1"/>
    <col min="4355" max="4355" width="20.5" style="29" customWidth="1"/>
    <col min="4356" max="4356" width="0.875" style="29" customWidth="1"/>
    <col min="4357" max="4357" width="13.875" style="29" customWidth="1"/>
    <col min="4358" max="4358" width="11.875" style="29" customWidth="1"/>
    <col min="4359" max="4359" width="10.375" style="29" customWidth="1"/>
    <col min="4360" max="4360" width="13.625" style="29" customWidth="1"/>
    <col min="4361" max="4361" width="1.5" style="29" customWidth="1"/>
    <col min="4362" max="4362" width="6.625" style="29" customWidth="1"/>
    <col min="4363" max="4363" width="1.5" style="29" customWidth="1"/>
    <col min="4364" max="4365" width="6.625" style="29" customWidth="1"/>
    <col min="4366" max="4366" width="2.125" style="29" customWidth="1"/>
    <col min="4367" max="4367" width="6.625" style="29" customWidth="1"/>
    <col min="4368" max="4368" width="2.125" style="29" customWidth="1"/>
    <col min="4369" max="4370" width="6.625" style="29" customWidth="1"/>
    <col min="4371" max="4371" width="2.125" style="29" customWidth="1"/>
    <col min="4372" max="4372" width="6.625" style="29" customWidth="1"/>
    <col min="4373" max="4373" width="2.125" style="29" customWidth="1"/>
    <col min="4374" max="4374" width="9.875" style="29" customWidth="1"/>
    <col min="4375" max="4375" width="2.875" style="29" customWidth="1"/>
    <col min="4376" max="4376" width="9.375" style="29" customWidth="1"/>
    <col min="4377" max="4377" width="10.625" style="29" customWidth="1"/>
    <col min="4378" max="4378" width="27.125" style="29" customWidth="1"/>
    <col min="4379" max="4379" width="3.125" style="29" customWidth="1"/>
    <col min="4380" max="4380" width="19.5" style="29" customWidth="1"/>
    <col min="4381" max="4381" width="3.125" style="29" customWidth="1"/>
    <col min="4382" max="4382" width="19.875" style="29" customWidth="1"/>
    <col min="4383" max="4383" width="4" style="29" customWidth="1"/>
    <col min="4384" max="4384" width="19.875" style="29" customWidth="1"/>
    <col min="4385" max="4391" width="10.625" style="29" customWidth="1"/>
    <col min="4392" max="4392" width="3.625" style="29" customWidth="1"/>
    <col min="4393" max="4393" width="6.625" style="29" customWidth="1"/>
    <col min="4394" max="4394" width="2.375" style="29" customWidth="1"/>
    <col min="4395" max="4608" width="9.125" style="29"/>
    <col min="4609" max="4609" width="2.875" style="29" customWidth="1"/>
    <col min="4610" max="4610" width="1.5" style="29" customWidth="1"/>
    <col min="4611" max="4611" width="20.5" style="29" customWidth="1"/>
    <col min="4612" max="4612" width="0.875" style="29" customWidth="1"/>
    <col min="4613" max="4613" width="13.875" style="29" customWidth="1"/>
    <col min="4614" max="4614" width="11.875" style="29" customWidth="1"/>
    <col min="4615" max="4615" width="10.375" style="29" customWidth="1"/>
    <col min="4616" max="4616" width="13.625" style="29" customWidth="1"/>
    <col min="4617" max="4617" width="1.5" style="29" customWidth="1"/>
    <col min="4618" max="4618" width="6.625" style="29" customWidth="1"/>
    <col min="4619" max="4619" width="1.5" style="29" customWidth="1"/>
    <col min="4620" max="4621" width="6.625" style="29" customWidth="1"/>
    <col min="4622" max="4622" width="2.125" style="29" customWidth="1"/>
    <col min="4623" max="4623" width="6.625" style="29" customWidth="1"/>
    <col min="4624" max="4624" width="2.125" style="29" customWidth="1"/>
    <col min="4625" max="4626" width="6.625" style="29" customWidth="1"/>
    <col min="4627" max="4627" width="2.125" style="29" customWidth="1"/>
    <col min="4628" max="4628" width="6.625" style="29" customWidth="1"/>
    <col min="4629" max="4629" width="2.125" style="29" customWidth="1"/>
    <col min="4630" max="4630" width="9.875" style="29" customWidth="1"/>
    <col min="4631" max="4631" width="2.875" style="29" customWidth="1"/>
    <col min="4632" max="4632" width="9.375" style="29" customWidth="1"/>
    <col min="4633" max="4633" width="10.625" style="29" customWidth="1"/>
    <col min="4634" max="4634" width="27.125" style="29" customWidth="1"/>
    <col min="4635" max="4635" width="3.125" style="29" customWidth="1"/>
    <col min="4636" max="4636" width="19.5" style="29" customWidth="1"/>
    <col min="4637" max="4637" width="3.125" style="29" customWidth="1"/>
    <col min="4638" max="4638" width="19.875" style="29" customWidth="1"/>
    <col min="4639" max="4639" width="4" style="29" customWidth="1"/>
    <col min="4640" max="4640" width="19.875" style="29" customWidth="1"/>
    <col min="4641" max="4647" width="10.625" style="29" customWidth="1"/>
    <col min="4648" max="4648" width="3.625" style="29" customWidth="1"/>
    <col min="4649" max="4649" width="6.625" style="29" customWidth="1"/>
    <col min="4650" max="4650" width="2.375" style="29" customWidth="1"/>
    <col min="4651" max="4864" width="9.125" style="29"/>
    <col min="4865" max="4865" width="2.875" style="29" customWidth="1"/>
    <col min="4866" max="4866" width="1.5" style="29" customWidth="1"/>
    <col min="4867" max="4867" width="20.5" style="29" customWidth="1"/>
    <col min="4868" max="4868" width="0.875" style="29" customWidth="1"/>
    <col min="4869" max="4869" width="13.875" style="29" customWidth="1"/>
    <col min="4870" max="4870" width="11.875" style="29" customWidth="1"/>
    <col min="4871" max="4871" width="10.375" style="29" customWidth="1"/>
    <col min="4872" max="4872" width="13.625" style="29" customWidth="1"/>
    <col min="4873" max="4873" width="1.5" style="29" customWidth="1"/>
    <col min="4874" max="4874" width="6.625" style="29" customWidth="1"/>
    <col min="4875" max="4875" width="1.5" style="29" customWidth="1"/>
    <col min="4876" max="4877" width="6.625" style="29" customWidth="1"/>
    <col min="4878" max="4878" width="2.125" style="29" customWidth="1"/>
    <col min="4879" max="4879" width="6.625" style="29" customWidth="1"/>
    <col min="4880" max="4880" width="2.125" style="29" customWidth="1"/>
    <col min="4881" max="4882" width="6.625" style="29" customWidth="1"/>
    <col min="4883" max="4883" width="2.125" style="29" customWidth="1"/>
    <col min="4884" max="4884" width="6.625" style="29" customWidth="1"/>
    <col min="4885" max="4885" width="2.125" style="29" customWidth="1"/>
    <col min="4886" max="4886" width="9.875" style="29" customWidth="1"/>
    <col min="4887" max="4887" width="2.875" style="29" customWidth="1"/>
    <col min="4888" max="4888" width="9.375" style="29" customWidth="1"/>
    <col min="4889" max="4889" width="10.625" style="29" customWidth="1"/>
    <col min="4890" max="4890" width="27.125" style="29" customWidth="1"/>
    <col min="4891" max="4891" width="3.125" style="29" customWidth="1"/>
    <col min="4892" max="4892" width="19.5" style="29" customWidth="1"/>
    <col min="4893" max="4893" width="3.125" style="29" customWidth="1"/>
    <col min="4894" max="4894" width="19.875" style="29" customWidth="1"/>
    <col min="4895" max="4895" width="4" style="29" customWidth="1"/>
    <col min="4896" max="4896" width="19.875" style="29" customWidth="1"/>
    <col min="4897" max="4903" width="10.625" style="29" customWidth="1"/>
    <col min="4904" max="4904" width="3.625" style="29" customWidth="1"/>
    <col min="4905" max="4905" width="6.625" style="29" customWidth="1"/>
    <col min="4906" max="4906" width="2.375" style="29" customWidth="1"/>
    <col min="4907" max="5120" width="9.125" style="29"/>
    <col min="5121" max="5121" width="2.875" style="29" customWidth="1"/>
    <col min="5122" max="5122" width="1.5" style="29" customWidth="1"/>
    <col min="5123" max="5123" width="20.5" style="29" customWidth="1"/>
    <col min="5124" max="5124" width="0.875" style="29" customWidth="1"/>
    <col min="5125" max="5125" width="13.875" style="29" customWidth="1"/>
    <col min="5126" max="5126" width="11.875" style="29" customWidth="1"/>
    <col min="5127" max="5127" width="10.375" style="29" customWidth="1"/>
    <col min="5128" max="5128" width="13.625" style="29" customWidth="1"/>
    <col min="5129" max="5129" width="1.5" style="29" customWidth="1"/>
    <col min="5130" max="5130" width="6.625" style="29" customWidth="1"/>
    <col min="5131" max="5131" width="1.5" style="29" customWidth="1"/>
    <col min="5132" max="5133" width="6.625" style="29" customWidth="1"/>
    <col min="5134" max="5134" width="2.125" style="29" customWidth="1"/>
    <col min="5135" max="5135" width="6.625" style="29" customWidth="1"/>
    <col min="5136" max="5136" width="2.125" style="29" customWidth="1"/>
    <col min="5137" max="5138" width="6.625" style="29" customWidth="1"/>
    <col min="5139" max="5139" width="2.125" style="29" customWidth="1"/>
    <col min="5140" max="5140" width="6.625" style="29" customWidth="1"/>
    <col min="5141" max="5141" width="2.125" style="29" customWidth="1"/>
    <col min="5142" max="5142" width="9.875" style="29" customWidth="1"/>
    <col min="5143" max="5143" width="2.875" style="29" customWidth="1"/>
    <col min="5144" max="5144" width="9.375" style="29" customWidth="1"/>
    <col min="5145" max="5145" width="10.625" style="29" customWidth="1"/>
    <col min="5146" max="5146" width="27.125" style="29" customWidth="1"/>
    <col min="5147" max="5147" width="3.125" style="29" customWidth="1"/>
    <col min="5148" max="5148" width="19.5" style="29" customWidth="1"/>
    <col min="5149" max="5149" width="3.125" style="29" customWidth="1"/>
    <col min="5150" max="5150" width="19.875" style="29" customWidth="1"/>
    <col min="5151" max="5151" width="4" style="29" customWidth="1"/>
    <col min="5152" max="5152" width="19.875" style="29" customWidth="1"/>
    <col min="5153" max="5159" width="10.625" style="29" customWidth="1"/>
    <col min="5160" max="5160" width="3.625" style="29" customWidth="1"/>
    <col min="5161" max="5161" width="6.625" style="29" customWidth="1"/>
    <col min="5162" max="5162" width="2.375" style="29" customWidth="1"/>
    <col min="5163" max="5376" width="9.125" style="29"/>
    <col min="5377" max="5377" width="2.875" style="29" customWidth="1"/>
    <col min="5378" max="5378" width="1.5" style="29" customWidth="1"/>
    <col min="5379" max="5379" width="20.5" style="29" customWidth="1"/>
    <col min="5380" max="5380" width="0.875" style="29" customWidth="1"/>
    <col min="5381" max="5381" width="13.875" style="29" customWidth="1"/>
    <col min="5382" max="5382" width="11.875" style="29" customWidth="1"/>
    <col min="5383" max="5383" width="10.375" style="29" customWidth="1"/>
    <col min="5384" max="5384" width="13.625" style="29" customWidth="1"/>
    <col min="5385" max="5385" width="1.5" style="29" customWidth="1"/>
    <col min="5386" max="5386" width="6.625" style="29" customWidth="1"/>
    <col min="5387" max="5387" width="1.5" style="29" customWidth="1"/>
    <col min="5388" max="5389" width="6.625" style="29" customWidth="1"/>
    <col min="5390" max="5390" width="2.125" style="29" customWidth="1"/>
    <col min="5391" max="5391" width="6.625" style="29" customWidth="1"/>
    <col min="5392" max="5392" width="2.125" style="29" customWidth="1"/>
    <col min="5393" max="5394" width="6.625" style="29" customWidth="1"/>
    <col min="5395" max="5395" width="2.125" style="29" customWidth="1"/>
    <col min="5396" max="5396" width="6.625" style="29" customWidth="1"/>
    <col min="5397" max="5397" width="2.125" style="29" customWidth="1"/>
    <col min="5398" max="5398" width="9.875" style="29" customWidth="1"/>
    <col min="5399" max="5399" width="2.875" style="29" customWidth="1"/>
    <col min="5400" max="5400" width="9.375" style="29" customWidth="1"/>
    <col min="5401" max="5401" width="10.625" style="29" customWidth="1"/>
    <col min="5402" max="5402" width="27.125" style="29" customWidth="1"/>
    <col min="5403" max="5403" width="3.125" style="29" customWidth="1"/>
    <col min="5404" max="5404" width="19.5" style="29" customWidth="1"/>
    <col min="5405" max="5405" width="3.125" style="29" customWidth="1"/>
    <col min="5406" max="5406" width="19.875" style="29" customWidth="1"/>
    <col min="5407" max="5407" width="4" style="29" customWidth="1"/>
    <col min="5408" max="5408" width="19.875" style="29" customWidth="1"/>
    <col min="5409" max="5415" width="10.625" style="29" customWidth="1"/>
    <col min="5416" max="5416" width="3.625" style="29" customWidth="1"/>
    <col min="5417" max="5417" width="6.625" style="29" customWidth="1"/>
    <col min="5418" max="5418" width="2.375" style="29" customWidth="1"/>
    <col min="5419" max="5632" width="9.125" style="29"/>
    <col min="5633" max="5633" width="2.875" style="29" customWidth="1"/>
    <col min="5634" max="5634" width="1.5" style="29" customWidth="1"/>
    <col min="5635" max="5635" width="20.5" style="29" customWidth="1"/>
    <col min="5636" max="5636" width="0.875" style="29" customWidth="1"/>
    <col min="5637" max="5637" width="13.875" style="29" customWidth="1"/>
    <col min="5638" max="5638" width="11.875" style="29" customWidth="1"/>
    <col min="5639" max="5639" width="10.375" style="29" customWidth="1"/>
    <col min="5640" max="5640" width="13.625" style="29" customWidth="1"/>
    <col min="5641" max="5641" width="1.5" style="29" customWidth="1"/>
    <col min="5642" max="5642" width="6.625" style="29" customWidth="1"/>
    <col min="5643" max="5643" width="1.5" style="29" customWidth="1"/>
    <col min="5644" max="5645" width="6.625" style="29" customWidth="1"/>
    <col min="5646" max="5646" width="2.125" style="29" customWidth="1"/>
    <col min="5647" max="5647" width="6.625" style="29" customWidth="1"/>
    <col min="5648" max="5648" width="2.125" style="29" customWidth="1"/>
    <col min="5649" max="5650" width="6.625" style="29" customWidth="1"/>
    <col min="5651" max="5651" width="2.125" style="29" customWidth="1"/>
    <col min="5652" max="5652" width="6.625" style="29" customWidth="1"/>
    <col min="5653" max="5653" width="2.125" style="29" customWidth="1"/>
    <col min="5654" max="5654" width="9.875" style="29" customWidth="1"/>
    <col min="5655" max="5655" width="2.875" style="29" customWidth="1"/>
    <col min="5656" max="5656" width="9.375" style="29" customWidth="1"/>
    <col min="5657" max="5657" width="10.625" style="29" customWidth="1"/>
    <col min="5658" max="5658" width="27.125" style="29" customWidth="1"/>
    <col min="5659" max="5659" width="3.125" style="29" customWidth="1"/>
    <col min="5660" max="5660" width="19.5" style="29" customWidth="1"/>
    <col min="5661" max="5661" width="3.125" style="29" customWidth="1"/>
    <col min="5662" max="5662" width="19.875" style="29" customWidth="1"/>
    <col min="5663" max="5663" width="4" style="29" customWidth="1"/>
    <col min="5664" max="5664" width="19.875" style="29" customWidth="1"/>
    <col min="5665" max="5671" width="10.625" style="29" customWidth="1"/>
    <col min="5672" max="5672" width="3.625" style="29" customWidth="1"/>
    <col min="5673" max="5673" width="6.625" style="29" customWidth="1"/>
    <col min="5674" max="5674" width="2.375" style="29" customWidth="1"/>
    <col min="5675" max="5888" width="9.125" style="29"/>
    <col min="5889" max="5889" width="2.875" style="29" customWidth="1"/>
    <col min="5890" max="5890" width="1.5" style="29" customWidth="1"/>
    <col min="5891" max="5891" width="20.5" style="29" customWidth="1"/>
    <col min="5892" max="5892" width="0.875" style="29" customWidth="1"/>
    <col min="5893" max="5893" width="13.875" style="29" customWidth="1"/>
    <col min="5894" max="5894" width="11.875" style="29" customWidth="1"/>
    <col min="5895" max="5895" width="10.375" style="29" customWidth="1"/>
    <col min="5896" max="5896" width="13.625" style="29" customWidth="1"/>
    <col min="5897" max="5897" width="1.5" style="29" customWidth="1"/>
    <col min="5898" max="5898" width="6.625" style="29" customWidth="1"/>
    <col min="5899" max="5899" width="1.5" style="29" customWidth="1"/>
    <col min="5900" max="5901" width="6.625" style="29" customWidth="1"/>
    <col min="5902" max="5902" width="2.125" style="29" customWidth="1"/>
    <col min="5903" max="5903" width="6.625" style="29" customWidth="1"/>
    <col min="5904" max="5904" width="2.125" style="29" customWidth="1"/>
    <col min="5905" max="5906" width="6.625" style="29" customWidth="1"/>
    <col min="5907" max="5907" width="2.125" style="29" customWidth="1"/>
    <col min="5908" max="5908" width="6.625" style="29" customWidth="1"/>
    <col min="5909" max="5909" width="2.125" style="29" customWidth="1"/>
    <col min="5910" max="5910" width="9.875" style="29" customWidth="1"/>
    <col min="5911" max="5911" width="2.875" style="29" customWidth="1"/>
    <col min="5912" max="5912" width="9.375" style="29" customWidth="1"/>
    <col min="5913" max="5913" width="10.625" style="29" customWidth="1"/>
    <col min="5914" max="5914" width="27.125" style="29" customWidth="1"/>
    <col min="5915" max="5915" width="3.125" style="29" customWidth="1"/>
    <col min="5916" max="5916" width="19.5" style="29" customWidth="1"/>
    <col min="5917" max="5917" width="3.125" style="29" customWidth="1"/>
    <col min="5918" max="5918" width="19.875" style="29" customWidth="1"/>
    <col min="5919" max="5919" width="4" style="29" customWidth="1"/>
    <col min="5920" max="5920" width="19.875" style="29" customWidth="1"/>
    <col min="5921" max="5927" width="10.625" style="29" customWidth="1"/>
    <col min="5928" max="5928" width="3.625" style="29" customWidth="1"/>
    <col min="5929" max="5929" width="6.625" style="29" customWidth="1"/>
    <col min="5930" max="5930" width="2.375" style="29" customWidth="1"/>
    <col min="5931" max="6144" width="9.125" style="29"/>
    <col min="6145" max="6145" width="2.875" style="29" customWidth="1"/>
    <col min="6146" max="6146" width="1.5" style="29" customWidth="1"/>
    <col min="6147" max="6147" width="20.5" style="29" customWidth="1"/>
    <col min="6148" max="6148" width="0.875" style="29" customWidth="1"/>
    <col min="6149" max="6149" width="13.875" style="29" customWidth="1"/>
    <col min="6150" max="6150" width="11.875" style="29" customWidth="1"/>
    <col min="6151" max="6151" width="10.375" style="29" customWidth="1"/>
    <col min="6152" max="6152" width="13.625" style="29" customWidth="1"/>
    <col min="6153" max="6153" width="1.5" style="29" customWidth="1"/>
    <col min="6154" max="6154" width="6.625" style="29" customWidth="1"/>
    <col min="6155" max="6155" width="1.5" style="29" customWidth="1"/>
    <col min="6156" max="6157" width="6.625" style="29" customWidth="1"/>
    <col min="6158" max="6158" width="2.125" style="29" customWidth="1"/>
    <col min="6159" max="6159" width="6.625" style="29" customWidth="1"/>
    <col min="6160" max="6160" width="2.125" style="29" customWidth="1"/>
    <col min="6161" max="6162" width="6.625" style="29" customWidth="1"/>
    <col min="6163" max="6163" width="2.125" style="29" customWidth="1"/>
    <col min="6164" max="6164" width="6.625" style="29" customWidth="1"/>
    <col min="6165" max="6165" width="2.125" style="29" customWidth="1"/>
    <col min="6166" max="6166" width="9.875" style="29" customWidth="1"/>
    <col min="6167" max="6167" width="2.875" style="29" customWidth="1"/>
    <col min="6168" max="6168" width="9.375" style="29" customWidth="1"/>
    <col min="6169" max="6169" width="10.625" style="29" customWidth="1"/>
    <col min="6170" max="6170" width="27.125" style="29" customWidth="1"/>
    <col min="6171" max="6171" width="3.125" style="29" customWidth="1"/>
    <col min="6172" max="6172" width="19.5" style="29" customWidth="1"/>
    <col min="6173" max="6173" width="3.125" style="29" customWidth="1"/>
    <col min="6174" max="6174" width="19.875" style="29" customWidth="1"/>
    <col min="6175" max="6175" width="4" style="29" customWidth="1"/>
    <col min="6176" max="6176" width="19.875" style="29" customWidth="1"/>
    <col min="6177" max="6183" width="10.625" style="29" customWidth="1"/>
    <col min="6184" max="6184" width="3.625" style="29" customWidth="1"/>
    <col min="6185" max="6185" width="6.625" style="29" customWidth="1"/>
    <col min="6186" max="6186" width="2.375" style="29" customWidth="1"/>
    <col min="6187" max="6400" width="9.125" style="29"/>
    <col min="6401" max="6401" width="2.875" style="29" customWidth="1"/>
    <col min="6402" max="6402" width="1.5" style="29" customWidth="1"/>
    <col min="6403" max="6403" width="20.5" style="29" customWidth="1"/>
    <col min="6404" max="6404" width="0.875" style="29" customWidth="1"/>
    <col min="6405" max="6405" width="13.875" style="29" customWidth="1"/>
    <col min="6406" max="6406" width="11.875" style="29" customWidth="1"/>
    <col min="6407" max="6407" width="10.375" style="29" customWidth="1"/>
    <col min="6408" max="6408" width="13.625" style="29" customWidth="1"/>
    <col min="6409" max="6409" width="1.5" style="29" customWidth="1"/>
    <col min="6410" max="6410" width="6.625" style="29" customWidth="1"/>
    <col min="6411" max="6411" width="1.5" style="29" customWidth="1"/>
    <col min="6412" max="6413" width="6.625" style="29" customWidth="1"/>
    <col min="6414" max="6414" width="2.125" style="29" customWidth="1"/>
    <col min="6415" max="6415" width="6.625" style="29" customWidth="1"/>
    <col min="6416" max="6416" width="2.125" style="29" customWidth="1"/>
    <col min="6417" max="6418" width="6.625" style="29" customWidth="1"/>
    <col min="6419" max="6419" width="2.125" style="29" customWidth="1"/>
    <col min="6420" max="6420" width="6.625" style="29" customWidth="1"/>
    <col min="6421" max="6421" width="2.125" style="29" customWidth="1"/>
    <col min="6422" max="6422" width="9.875" style="29" customWidth="1"/>
    <col min="6423" max="6423" width="2.875" style="29" customWidth="1"/>
    <col min="6424" max="6424" width="9.375" style="29" customWidth="1"/>
    <col min="6425" max="6425" width="10.625" style="29" customWidth="1"/>
    <col min="6426" max="6426" width="27.125" style="29" customWidth="1"/>
    <col min="6427" max="6427" width="3.125" style="29" customWidth="1"/>
    <col min="6428" max="6428" width="19.5" style="29" customWidth="1"/>
    <col min="6429" max="6429" width="3.125" style="29" customWidth="1"/>
    <col min="6430" max="6430" width="19.875" style="29" customWidth="1"/>
    <col min="6431" max="6431" width="4" style="29" customWidth="1"/>
    <col min="6432" max="6432" width="19.875" style="29" customWidth="1"/>
    <col min="6433" max="6439" width="10.625" style="29" customWidth="1"/>
    <col min="6440" max="6440" width="3.625" style="29" customWidth="1"/>
    <col min="6441" max="6441" width="6.625" style="29" customWidth="1"/>
    <col min="6442" max="6442" width="2.375" style="29" customWidth="1"/>
    <col min="6443" max="6656" width="9.125" style="29"/>
    <col min="6657" max="6657" width="2.875" style="29" customWidth="1"/>
    <col min="6658" max="6658" width="1.5" style="29" customWidth="1"/>
    <col min="6659" max="6659" width="20.5" style="29" customWidth="1"/>
    <col min="6660" max="6660" width="0.875" style="29" customWidth="1"/>
    <col min="6661" max="6661" width="13.875" style="29" customWidth="1"/>
    <col min="6662" max="6662" width="11.875" style="29" customWidth="1"/>
    <col min="6663" max="6663" width="10.375" style="29" customWidth="1"/>
    <col min="6664" max="6664" width="13.625" style="29" customWidth="1"/>
    <col min="6665" max="6665" width="1.5" style="29" customWidth="1"/>
    <col min="6666" max="6666" width="6.625" style="29" customWidth="1"/>
    <col min="6667" max="6667" width="1.5" style="29" customWidth="1"/>
    <col min="6668" max="6669" width="6.625" style="29" customWidth="1"/>
    <col min="6670" max="6670" width="2.125" style="29" customWidth="1"/>
    <col min="6671" max="6671" width="6.625" style="29" customWidth="1"/>
    <col min="6672" max="6672" width="2.125" style="29" customWidth="1"/>
    <col min="6673" max="6674" width="6.625" style="29" customWidth="1"/>
    <col min="6675" max="6675" width="2.125" style="29" customWidth="1"/>
    <col min="6676" max="6676" width="6.625" style="29" customWidth="1"/>
    <col min="6677" max="6677" width="2.125" style="29" customWidth="1"/>
    <col min="6678" max="6678" width="9.875" style="29" customWidth="1"/>
    <col min="6679" max="6679" width="2.875" style="29" customWidth="1"/>
    <col min="6680" max="6680" width="9.375" style="29" customWidth="1"/>
    <col min="6681" max="6681" width="10.625" style="29" customWidth="1"/>
    <col min="6682" max="6682" width="27.125" style="29" customWidth="1"/>
    <col min="6683" max="6683" width="3.125" style="29" customWidth="1"/>
    <col min="6684" max="6684" width="19.5" style="29" customWidth="1"/>
    <col min="6685" max="6685" width="3.125" style="29" customWidth="1"/>
    <col min="6686" max="6686" width="19.875" style="29" customWidth="1"/>
    <col min="6687" max="6687" width="4" style="29" customWidth="1"/>
    <col min="6688" max="6688" width="19.875" style="29" customWidth="1"/>
    <col min="6689" max="6695" width="10.625" style="29" customWidth="1"/>
    <col min="6696" max="6696" width="3.625" style="29" customWidth="1"/>
    <col min="6697" max="6697" width="6.625" style="29" customWidth="1"/>
    <col min="6698" max="6698" width="2.375" style="29" customWidth="1"/>
    <col min="6699" max="6912" width="9.125" style="29"/>
    <col min="6913" max="6913" width="2.875" style="29" customWidth="1"/>
    <col min="6914" max="6914" width="1.5" style="29" customWidth="1"/>
    <col min="6915" max="6915" width="20.5" style="29" customWidth="1"/>
    <col min="6916" max="6916" width="0.875" style="29" customWidth="1"/>
    <col min="6917" max="6917" width="13.875" style="29" customWidth="1"/>
    <col min="6918" max="6918" width="11.875" style="29" customWidth="1"/>
    <col min="6919" max="6919" width="10.375" style="29" customWidth="1"/>
    <col min="6920" max="6920" width="13.625" style="29" customWidth="1"/>
    <col min="6921" max="6921" width="1.5" style="29" customWidth="1"/>
    <col min="6922" max="6922" width="6.625" style="29" customWidth="1"/>
    <col min="6923" max="6923" width="1.5" style="29" customWidth="1"/>
    <col min="6924" max="6925" width="6.625" style="29" customWidth="1"/>
    <col min="6926" max="6926" width="2.125" style="29" customWidth="1"/>
    <col min="6927" max="6927" width="6.625" style="29" customWidth="1"/>
    <col min="6928" max="6928" width="2.125" style="29" customWidth="1"/>
    <col min="6929" max="6930" width="6.625" style="29" customWidth="1"/>
    <col min="6931" max="6931" width="2.125" style="29" customWidth="1"/>
    <col min="6932" max="6932" width="6.625" style="29" customWidth="1"/>
    <col min="6933" max="6933" width="2.125" style="29" customWidth="1"/>
    <col min="6934" max="6934" width="9.875" style="29" customWidth="1"/>
    <col min="6935" max="6935" width="2.875" style="29" customWidth="1"/>
    <col min="6936" max="6936" width="9.375" style="29" customWidth="1"/>
    <col min="6937" max="6937" width="10.625" style="29" customWidth="1"/>
    <col min="6938" max="6938" width="27.125" style="29" customWidth="1"/>
    <col min="6939" max="6939" width="3.125" style="29" customWidth="1"/>
    <col min="6940" max="6940" width="19.5" style="29" customWidth="1"/>
    <col min="6941" max="6941" width="3.125" style="29" customWidth="1"/>
    <col min="6942" max="6942" width="19.875" style="29" customWidth="1"/>
    <col min="6943" max="6943" width="4" style="29" customWidth="1"/>
    <col min="6944" max="6944" width="19.875" style="29" customWidth="1"/>
    <col min="6945" max="6951" width="10.625" style="29" customWidth="1"/>
    <col min="6952" max="6952" width="3.625" style="29" customWidth="1"/>
    <col min="6953" max="6953" width="6.625" style="29" customWidth="1"/>
    <col min="6954" max="6954" width="2.375" style="29" customWidth="1"/>
    <col min="6955" max="7168" width="9.125" style="29"/>
    <col min="7169" max="7169" width="2.875" style="29" customWidth="1"/>
    <col min="7170" max="7170" width="1.5" style="29" customWidth="1"/>
    <col min="7171" max="7171" width="20.5" style="29" customWidth="1"/>
    <col min="7172" max="7172" width="0.875" style="29" customWidth="1"/>
    <col min="7173" max="7173" width="13.875" style="29" customWidth="1"/>
    <col min="7174" max="7174" width="11.875" style="29" customWidth="1"/>
    <col min="7175" max="7175" width="10.375" style="29" customWidth="1"/>
    <col min="7176" max="7176" width="13.625" style="29" customWidth="1"/>
    <col min="7177" max="7177" width="1.5" style="29" customWidth="1"/>
    <col min="7178" max="7178" width="6.625" style="29" customWidth="1"/>
    <col min="7179" max="7179" width="1.5" style="29" customWidth="1"/>
    <col min="7180" max="7181" width="6.625" style="29" customWidth="1"/>
    <col min="7182" max="7182" width="2.125" style="29" customWidth="1"/>
    <col min="7183" max="7183" width="6.625" style="29" customWidth="1"/>
    <col min="7184" max="7184" width="2.125" style="29" customWidth="1"/>
    <col min="7185" max="7186" width="6.625" style="29" customWidth="1"/>
    <col min="7187" max="7187" width="2.125" style="29" customWidth="1"/>
    <col min="7188" max="7188" width="6.625" style="29" customWidth="1"/>
    <col min="7189" max="7189" width="2.125" style="29" customWidth="1"/>
    <col min="7190" max="7190" width="9.875" style="29" customWidth="1"/>
    <col min="7191" max="7191" width="2.875" style="29" customWidth="1"/>
    <col min="7192" max="7192" width="9.375" style="29" customWidth="1"/>
    <col min="7193" max="7193" width="10.625" style="29" customWidth="1"/>
    <col min="7194" max="7194" width="27.125" style="29" customWidth="1"/>
    <col min="7195" max="7195" width="3.125" style="29" customWidth="1"/>
    <col min="7196" max="7196" width="19.5" style="29" customWidth="1"/>
    <col min="7197" max="7197" width="3.125" style="29" customWidth="1"/>
    <col min="7198" max="7198" width="19.875" style="29" customWidth="1"/>
    <col min="7199" max="7199" width="4" style="29" customWidth="1"/>
    <col min="7200" max="7200" width="19.875" style="29" customWidth="1"/>
    <col min="7201" max="7207" width="10.625" style="29" customWidth="1"/>
    <col min="7208" max="7208" width="3.625" style="29" customWidth="1"/>
    <col min="7209" max="7209" width="6.625" style="29" customWidth="1"/>
    <col min="7210" max="7210" width="2.375" style="29" customWidth="1"/>
    <col min="7211" max="7424" width="9.125" style="29"/>
    <col min="7425" max="7425" width="2.875" style="29" customWidth="1"/>
    <col min="7426" max="7426" width="1.5" style="29" customWidth="1"/>
    <col min="7427" max="7427" width="20.5" style="29" customWidth="1"/>
    <col min="7428" max="7428" width="0.875" style="29" customWidth="1"/>
    <col min="7429" max="7429" width="13.875" style="29" customWidth="1"/>
    <col min="7430" max="7430" width="11.875" style="29" customWidth="1"/>
    <col min="7431" max="7431" width="10.375" style="29" customWidth="1"/>
    <col min="7432" max="7432" width="13.625" style="29" customWidth="1"/>
    <col min="7433" max="7433" width="1.5" style="29" customWidth="1"/>
    <col min="7434" max="7434" width="6.625" style="29" customWidth="1"/>
    <col min="7435" max="7435" width="1.5" style="29" customWidth="1"/>
    <col min="7436" max="7437" width="6.625" style="29" customWidth="1"/>
    <col min="7438" max="7438" width="2.125" style="29" customWidth="1"/>
    <col min="7439" max="7439" width="6.625" style="29" customWidth="1"/>
    <col min="7440" max="7440" width="2.125" style="29" customWidth="1"/>
    <col min="7441" max="7442" width="6.625" style="29" customWidth="1"/>
    <col min="7443" max="7443" width="2.125" style="29" customWidth="1"/>
    <col min="7444" max="7444" width="6.625" style="29" customWidth="1"/>
    <col min="7445" max="7445" width="2.125" style="29" customWidth="1"/>
    <col min="7446" max="7446" width="9.875" style="29" customWidth="1"/>
    <col min="7447" max="7447" width="2.875" style="29" customWidth="1"/>
    <col min="7448" max="7448" width="9.375" style="29" customWidth="1"/>
    <col min="7449" max="7449" width="10.625" style="29" customWidth="1"/>
    <col min="7450" max="7450" width="27.125" style="29" customWidth="1"/>
    <col min="7451" max="7451" width="3.125" style="29" customWidth="1"/>
    <col min="7452" max="7452" width="19.5" style="29" customWidth="1"/>
    <col min="7453" max="7453" width="3.125" style="29" customWidth="1"/>
    <col min="7454" max="7454" width="19.875" style="29" customWidth="1"/>
    <col min="7455" max="7455" width="4" style="29" customWidth="1"/>
    <col min="7456" max="7456" width="19.875" style="29" customWidth="1"/>
    <col min="7457" max="7463" width="10.625" style="29" customWidth="1"/>
    <col min="7464" max="7464" width="3.625" style="29" customWidth="1"/>
    <col min="7465" max="7465" width="6.625" style="29" customWidth="1"/>
    <col min="7466" max="7466" width="2.375" style="29" customWidth="1"/>
    <col min="7467" max="7680" width="9.125" style="29"/>
    <col min="7681" max="7681" width="2.875" style="29" customWidth="1"/>
    <col min="7682" max="7682" width="1.5" style="29" customWidth="1"/>
    <col min="7683" max="7683" width="20.5" style="29" customWidth="1"/>
    <col min="7684" max="7684" width="0.875" style="29" customWidth="1"/>
    <col min="7685" max="7685" width="13.875" style="29" customWidth="1"/>
    <col min="7686" max="7686" width="11.875" style="29" customWidth="1"/>
    <col min="7687" max="7687" width="10.375" style="29" customWidth="1"/>
    <col min="7688" max="7688" width="13.625" style="29" customWidth="1"/>
    <col min="7689" max="7689" width="1.5" style="29" customWidth="1"/>
    <col min="7690" max="7690" width="6.625" style="29" customWidth="1"/>
    <col min="7691" max="7691" width="1.5" style="29" customWidth="1"/>
    <col min="7692" max="7693" width="6.625" style="29" customWidth="1"/>
    <col min="7694" max="7694" width="2.125" style="29" customWidth="1"/>
    <col min="7695" max="7695" width="6.625" style="29" customWidth="1"/>
    <col min="7696" max="7696" width="2.125" style="29" customWidth="1"/>
    <col min="7697" max="7698" width="6.625" style="29" customWidth="1"/>
    <col min="7699" max="7699" width="2.125" style="29" customWidth="1"/>
    <col min="7700" max="7700" width="6.625" style="29" customWidth="1"/>
    <col min="7701" max="7701" width="2.125" style="29" customWidth="1"/>
    <col min="7702" max="7702" width="9.875" style="29" customWidth="1"/>
    <col min="7703" max="7703" width="2.875" style="29" customWidth="1"/>
    <col min="7704" max="7704" width="9.375" style="29" customWidth="1"/>
    <col min="7705" max="7705" width="10.625" style="29" customWidth="1"/>
    <col min="7706" max="7706" width="27.125" style="29" customWidth="1"/>
    <col min="7707" max="7707" width="3.125" style="29" customWidth="1"/>
    <col min="7708" max="7708" width="19.5" style="29" customWidth="1"/>
    <col min="7709" max="7709" width="3.125" style="29" customWidth="1"/>
    <col min="7710" max="7710" width="19.875" style="29" customWidth="1"/>
    <col min="7711" max="7711" width="4" style="29" customWidth="1"/>
    <col min="7712" max="7712" width="19.875" style="29" customWidth="1"/>
    <col min="7713" max="7719" width="10.625" style="29" customWidth="1"/>
    <col min="7720" max="7720" width="3.625" style="29" customWidth="1"/>
    <col min="7721" max="7721" width="6.625" style="29" customWidth="1"/>
    <col min="7722" max="7722" width="2.375" style="29" customWidth="1"/>
    <col min="7723" max="7936" width="9.125" style="29"/>
    <col min="7937" max="7937" width="2.875" style="29" customWidth="1"/>
    <col min="7938" max="7938" width="1.5" style="29" customWidth="1"/>
    <col min="7939" max="7939" width="20.5" style="29" customWidth="1"/>
    <col min="7940" max="7940" width="0.875" style="29" customWidth="1"/>
    <col min="7941" max="7941" width="13.875" style="29" customWidth="1"/>
    <col min="7942" max="7942" width="11.875" style="29" customWidth="1"/>
    <col min="7943" max="7943" width="10.375" style="29" customWidth="1"/>
    <col min="7944" max="7944" width="13.625" style="29" customWidth="1"/>
    <col min="7945" max="7945" width="1.5" style="29" customWidth="1"/>
    <col min="7946" max="7946" width="6.625" style="29" customWidth="1"/>
    <col min="7947" max="7947" width="1.5" style="29" customWidth="1"/>
    <col min="7948" max="7949" width="6.625" style="29" customWidth="1"/>
    <col min="7950" max="7950" width="2.125" style="29" customWidth="1"/>
    <col min="7951" max="7951" width="6.625" style="29" customWidth="1"/>
    <col min="7952" max="7952" width="2.125" style="29" customWidth="1"/>
    <col min="7953" max="7954" width="6.625" style="29" customWidth="1"/>
    <col min="7955" max="7955" width="2.125" style="29" customWidth="1"/>
    <col min="7956" max="7956" width="6.625" style="29" customWidth="1"/>
    <col min="7957" max="7957" width="2.125" style="29" customWidth="1"/>
    <col min="7958" max="7958" width="9.875" style="29" customWidth="1"/>
    <col min="7959" max="7959" width="2.875" style="29" customWidth="1"/>
    <col min="7960" max="7960" width="9.375" style="29" customWidth="1"/>
    <col min="7961" max="7961" width="10.625" style="29" customWidth="1"/>
    <col min="7962" max="7962" width="27.125" style="29" customWidth="1"/>
    <col min="7963" max="7963" width="3.125" style="29" customWidth="1"/>
    <col min="7964" max="7964" width="19.5" style="29" customWidth="1"/>
    <col min="7965" max="7965" width="3.125" style="29" customWidth="1"/>
    <col min="7966" max="7966" width="19.875" style="29" customWidth="1"/>
    <col min="7967" max="7967" width="4" style="29" customWidth="1"/>
    <col min="7968" max="7968" width="19.875" style="29" customWidth="1"/>
    <col min="7969" max="7975" width="10.625" style="29" customWidth="1"/>
    <col min="7976" max="7976" width="3.625" style="29" customWidth="1"/>
    <col min="7977" max="7977" width="6.625" style="29" customWidth="1"/>
    <col min="7978" max="7978" width="2.375" style="29" customWidth="1"/>
    <col min="7979" max="8192" width="9.125" style="29"/>
    <col min="8193" max="8193" width="2.875" style="29" customWidth="1"/>
    <col min="8194" max="8194" width="1.5" style="29" customWidth="1"/>
    <col min="8195" max="8195" width="20.5" style="29" customWidth="1"/>
    <col min="8196" max="8196" width="0.875" style="29" customWidth="1"/>
    <col min="8197" max="8197" width="13.875" style="29" customWidth="1"/>
    <col min="8198" max="8198" width="11.875" style="29" customWidth="1"/>
    <col min="8199" max="8199" width="10.375" style="29" customWidth="1"/>
    <col min="8200" max="8200" width="13.625" style="29" customWidth="1"/>
    <col min="8201" max="8201" width="1.5" style="29" customWidth="1"/>
    <col min="8202" max="8202" width="6.625" style="29" customWidth="1"/>
    <col min="8203" max="8203" width="1.5" style="29" customWidth="1"/>
    <col min="8204" max="8205" width="6.625" style="29" customWidth="1"/>
    <col min="8206" max="8206" width="2.125" style="29" customWidth="1"/>
    <col min="8207" max="8207" width="6.625" style="29" customWidth="1"/>
    <col min="8208" max="8208" width="2.125" style="29" customWidth="1"/>
    <col min="8209" max="8210" width="6.625" style="29" customWidth="1"/>
    <col min="8211" max="8211" width="2.125" style="29" customWidth="1"/>
    <col min="8212" max="8212" width="6.625" style="29" customWidth="1"/>
    <col min="8213" max="8213" width="2.125" style="29" customWidth="1"/>
    <col min="8214" max="8214" width="9.875" style="29" customWidth="1"/>
    <col min="8215" max="8215" width="2.875" style="29" customWidth="1"/>
    <col min="8216" max="8216" width="9.375" style="29" customWidth="1"/>
    <col min="8217" max="8217" width="10.625" style="29" customWidth="1"/>
    <col min="8218" max="8218" width="27.125" style="29" customWidth="1"/>
    <col min="8219" max="8219" width="3.125" style="29" customWidth="1"/>
    <col min="8220" max="8220" width="19.5" style="29" customWidth="1"/>
    <col min="8221" max="8221" width="3.125" style="29" customWidth="1"/>
    <col min="8222" max="8222" width="19.875" style="29" customWidth="1"/>
    <col min="8223" max="8223" width="4" style="29" customWidth="1"/>
    <col min="8224" max="8224" width="19.875" style="29" customWidth="1"/>
    <col min="8225" max="8231" width="10.625" style="29" customWidth="1"/>
    <col min="8232" max="8232" width="3.625" style="29" customWidth="1"/>
    <col min="8233" max="8233" width="6.625" style="29" customWidth="1"/>
    <col min="8234" max="8234" width="2.375" style="29" customWidth="1"/>
    <col min="8235" max="8448" width="9.125" style="29"/>
    <col min="8449" max="8449" width="2.875" style="29" customWidth="1"/>
    <col min="8450" max="8450" width="1.5" style="29" customWidth="1"/>
    <col min="8451" max="8451" width="20.5" style="29" customWidth="1"/>
    <col min="8452" max="8452" width="0.875" style="29" customWidth="1"/>
    <col min="8453" max="8453" width="13.875" style="29" customWidth="1"/>
    <col min="8454" max="8454" width="11.875" style="29" customWidth="1"/>
    <col min="8455" max="8455" width="10.375" style="29" customWidth="1"/>
    <col min="8456" max="8456" width="13.625" style="29" customWidth="1"/>
    <col min="8457" max="8457" width="1.5" style="29" customWidth="1"/>
    <col min="8458" max="8458" width="6.625" style="29" customWidth="1"/>
    <col min="8459" max="8459" width="1.5" style="29" customWidth="1"/>
    <col min="8460" max="8461" width="6.625" style="29" customWidth="1"/>
    <col min="8462" max="8462" width="2.125" style="29" customWidth="1"/>
    <col min="8463" max="8463" width="6.625" style="29" customWidth="1"/>
    <col min="8464" max="8464" width="2.125" style="29" customWidth="1"/>
    <col min="8465" max="8466" width="6.625" style="29" customWidth="1"/>
    <col min="8467" max="8467" width="2.125" style="29" customWidth="1"/>
    <col min="8468" max="8468" width="6.625" style="29" customWidth="1"/>
    <col min="8469" max="8469" width="2.125" style="29" customWidth="1"/>
    <col min="8470" max="8470" width="9.875" style="29" customWidth="1"/>
    <col min="8471" max="8471" width="2.875" style="29" customWidth="1"/>
    <col min="8472" max="8472" width="9.375" style="29" customWidth="1"/>
    <col min="8473" max="8473" width="10.625" style="29" customWidth="1"/>
    <col min="8474" max="8474" width="27.125" style="29" customWidth="1"/>
    <col min="8475" max="8475" width="3.125" style="29" customWidth="1"/>
    <col min="8476" max="8476" width="19.5" style="29" customWidth="1"/>
    <col min="8477" max="8477" width="3.125" style="29" customWidth="1"/>
    <col min="8478" max="8478" width="19.875" style="29" customWidth="1"/>
    <col min="8479" max="8479" width="4" style="29" customWidth="1"/>
    <col min="8480" max="8480" width="19.875" style="29" customWidth="1"/>
    <col min="8481" max="8487" width="10.625" style="29" customWidth="1"/>
    <col min="8488" max="8488" width="3.625" style="29" customWidth="1"/>
    <col min="8489" max="8489" width="6.625" style="29" customWidth="1"/>
    <col min="8490" max="8490" width="2.375" style="29" customWidth="1"/>
    <col min="8491" max="8704" width="9.125" style="29"/>
    <col min="8705" max="8705" width="2.875" style="29" customWidth="1"/>
    <col min="8706" max="8706" width="1.5" style="29" customWidth="1"/>
    <col min="8707" max="8707" width="20.5" style="29" customWidth="1"/>
    <col min="8708" max="8708" width="0.875" style="29" customWidth="1"/>
    <col min="8709" max="8709" width="13.875" style="29" customWidth="1"/>
    <col min="8710" max="8710" width="11.875" style="29" customWidth="1"/>
    <col min="8711" max="8711" width="10.375" style="29" customWidth="1"/>
    <col min="8712" max="8712" width="13.625" style="29" customWidth="1"/>
    <col min="8713" max="8713" width="1.5" style="29" customWidth="1"/>
    <col min="8714" max="8714" width="6.625" style="29" customWidth="1"/>
    <col min="8715" max="8715" width="1.5" style="29" customWidth="1"/>
    <col min="8716" max="8717" width="6.625" style="29" customWidth="1"/>
    <col min="8718" max="8718" width="2.125" style="29" customWidth="1"/>
    <col min="8719" max="8719" width="6.625" style="29" customWidth="1"/>
    <col min="8720" max="8720" width="2.125" style="29" customWidth="1"/>
    <col min="8721" max="8722" width="6.625" style="29" customWidth="1"/>
    <col min="8723" max="8723" width="2.125" style="29" customWidth="1"/>
    <col min="8724" max="8724" width="6.625" style="29" customWidth="1"/>
    <col min="8725" max="8725" width="2.125" style="29" customWidth="1"/>
    <col min="8726" max="8726" width="9.875" style="29" customWidth="1"/>
    <col min="8727" max="8727" width="2.875" style="29" customWidth="1"/>
    <col min="8728" max="8728" width="9.375" style="29" customWidth="1"/>
    <col min="8729" max="8729" width="10.625" style="29" customWidth="1"/>
    <col min="8730" max="8730" width="27.125" style="29" customWidth="1"/>
    <col min="8731" max="8731" width="3.125" style="29" customWidth="1"/>
    <col min="8732" max="8732" width="19.5" style="29" customWidth="1"/>
    <col min="8733" max="8733" width="3.125" style="29" customWidth="1"/>
    <col min="8734" max="8734" width="19.875" style="29" customWidth="1"/>
    <col min="8735" max="8735" width="4" style="29" customWidth="1"/>
    <col min="8736" max="8736" width="19.875" style="29" customWidth="1"/>
    <col min="8737" max="8743" width="10.625" style="29" customWidth="1"/>
    <col min="8744" max="8744" width="3.625" style="29" customWidth="1"/>
    <col min="8745" max="8745" width="6.625" style="29" customWidth="1"/>
    <col min="8746" max="8746" width="2.375" style="29" customWidth="1"/>
    <col min="8747" max="8960" width="9.125" style="29"/>
    <col min="8961" max="8961" width="2.875" style="29" customWidth="1"/>
    <col min="8962" max="8962" width="1.5" style="29" customWidth="1"/>
    <col min="8963" max="8963" width="20.5" style="29" customWidth="1"/>
    <col min="8964" max="8964" width="0.875" style="29" customWidth="1"/>
    <col min="8965" max="8965" width="13.875" style="29" customWidth="1"/>
    <col min="8966" max="8966" width="11.875" style="29" customWidth="1"/>
    <col min="8967" max="8967" width="10.375" style="29" customWidth="1"/>
    <col min="8968" max="8968" width="13.625" style="29" customWidth="1"/>
    <col min="8969" max="8969" width="1.5" style="29" customWidth="1"/>
    <col min="8970" max="8970" width="6.625" style="29" customWidth="1"/>
    <col min="8971" max="8971" width="1.5" style="29" customWidth="1"/>
    <col min="8972" max="8973" width="6.625" style="29" customWidth="1"/>
    <col min="8974" max="8974" width="2.125" style="29" customWidth="1"/>
    <col min="8975" max="8975" width="6.625" style="29" customWidth="1"/>
    <col min="8976" max="8976" width="2.125" style="29" customWidth="1"/>
    <col min="8977" max="8978" width="6.625" style="29" customWidth="1"/>
    <col min="8979" max="8979" width="2.125" style="29" customWidth="1"/>
    <col min="8980" max="8980" width="6.625" style="29" customWidth="1"/>
    <col min="8981" max="8981" width="2.125" style="29" customWidth="1"/>
    <col min="8982" max="8982" width="9.875" style="29" customWidth="1"/>
    <col min="8983" max="8983" width="2.875" style="29" customWidth="1"/>
    <col min="8984" max="8984" width="9.375" style="29" customWidth="1"/>
    <col min="8985" max="8985" width="10.625" style="29" customWidth="1"/>
    <col min="8986" max="8986" width="27.125" style="29" customWidth="1"/>
    <col min="8987" max="8987" width="3.125" style="29" customWidth="1"/>
    <col min="8988" max="8988" width="19.5" style="29" customWidth="1"/>
    <col min="8989" max="8989" width="3.125" style="29" customWidth="1"/>
    <col min="8990" max="8990" width="19.875" style="29" customWidth="1"/>
    <col min="8991" max="8991" width="4" style="29" customWidth="1"/>
    <col min="8992" max="8992" width="19.875" style="29" customWidth="1"/>
    <col min="8993" max="8999" width="10.625" style="29" customWidth="1"/>
    <col min="9000" max="9000" width="3.625" style="29" customWidth="1"/>
    <col min="9001" max="9001" width="6.625" style="29" customWidth="1"/>
    <col min="9002" max="9002" width="2.375" style="29" customWidth="1"/>
    <col min="9003" max="9216" width="9.125" style="29"/>
    <col min="9217" max="9217" width="2.875" style="29" customWidth="1"/>
    <col min="9218" max="9218" width="1.5" style="29" customWidth="1"/>
    <col min="9219" max="9219" width="20.5" style="29" customWidth="1"/>
    <col min="9220" max="9220" width="0.875" style="29" customWidth="1"/>
    <col min="9221" max="9221" width="13.875" style="29" customWidth="1"/>
    <col min="9222" max="9222" width="11.875" style="29" customWidth="1"/>
    <col min="9223" max="9223" width="10.375" style="29" customWidth="1"/>
    <col min="9224" max="9224" width="13.625" style="29" customWidth="1"/>
    <col min="9225" max="9225" width="1.5" style="29" customWidth="1"/>
    <col min="9226" max="9226" width="6.625" style="29" customWidth="1"/>
    <col min="9227" max="9227" width="1.5" style="29" customWidth="1"/>
    <col min="9228" max="9229" width="6.625" style="29" customWidth="1"/>
    <col min="9230" max="9230" width="2.125" style="29" customWidth="1"/>
    <col min="9231" max="9231" width="6.625" style="29" customWidth="1"/>
    <col min="9232" max="9232" width="2.125" style="29" customWidth="1"/>
    <col min="9233" max="9234" width="6.625" style="29" customWidth="1"/>
    <col min="9235" max="9235" width="2.125" style="29" customWidth="1"/>
    <col min="9236" max="9236" width="6.625" style="29" customWidth="1"/>
    <col min="9237" max="9237" width="2.125" style="29" customWidth="1"/>
    <col min="9238" max="9238" width="9.875" style="29" customWidth="1"/>
    <col min="9239" max="9239" width="2.875" style="29" customWidth="1"/>
    <col min="9240" max="9240" width="9.375" style="29" customWidth="1"/>
    <col min="9241" max="9241" width="10.625" style="29" customWidth="1"/>
    <col min="9242" max="9242" width="27.125" style="29" customWidth="1"/>
    <col min="9243" max="9243" width="3.125" style="29" customWidth="1"/>
    <col min="9244" max="9244" width="19.5" style="29" customWidth="1"/>
    <col min="9245" max="9245" width="3.125" style="29" customWidth="1"/>
    <col min="9246" max="9246" width="19.875" style="29" customWidth="1"/>
    <col min="9247" max="9247" width="4" style="29" customWidth="1"/>
    <col min="9248" max="9248" width="19.875" style="29" customWidth="1"/>
    <col min="9249" max="9255" width="10.625" style="29" customWidth="1"/>
    <col min="9256" max="9256" width="3.625" style="29" customWidth="1"/>
    <col min="9257" max="9257" width="6.625" style="29" customWidth="1"/>
    <col min="9258" max="9258" width="2.375" style="29" customWidth="1"/>
    <col min="9259" max="9472" width="9.125" style="29"/>
    <col min="9473" max="9473" width="2.875" style="29" customWidth="1"/>
    <col min="9474" max="9474" width="1.5" style="29" customWidth="1"/>
    <col min="9475" max="9475" width="20.5" style="29" customWidth="1"/>
    <col min="9476" max="9476" width="0.875" style="29" customWidth="1"/>
    <col min="9477" max="9477" width="13.875" style="29" customWidth="1"/>
    <col min="9478" max="9478" width="11.875" style="29" customWidth="1"/>
    <col min="9479" max="9479" width="10.375" style="29" customWidth="1"/>
    <col min="9480" max="9480" width="13.625" style="29" customWidth="1"/>
    <col min="9481" max="9481" width="1.5" style="29" customWidth="1"/>
    <col min="9482" max="9482" width="6.625" style="29" customWidth="1"/>
    <col min="9483" max="9483" width="1.5" style="29" customWidth="1"/>
    <col min="9484" max="9485" width="6.625" style="29" customWidth="1"/>
    <col min="9486" max="9486" width="2.125" style="29" customWidth="1"/>
    <col min="9487" max="9487" width="6.625" style="29" customWidth="1"/>
    <col min="9488" max="9488" width="2.125" style="29" customWidth="1"/>
    <col min="9489" max="9490" width="6.625" style="29" customWidth="1"/>
    <col min="9491" max="9491" width="2.125" style="29" customWidth="1"/>
    <col min="9492" max="9492" width="6.625" style="29" customWidth="1"/>
    <col min="9493" max="9493" width="2.125" style="29" customWidth="1"/>
    <col min="9494" max="9494" width="9.875" style="29" customWidth="1"/>
    <col min="9495" max="9495" width="2.875" style="29" customWidth="1"/>
    <col min="9496" max="9496" width="9.375" style="29" customWidth="1"/>
    <col min="9497" max="9497" width="10.625" style="29" customWidth="1"/>
    <col min="9498" max="9498" width="27.125" style="29" customWidth="1"/>
    <col min="9499" max="9499" width="3.125" style="29" customWidth="1"/>
    <col min="9500" max="9500" width="19.5" style="29" customWidth="1"/>
    <col min="9501" max="9501" width="3.125" style="29" customWidth="1"/>
    <col min="9502" max="9502" width="19.875" style="29" customWidth="1"/>
    <col min="9503" max="9503" width="4" style="29" customWidth="1"/>
    <col min="9504" max="9504" width="19.875" style="29" customWidth="1"/>
    <col min="9505" max="9511" width="10.625" style="29" customWidth="1"/>
    <col min="9512" max="9512" width="3.625" style="29" customWidth="1"/>
    <col min="9513" max="9513" width="6.625" style="29" customWidth="1"/>
    <col min="9514" max="9514" width="2.375" style="29" customWidth="1"/>
    <col min="9515" max="9728" width="9.125" style="29"/>
    <col min="9729" max="9729" width="2.875" style="29" customWidth="1"/>
    <col min="9730" max="9730" width="1.5" style="29" customWidth="1"/>
    <col min="9731" max="9731" width="20.5" style="29" customWidth="1"/>
    <col min="9732" max="9732" width="0.875" style="29" customWidth="1"/>
    <col min="9733" max="9733" width="13.875" style="29" customWidth="1"/>
    <col min="9734" max="9734" width="11.875" style="29" customWidth="1"/>
    <col min="9735" max="9735" width="10.375" style="29" customWidth="1"/>
    <col min="9736" max="9736" width="13.625" style="29" customWidth="1"/>
    <col min="9737" max="9737" width="1.5" style="29" customWidth="1"/>
    <col min="9738" max="9738" width="6.625" style="29" customWidth="1"/>
    <col min="9739" max="9739" width="1.5" style="29" customWidth="1"/>
    <col min="9740" max="9741" width="6.625" style="29" customWidth="1"/>
    <col min="9742" max="9742" width="2.125" style="29" customWidth="1"/>
    <col min="9743" max="9743" width="6.625" style="29" customWidth="1"/>
    <col min="9744" max="9744" width="2.125" style="29" customWidth="1"/>
    <col min="9745" max="9746" width="6.625" style="29" customWidth="1"/>
    <col min="9747" max="9747" width="2.125" style="29" customWidth="1"/>
    <col min="9748" max="9748" width="6.625" style="29" customWidth="1"/>
    <col min="9749" max="9749" width="2.125" style="29" customWidth="1"/>
    <col min="9750" max="9750" width="9.875" style="29" customWidth="1"/>
    <col min="9751" max="9751" width="2.875" style="29" customWidth="1"/>
    <col min="9752" max="9752" width="9.375" style="29" customWidth="1"/>
    <col min="9753" max="9753" width="10.625" style="29" customWidth="1"/>
    <col min="9754" max="9754" width="27.125" style="29" customWidth="1"/>
    <col min="9755" max="9755" width="3.125" style="29" customWidth="1"/>
    <col min="9756" max="9756" width="19.5" style="29" customWidth="1"/>
    <col min="9757" max="9757" width="3.125" style="29" customWidth="1"/>
    <col min="9758" max="9758" width="19.875" style="29" customWidth="1"/>
    <col min="9759" max="9759" width="4" style="29" customWidth="1"/>
    <col min="9760" max="9760" width="19.875" style="29" customWidth="1"/>
    <col min="9761" max="9767" width="10.625" style="29" customWidth="1"/>
    <col min="9768" max="9768" width="3.625" style="29" customWidth="1"/>
    <col min="9769" max="9769" width="6.625" style="29" customWidth="1"/>
    <col min="9770" max="9770" width="2.375" style="29" customWidth="1"/>
    <col min="9771" max="9984" width="9.125" style="29"/>
    <col min="9985" max="9985" width="2.875" style="29" customWidth="1"/>
    <col min="9986" max="9986" width="1.5" style="29" customWidth="1"/>
    <col min="9987" max="9987" width="20.5" style="29" customWidth="1"/>
    <col min="9988" max="9988" width="0.875" style="29" customWidth="1"/>
    <col min="9989" max="9989" width="13.875" style="29" customWidth="1"/>
    <col min="9990" max="9990" width="11.875" style="29" customWidth="1"/>
    <col min="9991" max="9991" width="10.375" style="29" customWidth="1"/>
    <col min="9992" max="9992" width="13.625" style="29" customWidth="1"/>
    <col min="9993" max="9993" width="1.5" style="29" customWidth="1"/>
    <col min="9994" max="9994" width="6.625" style="29" customWidth="1"/>
    <col min="9995" max="9995" width="1.5" style="29" customWidth="1"/>
    <col min="9996" max="9997" width="6.625" style="29" customWidth="1"/>
    <col min="9998" max="9998" width="2.125" style="29" customWidth="1"/>
    <col min="9999" max="9999" width="6.625" style="29" customWidth="1"/>
    <col min="10000" max="10000" width="2.125" style="29" customWidth="1"/>
    <col min="10001" max="10002" width="6.625" style="29" customWidth="1"/>
    <col min="10003" max="10003" width="2.125" style="29" customWidth="1"/>
    <col min="10004" max="10004" width="6.625" style="29" customWidth="1"/>
    <col min="10005" max="10005" width="2.125" style="29" customWidth="1"/>
    <col min="10006" max="10006" width="9.875" style="29" customWidth="1"/>
    <col min="10007" max="10007" width="2.875" style="29" customWidth="1"/>
    <col min="10008" max="10008" width="9.375" style="29" customWidth="1"/>
    <col min="10009" max="10009" width="10.625" style="29" customWidth="1"/>
    <col min="10010" max="10010" width="27.125" style="29" customWidth="1"/>
    <col min="10011" max="10011" width="3.125" style="29" customWidth="1"/>
    <col min="10012" max="10012" width="19.5" style="29" customWidth="1"/>
    <col min="10013" max="10013" width="3.125" style="29" customWidth="1"/>
    <col min="10014" max="10014" width="19.875" style="29" customWidth="1"/>
    <col min="10015" max="10015" width="4" style="29" customWidth="1"/>
    <col min="10016" max="10016" width="19.875" style="29" customWidth="1"/>
    <col min="10017" max="10023" width="10.625" style="29" customWidth="1"/>
    <col min="10024" max="10024" width="3.625" style="29" customWidth="1"/>
    <col min="10025" max="10025" width="6.625" style="29" customWidth="1"/>
    <col min="10026" max="10026" width="2.375" style="29" customWidth="1"/>
    <col min="10027" max="10240" width="9.125" style="29"/>
    <col min="10241" max="10241" width="2.875" style="29" customWidth="1"/>
    <col min="10242" max="10242" width="1.5" style="29" customWidth="1"/>
    <col min="10243" max="10243" width="20.5" style="29" customWidth="1"/>
    <col min="10244" max="10244" width="0.875" style="29" customWidth="1"/>
    <col min="10245" max="10245" width="13.875" style="29" customWidth="1"/>
    <col min="10246" max="10246" width="11.875" style="29" customWidth="1"/>
    <col min="10247" max="10247" width="10.375" style="29" customWidth="1"/>
    <col min="10248" max="10248" width="13.625" style="29" customWidth="1"/>
    <col min="10249" max="10249" width="1.5" style="29" customWidth="1"/>
    <col min="10250" max="10250" width="6.625" style="29" customWidth="1"/>
    <col min="10251" max="10251" width="1.5" style="29" customWidth="1"/>
    <col min="10252" max="10253" width="6.625" style="29" customWidth="1"/>
    <col min="10254" max="10254" width="2.125" style="29" customWidth="1"/>
    <col min="10255" max="10255" width="6.625" style="29" customWidth="1"/>
    <col min="10256" max="10256" width="2.125" style="29" customWidth="1"/>
    <col min="10257" max="10258" width="6.625" style="29" customWidth="1"/>
    <col min="10259" max="10259" width="2.125" style="29" customWidth="1"/>
    <col min="10260" max="10260" width="6.625" style="29" customWidth="1"/>
    <col min="10261" max="10261" width="2.125" style="29" customWidth="1"/>
    <col min="10262" max="10262" width="9.875" style="29" customWidth="1"/>
    <col min="10263" max="10263" width="2.875" style="29" customWidth="1"/>
    <col min="10264" max="10264" width="9.375" style="29" customWidth="1"/>
    <col min="10265" max="10265" width="10.625" style="29" customWidth="1"/>
    <col min="10266" max="10266" width="27.125" style="29" customWidth="1"/>
    <col min="10267" max="10267" width="3.125" style="29" customWidth="1"/>
    <col min="10268" max="10268" width="19.5" style="29" customWidth="1"/>
    <col min="10269" max="10269" width="3.125" style="29" customWidth="1"/>
    <col min="10270" max="10270" width="19.875" style="29" customWidth="1"/>
    <col min="10271" max="10271" width="4" style="29" customWidth="1"/>
    <col min="10272" max="10272" width="19.875" style="29" customWidth="1"/>
    <col min="10273" max="10279" width="10.625" style="29" customWidth="1"/>
    <col min="10280" max="10280" width="3.625" style="29" customWidth="1"/>
    <col min="10281" max="10281" width="6.625" style="29" customWidth="1"/>
    <col min="10282" max="10282" width="2.375" style="29" customWidth="1"/>
    <col min="10283" max="10496" width="9.125" style="29"/>
    <col min="10497" max="10497" width="2.875" style="29" customWidth="1"/>
    <col min="10498" max="10498" width="1.5" style="29" customWidth="1"/>
    <col min="10499" max="10499" width="20.5" style="29" customWidth="1"/>
    <col min="10500" max="10500" width="0.875" style="29" customWidth="1"/>
    <col min="10501" max="10501" width="13.875" style="29" customWidth="1"/>
    <col min="10502" max="10502" width="11.875" style="29" customWidth="1"/>
    <col min="10503" max="10503" width="10.375" style="29" customWidth="1"/>
    <col min="10504" max="10504" width="13.625" style="29" customWidth="1"/>
    <col min="10505" max="10505" width="1.5" style="29" customWidth="1"/>
    <col min="10506" max="10506" width="6.625" style="29" customWidth="1"/>
    <col min="10507" max="10507" width="1.5" style="29" customWidth="1"/>
    <col min="10508" max="10509" width="6.625" style="29" customWidth="1"/>
    <col min="10510" max="10510" width="2.125" style="29" customWidth="1"/>
    <col min="10511" max="10511" width="6.625" style="29" customWidth="1"/>
    <col min="10512" max="10512" width="2.125" style="29" customWidth="1"/>
    <col min="10513" max="10514" width="6.625" style="29" customWidth="1"/>
    <col min="10515" max="10515" width="2.125" style="29" customWidth="1"/>
    <col min="10516" max="10516" width="6.625" style="29" customWidth="1"/>
    <col min="10517" max="10517" width="2.125" style="29" customWidth="1"/>
    <col min="10518" max="10518" width="9.875" style="29" customWidth="1"/>
    <col min="10519" max="10519" width="2.875" style="29" customWidth="1"/>
    <col min="10520" max="10520" width="9.375" style="29" customWidth="1"/>
    <col min="10521" max="10521" width="10.625" style="29" customWidth="1"/>
    <col min="10522" max="10522" width="27.125" style="29" customWidth="1"/>
    <col min="10523" max="10523" width="3.125" style="29" customWidth="1"/>
    <col min="10524" max="10524" width="19.5" style="29" customWidth="1"/>
    <col min="10525" max="10525" width="3.125" style="29" customWidth="1"/>
    <col min="10526" max="10526" width="19.875" style="29" customWidth="1"/>
    <col min="10527" max="10527" width="4" style="29" customWidth="1"/>
    <col min="10528" max="10528" width="19.875" style="29" customWidth="1"/>
    <col min="10529" max="10535" width="10.625" style="29" customWidth="1"/>
    <col min="10536" max="10536" width="3.625" style="29" customWidth="1"/>
    <col min="10537" max="10537" width="6.625" style="29" customWidth="1"/>
    <col min="10538" max="10538" width="2.375" style="29" customWidth="1"/>
    <col min="10539" max="10752" width="9.125" style="29"/>
    <col min="10753" max="10753" width="2.875" style="29" customWidth="1"/>
    <col min="10754" max="10754" width="1.5" style="29" customWidth="1"/>
    <col min="10755" max="10755" width="20.5" style="29" customWidth="1"/>
    <col min="10756" max="10756" width="0.875" style="29" customWidth="1"/>
    <col min="10757" max="10757" width="13.875" style="29" customWidth="1"/>
    <col min="10758" max="10758" width="11.875" style="29" customWidth="1"/>
    <col min="10759" max="10759" width="10.375" style="29" customWidth="1"/>
    <col min="10760" max="10760" width="13.625" style="29" customWidth="1"/>
    <col min="10761" max="10761" width="1.5" style="29" customWidth="1"/>
    <col min="10762" max="10762" width="6.625" style="29" customWidth="1"/>
    <col min="10763" max="10763" width="1.5" style="29" customWidth="1"/>
    <col min="10764" max="10765" width="6.625" style="29" customWidth="1"/>
    <col min="10766" max="10766" width="2.125" style="29" customWidth="1"/>
    <col min="10767" max="10767" width="6.625" style="29" customWidth="1"/>
    <col min="10768" max="10768" width="2.125" style="29" customWidth="1"/>
    <col min="10769" max="10770" width="6.625" style="29" customWidth="1"/>
    <col min="10771" max="10771" width="2.125" style="29" customWidth="1"/>
    <col min="10772" max="10772" width="6.625" style="29" customWidth="1"/>
    <col min="10773" max="10773" width="2.125" style="29" customWidth="1"/>
    <col min="10774" max="10774" width="9.875" style="29" customWidth="1"/>
    <col min="10775" max="10775" width="2.875" style="29" customWidth="1"/>
    <col min="10776" max="10776" width="9.375" style="29" customWidth="1"/>
    <col min="10777" max="10777" width="10.625" style="29" customWidth="1"/>
    <col min="10778" max="10778" width="27.125" style="29" customWidth="1"/>
    <col min="10779" max="10779" width="3.125" style="29" customWidth="1"/>
    <col min="10780" max="10780" width="19.5" style="29" customWidth="1"/>
    <col min="10781" max="10781" width="3.125" style="29" customWidth="1"/>
    <col min="10782" max="10782" width="19.875" style="29" customWidth="1"/>
    <col min="10783" max="10783" width="4" style="29" customWidth="1"/>
    <col min="10784" max="10784" width="19.875" style="29" customWidth="1"/>
    <col min="10785" max="10791" width="10.625" style="29" customWidth="1"/>
    <col min="10792" max="10792" width="3.625" style="29" customWidth="1"/>
    <col min="10793" max="10793" width="6.625" style="29" customWidth="1"/>
    <col min="10794" max="10794" width="2.375" style="29" customWidth="1"/>
    <col min="10795" max="11008" width="9.125" style="29"/>
    <col min="11009" max="11009" width="2.875" style="29" customWidth="1"/>
    <col min="11010" max="11010" width="1.5" style="29" customWidth="1"/>
    <col min="11011" max="11011" width="20.5" style="29" customWidth="1"/>
    <col min="11012" max="11012" width="0.875" style="29" customWidth="1"/>
    <col min="11013" max="11013" width="13.875" style="29" customWidth="1"/>
    <col min="11014" max="11014" width="11.875" style="29" customWidth="1"/>
    <col min="11015" max="11015" width="10.375" style="29" customWidth="1"/>
    <col min="11016" max="11016" width="13.625" style="29" customWidth="1"/>
    <col min="11017" max="11017" width="1.5" style="29" customWidth="1"/>
    <col min="11018" max="11018" width="6.625" style="29" customWidth="1"/>
    <col min="11019" max="11019" width="1.5" style="29" customWidth="1"/>
    <col min="11020" max="11021" width="6.625" style="29" customWidth="1"/>
    <col min="11022" max="11022" width="2.125" style="29" customWidth="1"/>
    <col min="11023" max="11023" width="6.625" style="29" customWidth="1"/>
    <col min="11024" max="11024" width="2.125" style="29" customWidth="1"/>
    <col min="11025" max="11026" width="6.625" style="29" customWidth="1"/>
    <col min="11027" max="11027" width="2.125" style="29" customWidth="1"/>
    <col min="11028" max="11028" width="6.625" style="29" customWidth="1"/>
    <col min="11029" max="11029" width="2.125" style="29" customWidth="1"/>
    <col min="11030" max="11030" width="9.875" style="29" customWidth="1"/>
    <col min="11031" max="11031" width="2.875" style="29" customWidth="1"/>
    <col min="11032" max="11032" width="9.375" style="29" customWidth="1"/>
    <col min="11033" max="11033" width="10.625" style="29" customWidth="1"/>
    <col min="11034" max="11034" width="27.125" style="29" customWidth="1"/>
    <col min="11035" max="11035" width="3.125" style="29" customWidth="1"/>
    <col min="11036" max="11036" width="19.5" style="29" customWidth="1"/>
    <col min="11037" max="11037" width="3.125" style="29" customWidth="1"/>
    <col min="11038" max="11038" width="19.875" style="29" customWidth="1"/>
    <col min="11039" max="11039" width="4" style="29" customWidth="1"/>
    <col min="11040" max="11040" width="19.875" style="29" customWidth="1"/>
    <col min="11041" max="11047" width="10.625" style="29" customWidth="1"/>
    <col min="11048" max="11048" width="3.625" style="29" customWidth="1"/>
    <col min="11049" max="11049" width="6.625" style="29" customWidth="1"/>
    <col min="11050" max="11050" width="2.375" style="29" customWidth="1"/>
    <col min="11051" max="11264" width="9.125" style="29"/>
    <col min="11265" max="11265" width="2.875" style="29" customWidth="1"/>
    <col min="11266" max="11266" width="1.5" style="29" customWidth="1"/>
    <col min="11267" max="11267" width="20.5" style="29" customWidth="1"/>
    <col min="11268" max="11268" width="0.875" style="29" customWidth="1"/>
    <col min="11269" max="11269" width="13.875" style="29" customWidth="1"/>
    <col min="11270" max="11270" width="11.875" style="29" customWidth="1"/>
    <col min="11271" max="11271" width="10.375" style="29" customWidth="1"/>
    <col min="11272" max="11272" width="13.625" style="29" customWidth="1"/>
    <col min="11273" max="11273" width="1.5" style="29" customWidth="1"/>
    <col min="11274" max="11274" width="6.625" style="29" customWidth="1"/>
    <col min="11275" max="11275" width="1.5" style="29" customWidth="1"/>
    <col min="11276" max="11277" width="6.625" style="29" customWidth="1"/>
    <col min="11278" max="11278" width="2.125" style="29" customWidth="1"/>
    <col min="11279" max="11279" width="6.625" style="29" customWidth="1"/>
    <col min="11280" max="11280" width="2.125" style="29" customWidth="1"/>
    <col min="11281" max="11282" width="6.625" style="29" customWidth="1"/>
    <col min="11283" max="11283" width="2.125" style="29" customWidth="1"/>
    <col min="11284" max="11284" width="6.625" style="29" customWidth="1"/>
    <col min="11285" max="11285" width="2.125" style="29" customWidth="1"/>
    <col min="11286" max="11286" width="9.875" style="29" customWidth="1"/>
    <col min="11287" max="11287" width="2.875" style="29" customWidth="1"/>
    <col min="11288" max="11288" width="9.375" style="29" customWidth="1"/>
    <col min="11289" max="11289" width="10.625" style="29" customWidth="1"/>
    <col min="11290" max="11290" width="27.125" style="29" customWidth="1"/>
    <col min="11291" max="11291" width="3.125" style="29" customWidth="1"/>
    <col min="11292" max="11292" width="19.5" style="29" customWidth="1"/>
    <col min="11293" max="11293" width="3.125" style="29" customWidth="1"/>
    <col min="11294" max="11294" width="19.875" style="29" customWidth="1"/>
    <col min="11295" max="11295" width="4" style="29" customWidth="1"/>
    <col min="11296" max="11296" width="19.875" style="29" customWidth="1"/>
    <col min="11297" max="11303" width="10.625" style="29" customWidth="1"/>
    <col min="11304" max="11304" width="3.625" style="29" customWidth="1"/>
    <col min="11305" max="11305" width="6.625" style="29" customWidth="1"/>
    <col min="11306" max="11306" width="2.375" style="29" customWidth="1"/>
    <col min="11307" max="11520" width="9.125" style="29"/>
    <col min="11521" max="11521" width="2.875" style="29" customWidth="1"/>
    <col min="11522" max="11522" width="1.5" style="29" customWidth="1"/>
    <col min="11523" max="11523" width="20.5" style="29" customWidth="1"/>
    <col min="11524" max="11524" width="0.875" style="29" customWidth="1"/>
    <col min="11525" max="11525" width="13.875" style="29" customWidth="1"/>
    <col min="11526" max="11526" width="11.875" style="29" customWidth="1"/>
    <col min="11527" max="11527" width="10.375" style="29" customWidth="1"/>
    <col min="11528" max="11528" width="13.625" style="29" customWidth="1"/>
    <col min="11529" max="11529" width="1.5" style="29" customWidth="1"/>
    <col min="11530" max="11530" width="6.625" style="29" customWidth="1"/>
    <col min="11531" max="11531" width="1.5" style="29" customWidth="1"/>
    <col min="11532" max="11533" width="6.625" style="29" customWidth="1"/>
    <col min="11534" max="11534" width="2.125" style="29" customWidth="1"/>
    <col min="11535" max="11535" width="6.625" style="29" customWidth="1"/>
    <col min="11536" max="11536" width="2.125" style="29" customWidth="1"/>
    <col min="11537" max="11538" width="6.625" style="29" customWidth="1"/>
    <col min="11539" max="11539" width="2.125" style="29" customWidth="1"/>
    <col min="11540" max="11540" width="6.625" style="29" customWidth="1"/>
    <col min="11541" max="11541" width="2.125" style="29" customWidth="1"/>
    <col min="11542" max="11542" width="9.875" style="29" customWidth="1"/>
    <col min="11543" max="11543" width="2.875" style="29" customWidth="1"/>
    <col min="11544" max="11544" width="9.375" style="29" customWidth="1"/>
    <col min="11545" max="11545" width="10.625" style="29" customWidth="1"/>
    <col min="11546" max="11546" width="27.125" style="29" customWidth="1"/>
    <col min="11547" max="11547" width="3.125" style="29" customWidth="1"/>
    <col min="11548" max="11548" width="19.5" style="29" customWidth="1"/>
    <col min="11549" max="11549" width="3.125" style="29" customWidth="1"/>
    <col min="11550" max="11550" width="19.875" style="29" customWidth="1"/>
    <col min="11551" max="11551" width="4" style="29" customWidth="1"/>
    <col min="11552" max="11552" width="19.875" style="29" customWidth="1"/>
    <col min="11553" max="11559" width="10.625" style="29" customWidth="1"/>
    <col min="11560" max="11560" width="3.625" style="29" customWidth="1"/>
    <col min="11561" max="11561" width="6.625" style="29" customWidth="1"/>
    <col min="11562" max="11562" width="2.375" style="29" customWidth="1"/>
    <col min="11563" max="11776" width="9.125" style="29"/>
    <col min="11777" max="11777" width="2.875" style="29" customWidth="1"/>
    <col min="11778" max="11778" width="1.5" style="29" customWidth="1"/>
    <col min="11779" max="11779" width="20.5" style="29" customWidth="1"/>
    <col min="11780" max="11780" width="0.875" style="29" customWidth="1"/>
    <col min="11781" max="11781" width="13.875" style="29" customWidth="1"/>
    <col min="11782" max="11782" width="11.875" style="29" customWidth="1"/>
    <col min="11783" max="11783" width="10.375" style="29" customWidth="1"/>
    <col min="11784" max="11784" width="13.625" style="29" customWidth="1"/>
    <col min="11785" max="11785" width="1.5" style="29" customWidth="1"/>
    <col min="11786" max="11786" width="6.625" style="29" customWidth="1"/>
    <col min="11787" max="11787" width="1.5" style="29" customWidth="1"/>
    <col min="11788" max="11789" width="6.625" style="29" customWidth="1"/>
    <col min="11790" max="11790" width="2.125" style="29" customWidth="1"/>
    <col min="11791" max="11791" width="6.625" style="29" customWidth="1"/>
    <col min="11792" max="11792" width="2.125" style="29" customWidth="1"/>
    <col min="11793" max="11794" width="6.625" style="29" customWidth="1"/>
    <col min="11795" max="11795" width="2.125" style="29" customWidth="1"/>
    <col min="11796" max="11796" width="6.625" style="29" customWidth="1"/>
    <col min="11797" max="11797" width="2.125" style="29" customWidth="1"/>
    <col min="11798" max="11798" width="9.875" style="29" customWidth="1"/>
    <col min="11799" max="11799" width="2.875" style="29" customWidth="1"/>
    <col min="11800" max="11800" width="9.375" style="29" customWidth="1"/>
    <col min="11801" max="11801" width="10.625" style="29" customWidth="1"/>
    <col min="11802" max="11802" width="27.125" style="29" customWidth="1"/>
    <col min="11803" max="11803" width="3.125" style="29" customWidth="1"/>
    <col min="11804" max="11804" width="19.5" style="29" customWidth="1"/>
    <col min="11805" max="11805" width="3.125" style="29" customWidth="1"/>
    <col min="11806" max="11806" width="19.875" style="29" customWidth="1"/>
    <col min="11807" max="11807" width="4" style="29" customWidth="1"/>
    <col min="11808" max="11808" width="19.875" style="29" customWidth="1"/>
    <col min="11809" max="11815" width="10.625" style="29" customWidth="1"/>
    <col min="11816" max="11816" width="3.625" style="29" customWidth="1"/>
    <col min="11817" max="11817" width="6.625" style="29" customWidth="1"/>
    <col min="11818" max="11818" width="2.375" style="29" customWidth="1"/>
    <col min="11819" max="12032" width="9.125" style="29"/>
    <col min="12033" max="12033" width="2.875" style="29" customWidth="1"/>
    <col min="12034" max="12034" width="1.5" style="29" customWidth="1"/>
    <col min="12035" max="12035" width="20.5" style="29" customWidth="1"/>
    <col min="12036" max="12036" width="0.875" style="29" customWidth="1"/>
    <col min="12037" max="12037" width="13.875" style="29" customWidth="1"/>
    <col min="12038" max="12038" width="11.875" style="29" customWidth="1"/>
    <col min="12039" max="12039" width="10.375" style="29" customWidth="1"/>
    <col min="12040" max="12040" width="13.625" style="29" customWidth="1"/>
    <col min="12041" max="12041" width="1.5" style="29" customWidth="1"/>
    <col min="12042" max="12042" width="6.625" style="29" customWidth="1"/>
    <col min="12043" max="12043" width="1.5" style="29" customWidth="1"/>
    <col min="12044" max="12045" width="6.625" style="29" customWidth="1"/>
    <col min="12046" max="12046" width="2.125" style="29" customWidth="1"/>
    <col min="12047" max="12047" width="6.625" style="29" customWidth="1"/>
    <col min="12048" max="12048" width="2.125" style="29" customWidth="1"/>
    <col min="12049" max="12050" width="6.625" style="29" customWidth="1"/>
    <col min="12051" max="12051" width="2.125" style="29" customWidth="1"/>
    <col min="12052" max="12052" width="6.625" style="29" customWidth="1"/>
    <col min="12053" max="12053" width="2.125" style="29" customWidth="1"/>
    <col min="12054" max="12054" width="9.875" style="29" customWidth="1"/>
    <col min="12055" max="12055" width="2.875" style="29" customWidth="1"/>
    <col min="12056" max="12056" width="9.375" style="29" customWidth="1"/>
    <col min="12057" max="12057" width="10.625" style="29" customWidth="1"/>
    <col min="12058" max="12058" width="27.125" style="29" customWidth="1"/>
    <col min="12059" max="12059" width="3.125" style="29" customWidth="1"/>
    <col min="12060" max="12060" width="19.5" style="29" customWidth="1"/>
    <col min="12061" max="12061" width="3.125" style="29" customWidth="1"/>
    <col min="12062" max="12062" width="19.875" style="29" customWidth="1"/>
    <col min="12063" max="12063" width="4" style="29" customWidth="1"/>
    <col min="12064" max="12064" width="19.875" style="29" customWidth="1"/>
    <col min="12065" max="12071" width="10.625" style="29" customWidth="1"/>
    <col min="12072" max="12072" width="3.625" style="29" customWidth="1"/>
    <col min="12073" max="12073" width="6.625" style="29" customWidth="1"/>
    <col min="12074" max="12074" width="2.375" style="29" customWidth="1"/>
    <col min="12075" max="12288" width="9.125" style="29"/>
    <col min="12289" max="12289" width="2.875" style="29" customWidth="1"/>
    <col min="12290" max="12290" width="1.5" style="29" customWidth="1"/>
    <col min="12291" max="12291" width="20.5" style="29" customWidth="1"/>
    <col min="12292" max="12292" width="0.875" style="29" customWidth="1"/>
    <col min="12293" max="12293" width="13.875" style="29" customWidth="1"/>
    <col min="12294" max="12294" width="11.875" style="29" customWidth="1"/>
    <col min="12295" max="12295" width="10.375" style="29" customWidth="1"/>
    <col min="12296" max="12296" width="13.625" style="29" customWidth="1"/>
    <col min="12297" max="12297" width="1.5" style="29" customWidth="1"/>
    <col min="12298" max="12298" width="6.625" style="29" customWidth="1"/>
    <col min="12299" max="12299" width="1.5" style="29" customWidth="1"/>
    <col min="12300" max="12301" width="6.625" style="29" customWidth="1"/>
    <col min="12302" max="12302" width="2.125" style="29" customWidth="1"/>
    <col min="12303" max="12303" width="6.625" style="29" customWidth="1"/>
    <col min="12304" max="12304" width="2.125" style="29" customWidth="1"/>
    <col min="12305" max="12306" width="6.625" style="29" customWidth="1"/>
    <col min="12307" max="12307" width="2.125" style="29" customWidth="1"/>
    <col min="12308" max="12308" width="6.625" style="29" customWidth="1"/>
    <col min="12309" max="12309" width="2.125" style="29" customWidth="1"/>
    <col min="12310" max="12310" width="9.875" style="29" customWidth="1"/>
    <col min="12311" max="12311" width="2.875" style="29" customWidth="1"/>
    <col min="12312" max="12312" width="9.375" style="29" customWidth="1"/>
    <col min="12313" max="12313" width="10.625" style="29" customWidth="1"/>
    <col min="12314" max="12314" width="27.125" style="29" customWidth="1"/>
    <col min="12315" max="12315" width="3.125" style="29" customWidth="1"/>
    <col min="12316" max="12316" width="19.5" style="29" customWidth="1"/>
    <col min="12317" max="12317" width="3.125" style="29" customWidth="1"/>
    <col min="12318" max="12318" width="19.875" style="29" customWidth="1"/>
    <col min="12319" max="12319" width="4" style="29" customWidth="1"/>
    <col min="12320" max="12320" width="19.875" style="29" customWidth="1"/>
    <col min="12321" max="12327" width="10.625" style="29" customWidth="1"/>
    <col min="12328" max="12328" width="3.625" style="29" customWidth="1"/>
    <col min="12329" max="12329" width="6.625" style="29" customWidth="1"/>
    <col min="12330" max="12330" width="2.375" style="29" customWidth="1"/>
    <col min="12331" max="12544" width="9.125" style="29"/>
    <col min="12545" max="12545" width="2.875" style="29" customWidth="1"/>
    <col min="12546" max="12546" width="1.5" style="29" customWidth="1"/>
    <col min="12547" max="12547" width="20.5" style="29" customWidth="1"/>
    <col min="12548" max="12548" width="0.875" style="29" customWidth="1"/>
    <col min="12549" max="12549" width="13.875" style="29" customWidth="1"/>
    <col min="12550" max="12550" width="11.875" style="29" customWidth="1"/>
    <col min="12551" max="12551" width="10.375" style="29" customWidth="1"/>
    <col min="12552" max="12552" width="13.625" style="29" customWidth="1"/>
    <col min="12553" max="12553" width="1.5" style="29" customWidth="1"/>
    <col min="12554" max="12554" width="6.625" style="29" customWidth="1"/>
    <col min="12555" max="12555" width="1.5" style="29" customWidth="1"/>
    <col min="12556" max="12557" width="6.625" style="29" customWidth="1"/>
    <col min="12558" max="12558" width="2.125" style="29" customWidth="1"/>
    <col min="12559" max="12559" width="6.625" style="29" customWidth="1"/>
    <col min="12560" max="12560" width="2.125" style="29" customWidth="1"/>
    <col min="12561" max="12562" width="6.625" style="29" customWidth="1"/>
    <col min="12563" max="12563" width="2.125" style="29" customWidth="1"/>
    <col min="12564" max="12564" width="6.625" style="29" customWidth="1"/>
    <col min="12565" max="12565" width="2.125" style="29" customWidth="1"/>
    <col min="12566" max="12566" width="9.875" style="29" customWidth="1"/>
    <col min="12567" max="12567" width="2.875" style="29" customWidth="1"/>
    <col min="12568" max="12568" width="9.375" style="29" customWidth="1"/>
    <col min="12569" max="12569" width="10.625" style="29" customWidth="1"/>
    <col min="12570" max="12570" width="27.125" style="29" customWidth="1"/>
    <col min="12571" max="12571" width="3.125" style="29" customWidth="1"/>
    <col min="12572" max="12572" width="19.5" style="29" customWidth="1"/>
    <col min="12573" max="12573" width="3.125" style="29" customWidth="1"/>
    <col min="12574" max="12574" width="19.875" style="29" customWidth="1"/>
    <col min="12575" max="12575" width="4" style="29" customWidth="1"/>
    <col min="12576" max="12576" width="19.875" style="29" customWidth="1"/>
    <col min="12577" max="12583" width="10.625" style="29" customWidth="1"/>
    <col min="12584" max="12584" width="3.625" style="29" customWidth="1"/>
    <col min="12585" max="12585" width="6.625" style="29" customWidth="1"/>
    <col min="12586" max="12586" width="2.375" style="29" customWidth="1"/>
    <col min="12587" max="12800" width="9.125" style="29"/>
    <col min="12801" max="12801" width="2.875" style="29" customWidth="1"/>
    <col min="12802" max="12802" width="1.5" style="29" customWidth="1"/>
    <col min="12803" max="12803" width="20.5" style="29" customWidth="1"/>
    <col min="12804" max="12804" width="0.875" style="29" customWidth="1"/>
    <col min="12805" max="12805" width="13.875" style="29" customWidth="1"/>
    <col min="12806" max="12806" width="11.875" style="29" customWidth="1"/>
    <col min="12807" max="12807" width="10.375" style="29" customWidth="1"/>
    <col min="12808" max="12808" width="13.625" style="29" customWidth="1"/>
    <col min="12809" max="12809" width="1.5" style="29" customWidth="1"/>
    <col min="12810" max="12810" width="6.625" style="29" customWidth="1"/>
    <col min="12811" max="12811" width="1.5" style="29" customWidth="1"/>
    <col min="12812" max="12813" width="6.625" style="29" customWidth="1"/>
    <col min="12814" max="12814" width="2.125" style="29" customWidth="1"/>
    <col min="12815" max="12815" width="6.625" style="29" customWidth="1"/>
    <col min="12816" max="12816" width="2.125" style="29" customWidth="1"/>
    <col min="12817" max="12818" width="6.625" style="29" customWidth="1"/>
    <col min="12819" max="12819" width="2.125" style="29" customWidth="1"/>
    <col min="12820" max="12820" width="6.625" style="29" customWidth="1"/>
    <col min="12821" max="12821" width="2.125" style="29" customWidth="1"/>
    <col min="12822" max="12822" width="9.875" style="29" customWidth="1"/>
    <col min="12823" max="12823" width="2.875" style="29" customWidth="1"/>
    <col min="12824" max="12824" width="9.375" style="29" customWidth="1"/>
    <col min="12825" max="12825" width="10.625" style="29" customWidth="1"/>
    <col min="12826" max="12826" width="27.125" style="29" customWidth="1"/>
    <col min="12827" max="12827" width="3.125" style="29" customWidth="1"/>
    <col min="12828" max="12828" width="19.5" style="29" customWidth="1"/>
    <col min="12829" max="12829" width="3.125" style="29" customWidth="1"/>
    <col min="12830" max="12830" width="19.875" style="29" customWidth="1"/>
    <col min="12831" max="12831" width="4" style="29" customWidth="1"/>
    <col min="12832" max="12832" width="19.875" style="29" customWidth="1"/>
    <col min="12833" max="12839" width="10.625" style="29" customWidth="1"/>
    <col min="12840" max="12840" width="3.625" style="29" customWidth="1"/>
    <col min="12841" max="12841" width="6.625" style="29" customWidth="1"/>
    <col min="12842" max="12842" width="2.375" style="29" customWidth="1"/>
    <col min="12843" max="13056" width="9.125" style="29"/>
    <col min="13057" max="13057" width="2.875" style="29" customWidth="1"/>
    <col min="13058" max="13058" width="1.5" style="29" customWidth="1"/>
    <col min="13059" max="13059" width="20.5" style="29" customWidth="1"/>
    <col min="13060" max="13060" width="0.875" style="29" customWidth="1"/>
    <col min="13061" max="13061" width="13.875" style="29" customWidth="1"/>
    <col min="13062" max="13062" width="11.875" style="29" customWidth="1"/>
    <col min="13063" max="13063" width="10.375" style="29" customWidth="1"/>
    <col min="13064" max="13064" width="13.625" style="29" customWidth="1"/>
    <col min="13065" max="13065" width="1.5" style="29" customWidth="1"/>
    <col min="13066" max="13066" width="6.625" style="29" customWidth="1"/>
    <col min="13067" max="13067" width="1.5" style="29" customWidth="1"/>
    <col min="13068" max="13069" width="6.625" style="29" customWidth="1"/>
    <col min="13070" max="13070" width="2.125" style="29" customWidth="1"/>
    <col min="13071" max="13071" width="6.625" style="29" customWidth="1"/>
    <col min="13072" max="13072" width="2.125" style="29" customWidth="1"/>
    <col min="13073" max="13074" width="6.625" style="29" customWidth="1"/>
    <col min="13075" max="13075" width="2.125" style="29" customWidth="1"/>
    <col min="13076" max="13076" width="6.625" style="29" customWidth="1"/>
    <col min="13077" max="13077" width="2.125" style="29" customWidth="1"/>
    <col min="13078" max="13078" width="9.875" style="29" customWidth="1"/>
    <col min="13079" max="13079" width="2.875" style="29" customWidth="1"/>
    <col min="13080" max="13080" width="9.375" style="29" customWidth="1"/>
    <col min="13081" max="13081" width="10.625" style="29" customWidth="1"/>
    <col min="13082" max="13082" width="27.125" style="29" customWidth="1"/>
    <col min="13083" max="13083" width="3.125" style="29" customWidth="1"/>
    <col min="13084" max="13084" width="19.5" style="29" customWidth="1"/>
    <col min="13085" max="13085" width="3.125" style="29" customWidth="1"/>
    <col min="13086" max="13086" width="19.875" style="29" customWidth="1"/>
    <col min="13087" max="13087" width="4" style="29" customWidth="1"/>
    <col min="13088" max="13088" width="19.875" style="29" customWidth="1"/>
    <col min="13089" max="13095" width="10.625" style="29" customWidth="1"/>
    <col min="13096" max="13096" width="3.625" style="29" customWidth="1"/>
    <col min="13097" max="13097" width="6.625" style="29" customWidth="1"/>
    <col min="13098" max="13098" width="2.375" style="29" customWidth="1"/>
    <col min="13099" max="13312" width="9.125" style="29"/>
    <col min="13313" max="13313" width="2.875" style="29" customWidth="1"/>
    <col min="13314" max="13314" width="1.5" style="29" customWidth="1"/>
    <col min="13315" max="13315" width="20.5" style="29" customWidth="1"/>
    <col min="13316" max="13316" width="0.875" style="29" customWidth="1"/>
    <col min="13317" max="13317" width="13.875" style="29" customWidth="1"/>
    <col min="13318" max="13318" width="11.875" style="29" customWidth="1"/>
    <col min="13319" max="13319" width="10.375" style="29" customWidth="1"/>
    <col min="13320" max="13320" width="13.625" style="29" customWidth="1"/>
    <col min="13321" max="13321" width="1.5" style="29" customWidth="1"/>
    <col min="13322" max="13322" width="6.625" style="29" customWidth="1"/>
    <col min="13323" max="13323" width="1.5" style="29" customWidth="1"/>
    <col min="13324" max="13325" width="6.625" style="29" customWidth="1"/>
    <col min="13326" max="13326" width="2.125" style="29" customWidth="1"/>
    <col min="13327" max="13327" width="6.625" style="29" customWidth="1"/>
    <col min="13328" max="13328" width="2.125" style="29" customWidth="1"/>
    <col min="13329" max="13330" width="6.625" style="29" customWidth="1"/>
    <col min="13331" max="13331" width="2.125" style="29" customWidth="1"/>
    <col min="13332" max="13332" width="6.625" style="29" customWidth="1"/>
    <col min="13333" max="13333" width="2.125" style="29" customWidth="1"/>
    <col min="13334" max="13334" width="9.875" style="29" customWidth="1"/>
    <col min="13335" max="13335" width="2.875" style="29" customWidth="1"/>
    <col min="13336" max="13336" width="9.375" style="29" customWidth="1"/>
    <col min="13337" max="13337" width="10.625" style="29" customWidth="1"/>
    <col min="13338" max="13338" width="27.125" style="29" customWidth="1"/>
    <col min="13339" max="13339" width="3.125" style="29" customWidth="1"/>
    <col min="13340" max="13340" width="19.5" style="29" customWidth="1"/>
    <col min="13341" max="13341" width="3.125" style="29" customWidth="1"/>
    <col min="13342" max="13342" width="19.875" style="29" customWidth="1"/>
    <col min="13343" max="13343" width="4" style="29" customWidth="1"/>
    <col min="13344" max="13344" width="19.875" style="29" customWidth="1"/>
    <col min="13345" max="13351" width="10.625" style="29" customWidth="1"/>
    <col min="13352" max="13352" width="3.625" style="29" customWidth="1"/>
    <col min="13353" max="13353" width="6.625" style="29" customWidth="1"/>
    <col min="13354" max="13354" width="2.375" style="29" customWidth="1"/>
    <col min="13355" max="13568" width="9.125" style="29"/>
    <col min="13569" max="13569" width="2.875" style="29" customWidth="1"/>
    <col min="13570" max="13570" width="1.5" style="29" customWidth="1"/>
    <col min="13571" max="13571" width="20.5" style="29" customWidth="1"/>
    <col min="13572" max="13572" width="0.875" style="29" customWidth="1"/>
    <col min="13573" max="13573" width="13.875" style="29" customWidth="1"/>
    <col min="13574" max="13574" width="11.875" style="29" customWidth="1"/>
    <col min="13575" max="13575" width="10.375" style="29" customWidth="1"/>
    <col min="13576" max="13576" width="13.625" style="29" customWidth="1"/>
    <col min="13577" max="13577" width="1.5" style="29" customWidth="1"/>
    <col min="13578" max="13578" width="6.625" style="29" customWidth="1"/>
    <col min="13579" max="13579" width="1.5" style="29" customWidth="1"/>
    <col min="13580" max="13581" width="6.625" style="29" customWidth="1"/>
    <col min="13582" max="13582" width="2.125" style="29" customWidth="1"/>
    <col min="13583" max="13583" width="6.625" style="29" customWidth="1"/>
    <col min="13584" max="13584" width="2.125" style="29" customWidth="1"/>
    <col min="13585" max="13586" width="6.625" style="29" customWidth="1"/>
    <col min="13587" max="13587" width="2.125" style="29" customWidth="1"/>
    <col min="13588" max="13588" width="6.625" style="29" customWidth="1"/>
    <col min="13589" max="13589" width="2.125" style="29" customWidth="1"/>
    <col min="13590" max="13590" width="9.875" style="29" customWidth="1"/>
    <col min="13591" max="13591" width="2.875" style="29" customWidth="1"/>
    <col min="13592" max="13592" width="9.375" style="29" customWidth="1"/>
    <col min="13593" max="13593" width="10.625" style="29" customWidth="1"/>
    <col min="13594" max="13594" width="27.125" style="29" customWidth="1"/>
    <col min="13595" max="13595" width="3.125" style="29" customWidth="1"/>
    <col min="13596" max="13596" width="19.5" style="29" customWidth="1"/>
    <col min="13597" max="13597" width="3.125" style="29" customWidth="1"/>
    <col min="13598" max="13598" width="19.875" style="29" customWidth="1"/>
    <col min="13599" max="13599" width="4" style="29" customWidth="1"/>
    <col min="13600" max="13600" width="19.875" style="29" customWidth="1"/>
    <col min="13601" max="13607" width="10.625" style="29" customWidth="1"/>
    <col min="13608" max="13608" width="3.625" style="29" customWidth="1"/>
    <col min="13609" max="13609" width="6.625" style="29" customWidth="1"/>
    <col min="13610" max="13610" width="2.375" style="29" customWidth="1"/>
    <col min="13611" max="13824" width="9.125" style="29"/>
    <col min="13825" max="13825" width="2.875" style="29" customWidth="1"/>
    <col min="13826" max="13826" width="1.5" style="29" customWidth="1"/>
    <col min="13827" max="13827" width="20.5" style="29" customWidth="1"/>
    <col min="13828" max="13828" width="0.875" style="29" customWidth="1"/>
    <col min="13829" max="13829" width="13.875" style="29" customWidth="1"/>
    <col min="13830" max="13830" width="11.875" style="29" customWidth="1"/>
    <col min="13831" max="13831" width="10.375" style="29" customWidth="1"/>
    <col min="13832" max="13832" width="13.625" style="29" customWidth="1"/>
    <col min="13833" max="13833" width="1.5" style="29" customWidth="1"/>
    <col min="13834" max="13834" width="6.625" style="29" customWidth="1"/>
    <col min="13835" max="13835" width="1.5" style="29" customWidth="1"/>
    <col min="13836" max="13837" width="6.625" style="29" customWidth="1"/>
    <col min="13838" max="13838" width="2.125" style="29" customWidth="1"/>
    <col min="13839" max="13839" width="6.625" style="29" customWidth="1"/>
    <col min="13840" max="13840" width="2.125" style="29" customWidth="1"/>
    <col min="13841" max="13842" width="6.625" style="29" customWidth="1"/>
    <col min="13843" max="13843" width="2.125" style="29" customWidth="1"/>
    <col min="13844" max="13844" width="6.625" style="29" customWidth="1"/>
    <col min="13845" max="13845" width="2.125" style="29" customWidth="1"/>
    <col min="13846" max="13846" width="9.875" style="29" customWidth="1"/>
    <col min="13847" max="13847" width="2.875" style="29" customWidth="1"/>
    <col min="13848" max="13848" width="9.375" style="29" customWidth="1"/>
    <col min="13849" max="13849" width="10.625" style="29" customWidth="1"/>
    <col min="13850" max="13850" width="27.125" style="29" customWidth="1"/>
    <col min="13851" max="13851" width="3.125" style="29" customWidth="1"/>
    <col min="13852" max="13852" width="19.5" style="29" customWidth="1"/>
    <col min="13853" max="13853" width="3.125" style="29" customWidth="1"/>
    <col min="13854" max="13854" width="19.875" style="29" customWidth="1"/>
    <col min="13855" max="13855" width="4" style="29" customWidth="1"/>
    <col min="13856" max="13856" width="19.875" style="29" customWidth="1"/>
    <col min="13857" max="13863" width="10.625" style="29" customWidth="1"/>
    <col min="13864" max="13864" width="3.625" style="29" customWidth="1"/>
    <col min="13865" max="13865" width="6.625" style="29" customWidth="1"/>
    <col min="13866" max="13866" width="2.375" style="29" customWidth="1"/>
    <col min="13867" max="14080" width="9.125" style="29"/>
    <col min="14081" max="14081" width="2.875" style="29" customWidth="1"/>
    <col min="14082" max="14082" width="1.5" style="29" customWidth="1"/>
    <col min="14083" max="14083" width="20.5" style="29" customWidth="1"/>
    <col min="14084" max="14084" width="0.875" style="29" customWidth="1"/>
    <col min="14085" max="14085" width="13.875" style="29" customWidth="1"/>
    <col min="14086" max="14086" width="11.875" style="29" customWidth="1"/>
    <col min="14087" max="14087" width="10.375" style="29" customWidth="1"/>
    <col min="14088" max="14088" width="13.625" style="29" customWidth="1"/>
    <col min="14089" max="14089" width="1.5" style="29" customWidth="1"/>
    <col min="14090" max="14090" width="6.625" style="29" customWidth="1"/>
    <col min="14091" max="14091" width="1.5" style="29" customWidth="1"/>
    <col min="14092" max="14093" width="6.625" style="29" customWidth="1"/>
    <col min="14094" max="14094" width="2.125" style="29" customWidth="1"/>
    <col min="14095" max="14095" width="6.625" style="29" customWidth="1"/>
    <col min="14096" max="14096" width="2.125" style="29" customWidth="1"/>
    <col min="14097" max="14098" width="6.625" style="29" customWidth="1"/>
    <col min="14099" max="14099" width="2.125" style="29" customWidth="1"/>
    <col min="14100" max="14100" width="6.625" style="29" customWidth="1"/>
    <col min="14101" max="14101" width="2.125" style="29" customWidth="1"/>
    <col min="14102" max="14102" width="9.875" style="29" customWidth="1"/>
    <col min="14103" max="14103" width="2.875" style="29" customWidth="1"/>
    <col min="14104" max="14104" width="9.375" style="29" customWidth="1"/>
    <col min="14105" max="14105" width="10.625" style="29" customWidth="1"/>
    <col min="14106" max="14106" width="27.125" style="29" customWidth="1"/>
    <col min="14107" max="14107" width="3.125" style="29" customWidth="1"/>
    <col min="14108" max="14108" width="19.5" style="29" customWidth="1"/>
    <col min="14109" max="14109" width="3.125" style="29" customWidth="1"/>
    <col min="14110" max="14110" width="19.875" style="29" customWidth="1"/>
    <col min="14111" max="14111" width="4" style="29" customWidth="1"/>
    <col min="14112" max="14112" width="19.875" style="29" customWidth="1"/>
    <col min="14113" max="14119" width="10.625" style="29" customWidth="1"/>
    <col min="14120" max="14120" width="3.625" style="29" customWidth="1"/>
    <col min="14121" max="14121" width="6.625" style="29" customWidth="1"/>
    <col min="14122" max="14122" width="2.375" style="29" customWidth="1"/>
    <col min="14123" max="14336" width="9.125" style="29"/>
    <col min="14337" max="14337" width="2.875" style="29" customWidth="1"/>
    <col min="14338" max="14338" width="1.5" style="29" customWidth="1"/>
    <col min="14339" max="14339" width="20.5" style="29" customWidth="1"/>
    <col min="14340" max="14340" width="0.875" style="29" customWidth="1"/>
    <col min="14341" max="14341" width="13.875" style="29" customWidth="1"/>
    <col min="14342" max="14342" width="11.875" style="29" customWidth="1"/>
    <col min="14343" max="14343" width="10.375" style="29" customWidth="1"/>
    <col min="14344" max="14344" width="13.625" style="29" customWidth="1"/>
    <col min="14345" max="14345" width="1.5" style="29" customWidth="1"/>
    <col min="14346" max="14346" width="6.625" style="29" customWidth="1"/>
    <col min="14347" max="14347" width="1.5" style="29" customWidth="1"/>
    <col min="14348" max="14349" width="6.625" style="29" customWidth="1"/>
    <col min="14350" max="14350" width="2.125" style="29" customWidth="1"/>
    <col min="14351" max="14351" width="6.625" style="29" customWidth="1"/>
    <col min="14352" max="14352" width="2.125" style="29" customWidth="1"/>
    <col min="14353" max="14354" width="6.625" style="29" customWidth="1"/>
    <col min="14355" max="14355" width="2.125" style="29" customWidth="1"/>
    <col min="14356" max="14356" width="6.625" style="29" customWidth="1"/>
    <col min="14357" max="14357" width="2.125" style="29" customWidth="1"/>
    <col min="14358" max="14358" width="9.875" style="29" customWidth="1"/>
    <col min="14359" max="14359" width="2.875" style="29" customWidth="1"/>
    <col min="14360" max="14360" width="9.375" style="29" customWidth="1"/>
    <col min="14361" max="14361" width="10.625" style="29" customWidth="1"/>
    <col min="14362" max="14362" width="27.125" style="29" customWidth="1"/>
    <col min="14363" max="14363" width="3.125" style="29" customWidth="1"/>
    <col min="14364" max="14364" width="19.5" style="29" customWidth="1"/>
    <col min="14365" max="14365" width="3.125" style="29" customWidth="1"/>
    <col min="14366" max="14366" width="19.875" style="29" customWidth="1"/>
    <col min="14367" max="14367" width="4" style="29" customWidth="1"/>
    <col min="14368" max="14368" width="19.875" style="29" customWidth="1"/>
    <col min="14369" max="14375" width="10.625" style="29" customWidth="1"/>
    <col min="14376" max="14376" width="3.625" style="29" customWidth="1"/>
    <col min="14377" max="14377" width="6.625" style="29" customWidth="1"/>
    <col min="14378" max="14378" width="2.375" style="29" customWidth="1"/>
    <col min="14379" max="14592" width="9.125" style="29"/>
    <col min="14593" max="14593" width="2.875" style="29" customWidth="1"/>
    <col min="14594" max="14594" width="1.5" style="29" customWidth="1"/>
    <col min="14595" max="14595" width="20.5" style="29" customWidth="1"/>
    <col min="14596" max="14596" width="0.875" style="29" customWidth="1"/>
    <col min="14597" max="14597" width="13.875" style="29" customWidth="1"/>
    <col min="14598" max="14598" width="11.875" style="29" customWidth="1"/>
    <col min="14599" max="14599" width="10.375" style="29" customWidth="1"/>
    <col min="14600" max="14600" width="13.625" style="29" customWidth="1"/>
    <col min="14601" max="14601" width="1.5" style="29" customWidth="1"/>
    <col min="14602" max="14602" width="6.625" style="29" customWidth="1"/>
    <col min="14603" max="14603" width="1.5" style="29" customWidth="1"/>
    <col min="14604" max="14605" width="6.625" style="29" customWidth="1"/>
    <col min="14606" max="14606" width="2.125" style="29" customWidth="1"/>
    <col min="14607" max="14607" width="6.625" style="29" customWidth="1"/>
    <col min="14608" max="14608" width="2.125" style="29" customWidth="1"/>
    <col min="14609" max="14610" width="6.625" style="29" customWidth="1"/>
    <col min="14611" max="14611" width="2.125" style="29" customWidth="1"/>
    <col min="14612" max="14612" width="6.625" style="29" customWidth="1"/>
    <col min="14613" max="14613" width="2.125" style="29" customWidth="1"/>
    <col min="14614" max="14614" width="9.875" style="29" customWidth="1"/>
    <col min="14615" max="14615" width="2.875" style="29" customWidth="1"/>
    <col min="14616" max="14616" width="9.375" style="29" customWidth="1"/>
    <col min="14617" max="14617" width="10.625" style="29" customWidth="1"/>
    <col min="14618" max="14618" width="27.125" style="29" customWidth="1"/>
    <col min="14619" max="14619" width="3.125" style="29" customWidth="1"/>
    <col min="14620" max="14620" width="19.5" style="29" customWidth="1"/>
    <col min="14621" max="14621" width="3.125" style="29" customWidth="1"/>
    <col min="14622" max="14622" width="19.875" style="29" customWidth="1"/>
    <col min="14623" max="14623" width="4" style="29" customWidth="1"/>
    <col min="14624" max="14624" width="19.875" style="29" customWidth="1"/>
    <col min="14625" max="14631" width="10.625" style="29" customWidth="1"/>
    <col min="14632" max="14632" width="3.625" style="29" customWidth="1"/>
    <col min="14633" max="14633" width="6.625" style="29" customWidth="1"/>
    <col min="14634" max="14634" width="2.375" style="29" customWidth="1"/>
    <col min="14635" max="14848" width="9.125" style="29"/>
    <col min="14849" max="14849" width="2.875" style="29" customWidth="1"/>
    <col min="14850" max="14850" width="1.5" style="29" customWidth="1"/>
    <col min="14851" max="14851" width="20.5" style="29" customWidth="1"/>
    <col min="14852" max="14852" width="0.875" style="29" customWidth="1"/>
    <col min="14853" max="14853" width="13.875" style="29" customWidth="1"/>
    <col min="14854" max="14854" width="11.875" style="29" customWidth="1"/>
    <col min="14855" max="14855" width="10.375" style="29" customWidth="1"/>
    <col min="14856" max="14856" width="13.625" style="29" customWidth="1"/>
    <col min="14857" max="14857" width="1.5" style="29" customWidth="1"/>
    <col min="14858" max="14858" width="6.625" style="29" customWidth="1"/>
    <col min="14859" max="14859" width="1.5" style="29" customWidth="1"/>
    <col min="14860" max="14861" width="6.625" style="29" customWidth="1"/>
    <col min="14862" max="14862" width="2.125" style="29" customWidth="1"/>
    <col min="14863" max="14863" width="6.625" style="29" customWidth="1"/>
    <col min="14864" max="14864" width="2.125" style="29" customWidth="1"/>
    <col min="14865" max="14866" width="6.625" style="29" customWidth="1"/>
    <col min="14867" max="14867" width="2.125" style="29" customWidth="1"/>
    <col min="14868" max="14868" width="6.625" style="29" customWidth="1"/>
    <col min="14869" max="14869" width="2.125" style="29" customWidth="1"/>
    <col min="14870" max="14870" width="9.875" style="29" customWidth="1"/>
    <col min="14871" max="14871" width="2.875" style="29" customWidth="1"/>
    <col min="14872" max="14872" width="9.375" style="29" customWidth="1"/>
    <col min="14873" max="14873" width="10.625" style="29" customWidth="1"/>
    <col min="14874" max="14874" width="27.125" style="29" customWidth="1"/>
    <col min="14875" max="14875" width="3.125" style="29" customWidth="1"/>
    <col min="14876" max="14876" width="19.5" style="29" customWidth="1"/>
    <col min="14877" max="14877" width="3.125" style="29" customWidth="1"/>
    <col min="14878" max="14878" width="19.875" style="29" customWidth="1"/>
    <col min="14879" max="14879" width="4" style="29" customWidth="1"/>
    <col min="14880" max="14880" width="19.875" style="29" customWidth="1"/>
    <col min="14881" max="14887" width="10.625" style="29" customWidth="1"/>
    <col min="14888" max="14888" width="3.625" style="29" customWidth="1"/>
    <col min="14889" max="14889" width="6.625" style="29" customWidth="1"/>
    <col min="14890" max="14890" width="2.375" style="29" customWidth="1"/>
    <col min="14891" max="15104" width="9.125" style="29"/>
    <col min="15105" max="15105" width="2.875" style="29" customWidth="1"/>
    <col min="15106" max="15106" width="1.5" style="29" customWidth="1"/>
    <col min="15107" max="15107" width="20.5" style="29" customWidth="1"/>
    <col min="15108" max="15108" width="0.875" style="29" customWidth="1"/>
    <col min="15109" max="15109" width="13.875" style="29" customWidth="1"/>
    <col min="15110" max="15110" width="11.875" style="29" customWidth="1"/>
    <col min="15111" max="15111" width="10.375" style="29" customWidth="1"/>
    <col min="15112" max="15112" width="13.625" style="29" customWidth="1"/>
    <col min="15113" max="15113" width="1.5" style="29" customWidth="1"/>
    <col min="15114" max="15114" width="6.625" style="29" customWidth="1"/>
    <col min="15115" max="15115" width="1.5" style="29" customWidth="1"/>
    <col min="15116" max="15117" width="6.625" style="29" customWidth="1"/>
    <col min="15118" max="15118" width="2.125" style="29" customWidth="1"/>
    <col min="15119" max="15119" width="6.625" style="29" customWidth="1"/>
    <col min="15120" max="15120" width="2.125" style="29" customWidth="1"/>
    <col min="15121" max="15122" width="6.625" style="29" customWidth="1"/>
    <col min="15123" max="15123" width="2.125" style="29" customWidth="1"/>
    <col min="15124" max="15124" width="6.625" style="29" customWidth="1"/>
    <col min="15125" max="15125" width="2.125" style="29" customWidth="1"/>
    <col min="15126" max="15126" width="9.875" style="29" customWidth="1"/>
    <col min="15127" max="15127" width="2.875" style="29" customWidth="1"/>
    <col min="15128" max="15128" width="9.375" style="29" customWidth="1"/>
    <col min="15129" max="15129" width="10.625" style="29" customWidth="1"/>
    <col min="15130" max="15130" width="27.125" style="29" customWidth="1"/>
    <col min="15131" max="15131" width="3.125" style="29" customWidth="1"/>
    <col min="15132" max="15132" width="19.5" style="29" customWidth="1"/>
    <col min="15133" max="15133" width="3.125" style="29" customWidth="1"/>
    <col min="15134" max="15134" width="19.875" style="29" customWidth="1"/>
    <col min="15135" max="15135" width="4" style="29" customWidth="1"/>
    <col min="15136" max="15136" width="19.875" style="29" customWidth="1"/>
    <col min="15137" max="15143" width="10.625" style="29" customWidth="1"/>
    <col min="15144" max="15144" width="3.625" style="29" customWidth="1"/>
    <col min="15145" max="15145" width="6.625" style="29" customWidth="1"/>
    <col min="15146" max="15146" width="2.375" style="29" customWidth="1"/>
    <col min="15147" max="15360" width="9.125" style="29"/>
    <col min="15361" max="15361" width="2.875" style="29" customWidth="1"/>
    <col min="15362" max="15362" width="1.5" style="29" customWidth="1"/>
    <col min="15363" max="15363" width="20.5" style="29" customWidth="1"/>
    <col min="15364" max="15364" width="0.875" style="29" customWidth="1"/>
    <col min="15365" max="15365" width="13.875" style="29" customWidth="1"/>
    <col min="15366" max="15366" width="11.875" style="29" customWidth="1"/>
    <col min="15367" max="15367" width="10.375" style="29" customWidth="1"/>
    <col min="15368" max="15368" width="13.625" style="29" customWidth="1"/>
    <col min="15369" max="15369" width="1.5" style="29" customWidth="1"/>
    <col min="15370" max="15370" width="6.625" style="29" customWidth="1"/>
    <col min="15371" max="15371" width="1.5" style="29" customWidth="1"/>
    <col min="15372" max="15373" width="6.625" style="29" customWidth="1"/>
    <col min="15374" max="15374" width="2.125" style="29" customWidth="1"/>
    <col min="15375" max="15375" width="6.625" style="29" customWidth="1"/>
    <col min="15376" max="15376" width="2.125" style="29" customWidth="1"/>
    <col min="15377" max="15378" width="6.625" style="29" customWidth="1"/>
    <col min="15379" max="15379" width="2.125" style="29" customWidth="1"/>
    <col min="15380" max="15380" width="6.625" style="29" customWidth="1"/>
    <col min="15381" max="15381" width="2.125" style="29" customWidth="1"/>
    <col min="15382" max="15382" width="9.875" style="29" customWidth="1"/>
    <col min="15383" max="15383" width="2.875" style="29" customWidth="1"/>
    <col min="15384" max="15384" width="9.375" style="29" customWidth="1"/>
    <col min="15385" max="15385" width="10.625" style="29" customWidth="1"/>
    <col min="15386" max="15386" width="27.125" style="29" customWidth="1"/>
    <col min="15387" max="15387" width="3.125" style="29" customWidth="1"/>
    <col min="15388" max="15388" width="19.5" style="29" customWidth="1"/>
    <col min="15389" max="15389" width="3.125" style="29" customWidth="1"/>
    <col min="15390" max="15390" width="19.875" style="29" customWidth="1"/>
    <col min="15391" max="15391" width="4" style="29" customWidth="1"/>
    <col min="15392" max="15392" width="19.875" style="29" customWidth="1"/>
    <col min="15393" max="15399" width="10.625" style="29" customWidth="1"/>
    <col min="15400" max="15400" width="3.625" style="29" customWidth="1"/>
    <col min="15401" max="15401" width="6.625" style="29" customWidth="1"/>
    <col min="15402" max="15402" width="2.375" style="29" customWidth="1"/>
    <col min="15403" max="15616" width="9.125" style="29"/>
    <col min="15617" max="15617" width="2.875" style="29" customWidth="1"/>
    <col min="15618" max="15618" width="1.5" style="29" customWidth="1"/>
    <col min="15619" max="15619" width="20.5" style="29" customWidth="1"/>
    <col min="15620" max="15620" width="0.875" style="29" customWidth="1"/>
    <col min="15621" max="15621" width="13.875" style="29" customWidth="1"/>
    <col min="15622" max="15622" width="11.875" style="29" customWidth="1"/>
    <col min="15623" max="15623" width="10.375" style="29" customWidth="1"/>
    <col min="15624" max="15624" width="13.625" style="29" customWidth="1"/>
    <col min="15625" max="15625" width="1.5" style="29" customWidth="1"/>
    <col min="15626" max="15626" width="6.625" style="29" customWidth="1"/>
    <col min="15627" max="15627" width="1.5" style="29" customWidth="1"/>
    <col min="15628" max="15629" width="6.625" style="29" customWidth="1"/>
    <col min="15630" max="15630" width="2.125" style="29" customWidth="1"/>
    <col min="15631" max="15631" width="6.625" style="29" customWidth="1"/>
    <col min="15632" max="15632" width="2.125" style="29" customWidth="1"/>
    <col min="15633" max="15634" width="6.625" style="29" customWidth="1"/>
    <col min="15635" max="15635" width="2.125" style="29" customWidth="1"/>
    <col min="15636" max="15636" width="6.625" style="29" customWidth="1"/>
    <col min="15637" max="15637" width="2.125" style="29" customWidth="1"/>
    <col min="15638" max="15638" width="9.875" style="29" customWidth="1"/>
    <col min="15639" max="15639" width="2.875" style="29" customWidth="1"/>
    <col min="15640" max="15640" width="9.375" style="29" customWidth="1"/>
    <col min="15641" max="15641" width="10.625" style="29" customWidth="1"/>
    <col min="15642" max="15642" width="27.125" style="29" customWidth="1"/>
    <col min="15643" max="15643" width="3.125" style="29" customWidth="1"/>
    <col min="15644" max="15644" width="19.5" style="29" customWidth="1"/>
    <col min="15645" max="15645" width="3.125" style="29" customWidth="1"/>
    <col min="15646" max="15646" width="19.875" style="29" customWidth="1"/>
    <col min="15647" max="15647" width="4" style="29" customWidth="1"/>
    <col min="15648" max="15648" width="19.875" style="29" customWidth="1"/>
    <col min="15649" max="15655" width="10.625" style="29" customWidth="1"/>
    <col min="15656" max="15656" width="3.625" style="29" customWidth="1"/>
    <col min="15657" max="15657" width="6.625" style="29" customWidth="1"/>
    <col min="15658" max="15658" width="2.375" style="29" customWidth="1"/>
    <col min="15659" max="15872" width="9.125" style="29"/>
    <col min="15873" max="15873" width="2.875" style="29" customWidth="1"/>
    <col min="15874" max="15874" width="1.5" style="29" customWidth="1"/>
    <col min="15875" max="15875" width="20.5" style="29" customWidth="1"/>
    <col min="15876" max="15876" width="0.875" style="29" customWidth="1"/>
    <col min="15877" max="15877" width="13.875" style="29" customWidth="1"/>
    <col min="15878" max="15878" width="11.875" style="29" customWidth="1"/>
    <col min="15879" max="15879" width="10.375" style="29" customWidth="1"/>
    <col min="15880" max="15880" width="13.625" style="29" customWidth="1"/>
    <col min="15881" max="15881" width="1.5" style="29" customWidth="1"/>
    <col min="15882" max="15882" width="6.625" style="29" customWidth="1"/>
    <col min="15883" max="15883" width="1.5" style="29" customWidth="1"/>
    <col min="15884" max="15885" width="6.625" style="29" customWidth="1"/>
    <col min="15886" max="15886" width="2.125" style="29" customWidth="1"/>
    <col min="15887" max="15887" width="6.625" style="29" customWidth="1"/>
    <col min="15888" max="15888" width="2.125" style="29" customWidth="1"/>
    <col min="15889" max="15890" width="6.625" style="29" customWidth="1"/>
    <col min="15891" max="15891" width="2.125" style="29" customWidth="1"/>
    <col min="15892" max="15892" width="6.625" style="29" customWidth="1"/>
    <col min="15893" max="15893" width="2.125" style="29" customWidth="1"/>
    <col min="15894" max="15894" width="9.875" style="29" customWidth="1"/>
    <col min="15895" max="15895" width="2.875" style="29" customWidth="1"/>
    <col min="15896" max="15896" width="9.375" style="29" customWidth="1"/>
    <col min="15897" max="15897" width="10.625" style="29" customWidth="1"/>
    <col min="15898" max="15898" width="27.125" style="29" customWidth="1"/>
    <col min="15899" max="15899" width="3.125" style="29" customWidth="1"/>
    <col min="15900" max="15900" width="19.5" style="29" customWidth="1"/>
    <col min="15901" max="15901" width="3.125" style="29" customWidth="1"/>
    <col min="15902" max="15902" width="19.875" style="29" customWidth="1"/>
    <col min="15903" max="15903" width="4" style="29" customWidth="1"/>
    <col min="15904" max="15904" width="19.875" style="29" customWidth="1"/>
    <col min="15905" max="15911" width="10.625" style="29" customWidth="1"/>
    <col min="15912" max="15912" width="3.625" style="29" customWidth="1"/>
    <col min="15913" max="15913" width="6.625" style="29" customWidth="1"/>
    <col min="15914" max="15914" width="2.375" style="29" customWidth="1"/>
    <col min="15915" max="16128" width="9.125" style="29"/>
    <col min="16129" max="16129" width="2.875" style="29" customWidth="1"/>
    <col min="16130" max="16130" width="1.5" style="29" customWidth="1"/>
    <col min="16131" max="16131" width="20.5" style="29" customWidth="1"/>
    <col min="16132" max="16132" width="0.875" style="29" customWidth="1"/>
    <col min="16133" max="16133" width="13.875" style="29" customWidth="1"/>
    <col min="16134" max="16134" width="11.875" style="29" customWidth="1"/>
    <col min="16135" max="16135" width="10.375" style="29" customWidth="1"/>
    <col min="16136" max="16136" width="13.625" style="29" customWidth="1"/>
    <col min="16137" max="16137" width="1.5" style="29" customWidth="1"/>
    <col min="16138" max="16138" width="6.625" style="29" customWidth="1"/>
    <col min="16139" max="16139" width="1.5" style="29" customWidth="1"/>
    <col min="16140" max="16141" width="6.625" style="29" customWidth="1"/>
    <col min="16142" max="16142" width="2.125" style="29" customWidth="1"/>
    <col min="16143" max="16143" width="6.625" style="29" customWidth="1"/>
    <col min="16144" max="16144" width="2.125" style="29" customWidth="1"/>
    <col min="16145" max="16146" width="6.625" style="29" customWidth="1"/>
    <col min="16147" max="16147" width="2.125" style="29" customWidth="1"/>
    <col min="16148" max="16148" width="6.625" style="29" customWidth="1"/>
    <col min="16149" max="16149" width="2.125" style="29" customWidth="1"/>
    <col min="16150" max="16150" width="9.875" style="29" customWidth="1"/>
    <col min="16151" max="16151" width="2.875" style="29" customWidth="1"/>
    <col min="16152" max="16152" width="9.375" style="29" customWidth="1"/>
    <col min="16153" max="16153" width="10.625" style="29" customWidth="1"/>
    <col min="16154" max="16154" width="27.125" style="29" customWidth="1"/>
    <col min="16155" max="16155" width="3.125" style="29" customWidth="1"/>
    <col min="16156" max="16156" width="19.5" style="29" customWidth="1"/>
    <col min="16157" max="16157" width="3.125" style="29" customWidth="1"/>
    <col min="16158" max="16158" width="19.875" style="29" customWidth="1"/>
    <col min="16159" max="16159" width="4" style="29" customWidth="1"/>
    <col min="16160" max="16160" width="19.875" style="29" customWidth="1"/>
    <col min="16161" max="16167" width="10.625" style="29" customWidth="1"/>
    <col min="16168" max="16168" width="3.625" style="29" customWidth="1"/>
    <col min="16169" max="16169" width="6.625" style="29" customWidth="1"/>
    <col min="16170" max="16170" width="2.375" style="29" customWidth="1"/>
    <col min="16171" max="16384" width="9.125" style="29"/>
  </cols>
  <sheetData>
    <row r="1" spans="1:32" ht="17.100000000000001" customHeight="1" thickBot="1" x14ac:dyDescent="0.3">
      <c r="A1" s="340">
        <v>1</v>
      </c>
      <c r="B1" s="341" t="s">
        <v>10</v>
      </c>
      <c r="C1" s="342"/>
      <c r="D1" s="342"/>
      <c r="E1" s="342"/>
      <c r="F1" s="343"/>
      <c r="G1" s="343"/>
      <c r="H1" s="344"/>
      <c r="I1" s="343"/>
      <c r="J1" s="343" t="s">
        <v>12</v>
      </c>
      <c r="K1" s="343"/>
      <c r="L1" s="343"/>
      <c r="M1" s="343" t="s">
        <v>12</v>
      </c>
      <c r="N1" s="343"/>
      <c r="O1" s="343"/>
      <c r="P1" s="343"/>
      <c r="Q1" s="343"/>
      <c r="R1" s="343"/>
      <c r="S1" s="343"/>
      <c r="T1" s="343"/>
      <c r="U1" s="343"/>
      <c r="V1" s="344"/>
      <c r="W1" s="606" t="s">
        <v>1</v>
      </c>
      <c r="Z1" s="30" t="s">
        <v>13</v>
      </c>
    </row>
    <row r="2" spans="1:32" ht="17.100000000000001" customHeight="1" thickBot="1" x14ac:dyDescent="0.3">
      <c r="A2" s="345">
        <f t="shared" ref="A2:A63" si="0">A1+1</f>
        <v>2</v>
      </c>
      <c r="B2" s="346"/>
      <c r="C2" s="33" t="str">
        <f>'FWM1'!C2</f>
        <v>FIREWATER MAIN PUMPS</v>
      </c>
      <c r="D2" s="33"/>
      <c r="E2" s="33"/>
      <c r="F2" s="347"/>
      <c r="G2" s="770" t="str">
        <f>IF('FWM1'!G2=0,"",'FWM1'!G2)</f>
        <v>PBA - 905A/B</v>
      </c>
      <c r="H2" s="771"/>
      <c r="I2" s="348"/>
      <c r="J2" s="349"/>
      <c r="K2" s="350"/>
      <c r="L2" s="774" t="str">
        <f>'FWM1'!L2:S2</f>
        <v>Issued for Construction</v>
      </c>
      <c r="M2" s="775"/>
      <c r="N2" s="775"/>
      <c r="O2" s="775"/>
      <c r="P2" s="775"/>
      <c r="Q2" s="775"/>
      <c r="R2" s="775"/>
      <c r="S2" s="775"/>
      <c r="T2" s="775"/>
      <c r="U2" s="775"/>
      <c r="V2" s="351"/>
      <c r="W2" s="607"/>
      <c r="Z2" s="38" t="s">
        <v>238</v>
      </c>
      <c r="AB2" s="38" t="s">
        <v>238</v>
      </c>
    </row>
    <row r="3" spans="1:32" ht="17.100000000000001" customHeight="1" thickBot="1" x14ac:dyDescent="0.3">
      <c r="A3" s="345">
        <f t="shared" si="0"/>
        <v>3</v>
      </c>
      <c r="B3" s="352"/>
      <c r="C3" s="353"/>
      <c r="D3" s="353"/>
      <c r="E3" s="353"/>
      <c r="F3" s="353"/>
      <c r="G3" s="772"/>
      <c r="H3" s="773"/>
      <c r="I3" s="354"/>
      <c r="J3" s="350"/>
      <c r="K3" s="350"/>
      <c r="L3" s="775" t="str">
        <f>'FWM1'!L3</f>
        <v>( based on final process data )</v>
      </c>
      <c r="M3" s="775"/>
      <c r="N3" s="775"/>
      <c r="O3" s="775"/>
      <c r="P3" s="775"/>
      <c r="Q3" s="775"/>
      <c r="R3" s="775"/>
      <c r="S3" s="775"/>
      <c r="T3" s="775"/>
      <c r="U3" s="775"/>
      <c r="V3" s="351"/>
      <c r="W3" s="608"/>
      <c r="Z3" s="38" t="s">
        <v>21</v>
      </c>
      <c r="AB3" s="38" t="s">
        <v>21</v>
      </c>
    </row>
    <row r="4" spans="1:32" ht="17.100000000000001" customHeight="1" x14ac:dyDescent="0.2">
      <c r="A4" s="345">
        <f t="shared" si="0"/>
        <v>4</v>
      </c>
      <c r="B4" s="157"/>
      <c r="C4" s="49" t="s">
        <v>239</v>
      </c>
      <c r="D4" s="50" t="s">
        <v>23</v>
      </c>
      <c r="E4" s="776" t="str">
        <f>IF('FWM1'!E4=0,"",'FWM1'!E4)</f>
        <v/>
      </c>
      <c r="F4" s="776"/>
      <c r="G4" s="776"/>
      <c r="H4" s="777"/>
      <c r="I4" s="355"/>
      <c r="J4" s="356"/>
      <c r="K4" s="356"/>
      <c r="L4" s="355"/>
      <c r="M4" s="355"/>
      <c r="N4" s="355"/>
      <c r="O4" s="355"/>
      <c r="P4" s="355"/>
      <c r="Q4" s="355"/>
      <c r="R4" s="355"/>
      <c r="S4" s="355"/>
      <c r="T4" s="355"/>
      <c r="U4" s="355"/>
      <c r="V4" s="357"/>
      <c r="W4" s="53"/>
      <c r="Z4" s="54" t="s">
        <v>240</v>
      </c>
      <c r="AB4" s="54" t="s">
        <v>241</v>
      </c>
    </row>
    <row r="5" spans="1:32" ht="17.100000000000001" customHeight="1" thickBot="1" x14ac:dyDescent="0.25">
      <c r="A5" s="345">
        <f t="shared" si="0"/>
        <v>5</v>
      </c>
      <c r="B5" s="358"/>
      <c r="C5" s="359" t="s">
        <v>242</v>
      </c>
      <c r="D5" s="239" t="s">
        <v>23</v>
      </c>
      <c r="E5" s="778" t="str">
        <f>IF('FWM1'!O6=0,"",'FWM1'!O6)</f>
        <v>VTA</v>
      </c>
      <c r="F5" s="778"/>
      <c r="G5" s="778"/>
      <c r="H5" s="779"/>
      <c r="I5" s="360"/>
      <c r="J5" s="360"/>
      <c r="K5" s="360"/>
      <c r="L5" s="360"/>
      <c r="M5" s="360"/>
      <c r="N5" s="360"/>
      <c r="O5" s="360"/>
      <c r="P5" s="361"/>
      <c r="Q5" s="361"/>
      <c r="R5" s="360"/>
      <c r="S5" s="360"/>
      <c r="T5" s="360"/>
      <c r="U5" s="360"/>
      <c r="V5" s="362"/>
      <c r="W5" s="59"/>
      <c r="Z5" s="78" t="s">
        <v>243</v>
      </c>
      <c r="AB5" s="60" t="s">
        <v>244</v>
      </c>
    </row>
    <row r="6" spans="1:32" ht="17.100000000000001" customHeight="1" thickBot="1" x14ac:dyDescent="0.25">
      <c r="A6" s="31">
        <f>A5+1</f>
        <v>6</v>
      </c>
      <c r="B6" s="363"/>
      <c r="C6" s="621" t="s">
        <v>245</v>
      </c>
      <c r="D6" s="621"/>
      <c r="E6" s="621"/>
      <c r="F6" s="621"/>
      <c r="G6" s="622"/>
      <c r="H6" s="700" t="s">
        <v>246</v>
      </c>
      <c r="I6" s="621"/>
      <c r="J6" s="621"/>
      <c r="K6" s="621"/>
      <c r="L6" s="622"/>
      <c r="M6" s="700"/>
      <c r="N6" s="621"/>
      <c r="O6" s="621"/>
      <c r="P6" s="621"/>
      <c r="Q6" s="622"/>
      <c r="R6" s="700"/>
      <c r="S6" s="621"/>
      <c r="T6" s="621"/>
      <c r="U6" s="621"/>
      <c r="V6" s="622"/>
      <c r="W6" s="59"/>
      <c r="Z6" s="60" t="s">
        <v>247</v>
      </c>
    </row>
    <row r="7" spans="1:32" ht="17.100000000000001" customHeight="1" thickBot="1" x14ac:dyDescent="0.25">
      <c r="A7" s="31">
        <f t="shared" si="0"/>
        <v>7</v>
      </c>
      <c r="B7" s="364"/>
      <c r="C7" s="765" t="s">
        <v>248</v>
      </c>
      <c r="D7" s="765"/>
      <c r="E7" s="765"/>
      <c r="F7" s="765"/>
      <c r="G7" s="766"/>
      <c r="H7" s="767"/>
      <c r="I7" s="768"/>
      <c r="J7" s="768"/>
      <c r="K7" s="768"/>
      <c r="L7" s="769"/>
      <c r="M7" s="767"/>
      <c r="N7" s="768"/>
      <c r="O7" s="768"/>
      <c r="P7" s="768"/>
      <c r="Q7" s="769"/>
      <c r="R7" s="767"/>
      <c r="S7" s="768"/>
      <c r="T7" s="768"/>
      <c r="U7" s="768"/>
      <c r="V7" s="769"/>
      <c r="W7" s="59"/>
    </row>
    <row r="8" spans="1:32" ht="17.100000000000001" customHeight="1" thickBot="1" x14ac:dyDescent="0.25">
      <c r="A8" s="31">
        <f>A7+1</f>
        <v>8</v>
      </c>
      <c r="B8" s="365"/>
      <c r="C8" s="666" t="s">
        <v>249</v>
      </c>
      <c r="D8" s="786"/>
      <c r="E8" s="786"/>
      <c r="F8" s="786"/>
      <c r="G8" s="366"/>
      <c r="H8" s="787"/>
      <c r="I8" s="788"/>
      <c r="J8" s="788"/>
      <c r="K8" s="788"/>
      <c r="L8" s="789"/>
      <c r="M8" s="790"/>
      <c r="N8" s="790"/>
      <c r="O8" s="790"/>
      <c r="P8" s="790"/>
      <c r="Q8" s="791"/>
      <c r="R8" s="790"/>
      <c r="S8" s="790"/>
      <c r="T8" s="790"/>
      <c r="U8" s="790"/>
      <c r="V8" s="791"/>
      <c r="W8" s="59"/>
      <c r="Z8" s="38" t="s">
        <v>250</v>
      </c>
      <c r="AB8" s="38" t="s">
        <v>251</v>
      </c>
      <c r="AD8" s="38" t="s">
        <v>251</v>
      </c>
      <c r="AF8" s="38" t="s">
        <v>251</v>
      </c>
    </row>
    <row r="9" spans="1:32" ht="17.100000000000001" customHeight="1" thickBot="1" x14ac:dyDescent="0.25">
      <c r="A9" s="31">
        <f>A8+1</f>
        <v>9</v>
      </c>
      <c r="B9" s="367"/>
      <c r="C9" s="621" t="s">
        <v>252</v>
      </c>
      <c r="D9" s="621"/>
      <c r="E9" s="621"/>
      <c r="F9" s="621"/>
      <c r="G9" s="622"/>
      <c r="H9" s="700" t="s">
        <v>253</v>
      </c>
      <c r="I9" s="621"/>
      <c r="J9" s="621"/>
      <c r="K9" s="621"/>
      <c r="L9" s="622"/>
      <c r="M9" s="700"/>
      <c r="N9" s="621"/>
      <c r="O9" s="621"/>
      <c r="P9" s="621"/>
      <c r="Q9" s="622"/>
      <c r="R9" s="700"/>
      <c r="S9" s="621"/>
      <c r="T9" s="621"/>
      <c r="U9" s="621"/>
      <c r="V9" s="622"/>
      <c r="W9" s="59"/>
      <c r="Z9" s="38" t="s">
        <v>21</v>
      </c>
      <c r="AA9" s="29">
        <v>1</v>
      </c>
      <c r="AB9" s="47" t="s">
        <v>21</v>
      </c>
      <c r="AD9" s="47" t="s">
        <v>21</v>
      </c>
      <c r="AF9" s="47" t="s">
        <v>21</v>
      </c>
    </row>
    <row r="10" spans="1:32" ht="17.100000000000001" customHeight="1" x14ac:dyDescent="0.2">
      <c r="A10" s="31">
        <f>A9+1</f>
        <v>10</v>
      </c>
      <c r="B10" s="56"/>
      <c r="C10" s="79" t="s">
        <v>254</v>
      </c>
      <c r="D10" s="50"/>
      <c r="E10" s="368"/>
      <c r="F10" s="369"/>
      <c r="G10" s="370" t="s">
        <v>255</v>
      </c>
      <c r="H10" s="780">
        <f>IF('[6]Sheet 2'!S45="","",IF('[6]Sheet 2'!S39=50,
IF('[6]Sheet 2'!S45&gt;3000,3000,IF('[6]Sheet 2'!S45&gt;1500,1500,IF('[6]Sheet 2'!S45&gt;1000,1000,'[6]Sheet 2'!S45))),
IF('[6]Sheet 2'!S39=60,
IF('[6]Sheet 2'!S45&gt;3600,3600,IF('[6]Sheet 2'!S45&gt;1800,1800,IF('[6]Sheet 2'!S45&gt;1200,1200,'[6]Sheet 2'!S45))),"")))</f>
        <v>3000</v>
      </c>
      <c r="I10" s="781"/>
      <c r="J10" s="371" t="s">
        <v>256</v>
      </c>
      <c r="K10" s="781">
        <f>IF('[6]Sheet 2'!S46="","",IF('[6]Sheet 2'!S39=50,
IF('[6]Sheet 2'!S46&gt;3000,3000,IF('[6]Sheet 2'!S46&gt;1500,1500,IF('[6]Sheet 2'!S46&gt;1000,1000,'[6]Sheet 2'!S46))),
IF('[6]Sheet 2'!S39=60,
IF('[6]Sheet 2'!S46&gt;3600,3600,IF('[6]Sheet 2'!S46&gt;1800,1800,IF('[6]Sheet 2'!S46&gt;1200,1200,'[6]Sheet 2'!S46))),"")))</f>
        <v>3000</v>
      </c>
      <c r="L10" s="782"/>
      <c r="M10" s="783"/>
      <c r="N10" s="783"/>
      <c r="O10" s="372" t="s">
        <v>256</v>
      </c>
      <c r="P10" s="784"/>
      <c r="Q10" s="785"/>
      <c r="R10" s="783"/>
      <c r="S10" s="783"/>
      <c r="T10" s="372" t="s">
        <v>256</v>
      </c>
      <c r="U10" s="784"/>
      <c r="V10" s="785"/>
      <c r="W10" s="59"/>
      <c r="Y10" s="373" t="s">
        <v>257</v>
      </c>
      <c r="Z10" s="54" t="s">
        <v>258</v>
      </c>
      <c r="AA10" s="29">
        <v>2</v>
      </c>
      <c r="AB10" s="54" t="str">
        <f>IF(H$24=$Z$10,$Y$10&amp;AA9,IF(H$24=$Z$11,$Y$11&amp;AA9,IF(H$24=$Z$12,$Y$12&amp;AA9,"")))</f>
        <v>OH1</v>
      </c>
      <c r="AC10" s="29">
        <v>1</v>
      </c>
      <c r="AD10" s="54" t="str">
        <f>IF(M$24=$Z$10,$Y$10&amp;AC10,IF(M$24=$Z$11,$Y$11&amp;AC10,IF(M$24=$Z$12,$Y$12&amp;AC10,"")))</f>
        <v/>
      </c>
      <c r="AE10" s="29">
        <v>1</v>
      </c>
      <c r="AF10" s="54" t="str">
        <f>IF(R$24=$Z$10,$Y$10&amp;AE10,IF(R$24=$Z$11,$Y$11&amp;AE10,IF(R$24=$Z$12,$Y$12&amp;AE10,"")))</f>
        <v/>
      </c>
    </row>
    <row r="11" spans="1:32" ht="17.100000000000001" customHeight="1" x14ac:dyDescent="0.2">
      <c r="A11" s="31">
        <f t="shared" si="0"/>
        <v>11</v>
      </c>
      <c r="B11" s="48"/>
      <c r="C11" s="374" t="s">
        <v>259</v>
      </c>
      <c r="D11" s="50"/>
      <c r="E11" s="375"/>
      <c r="F11" s="375"/>
      <c r="G11" s="63" t="str">
        <f>IF('FWM1'!$F$3='FWM1'!$O$69,Qsi,IF('FWM1'!$F$3='FWM1'!$O$70,Qus,""))</f>
        <v>m3/h</v>
      </c>
      <c r="H11" s="795" t="s">
        <v>260</v>
      </c>
      <c r="I11" s="796"/>
      <c r="J11" s="796"/>
      <c r="K11" s="796"/>
      <c r="L11" s="797"/>
      <c r="M11" s="793"/>
      <c r="N11" s="793"/>
      <c r="O11" s="793"/>
      <c r="P11" s="793"/>
      <c r="Q11" s="798"/>
      <c r="R11" s="793"/>
      <c r="S11" s="793"/>
      <c r="T11" s="793"/>
      <c r="U11" s="793"/>
      <c r="V11" s="798"/>
      <c r="W11" s="59"/>
      <c r="Y11" s="373" t="s">
        <v>261</v>
      </c>
      <c r="Z11" s="78" t="s">
        <v>262</v>
      </c>
      <c r="AA11" s="29">
        <v>3</v>
      </c>
      <c r="AB11" s="78" t="str">
        <f>IF(H$24=$Z$10,$Y$10&amp;AA10,IF(H$24=$Z$11,$Y$11&amp;AA10,IF(H$24=$Z$12,$Y$12&amp;AA10,"")))</f>
        <v>OH2</v>
      </c>
      <c r="AC11" s="29">
        <v>2</v>
      </c>
      <c r="AD11" s="78" t="str">
        <f>IF(M$24=$Z$10,$Y$10&amp;AC11,IF(M$24=$Z$11,$Y$11&amp;AC11,IF(M$24=$Z$12,$Y$12&amp;AC11,"")))</f>
        <v/>
      </c>
      <c r="AE11" s="29">
        <v>2</v>
      </c>
      <c r="AF11" s="78" t="str">
        <f>IF(R$24=$Z$10,$Y$10&amp;AE11,IF(R$24=$Z$11,$Y$11&amp;AE11,IF(R$24=$Z$12,$Y$12&amp;AE11,"")))</f>
        <v/>
      </c>
    </row>
    <row r="12" spans="1:32" ht="17.100000000000001" customHeight="1" thickBot="1" x14ac:dyDescent="0.25">
      <c r="A12" s="31">
        <f t="shared" si="0"/>
        <v>12</v>
      </c>
      <c r="B12" s="56"/>
      <c r="C12" s="57" t="s">
        <v>263</v>
      </c>
      <c r="D12" s="50"/>
      <c r="E12" s="376"/>
      <c r="F12" s="377"/>
      <c r="G12" s="63" t="str">
        <f>IF('FWM1'!$F$3='FWM1'!$O$69,Qsi,IF('FWM1'!$F$3='FWM1'!$O$70,Qus,""))</f>
        <v>m3/h</v>
      </c>
      <c r="H12" s="378" t="str">
        <f>IF('[6]Sheet 2'!E12:H12=0,"",'[6]Sheet 2'!E12:H12)</f>
        <v/>
      </c>
      <c r="I12" s="792">
        <f>IF('[6]Sheet 2'!E13=0,"",'[6]Sheet 2'!E13)</f>
        <v>412.8</v>
      </c>
      <c r="J12" s="792"/>
      <c r="K12" s="792"/>
      <c r="L12" s="379"/>
      <c r="M12" s="380"/>
      <c r="N12" s="799"/>
      <c r="O12" s="799"/>
      <c r="P12" s="799"/>
      <c r="Q12" s="381"/>
      <c r="R12" s="380"/>
      <c r="S12" s="799"/>
      <c r="T12" s="799"/>
      <c r="U12" s="799"/>
      <c r="V12" s="381"/>
      <c r="W12" s="59"/>
      <c r="Y12" s="373" t="s">
        <v>264</v>
      </c>
      <c r="Z12" s="60" t="s">
        <v>265</v>
      </c>
      <c r="AA12" s="29">
        <v>4</v>
      </c>
      <c r="AB12" s="78" t="str">
        <f>IF(H$24=$Z$10,$Y$10&amp;AA11,IF(H$24=$Z$11,$Y$11&amp;AA11,IF(H$24=$Z$12,$Y$12&amp;AA11,"")))</f>
        <v>OH3</v>
      </c>
      <c r="AC12" s="29">
        <v>3</v>
      </c>
      <c r="AD12" s="78" t="str">
        <f>IF(M$24=$Z$10,$Y$10&amp;AC12,IF(M$24=$Z$11,$Y$11&amp;AC12,IF(M$24=$Z$12,$Y$12&amp;AC12,"")))</f>
        <v/>
      </c>
      <c r="AE12" s="29">
        <v>3</v>
      </c>
      <c r="AF12" s="78" t="str">
        <f>IF(R$24=$Z$10,$Y$10&amp;AE12,IF(R$24=$Z$11,$Y$11&amp;AE12,IF(R$24=$Z$12,$Y$12&amp;AE12,"")))</f>
        <v/>
      </c>
    </row>
    <row r="13" spans="1:32" ht="17.100000000000001" customHeight="1" x14ac:dyDescent="0.2">
      <c r="A13" s="31">
        <f t="shared" si="0"/>
        <v>13</v>
      </c>
      <c r="B13" s="48"/>
      <c r="C13" s="49" t="s">
        <v>266</v>
      </c>
      <c r="D13" s="376"/>
      <c r="E13" s="376"/>
      <c r="F13" s="377"/>
      <c r="G13" s="63" t="str">
        <f>IF('FWM1'!$F$3='FWM1'!$O$69,DHsi,IF('FWM1'!$F$3='FWM1'!$O$70,DHus,""))</f>
        <v>m liq.</v>
      </c>
      <c r="H13" s="378"/>
      <c r="I13" s="792">
        <f>IF('[6]Sheet 2'!S26="","",'[6]Sheet 2'!S26)</f>
        <v>86.369886008673575</v>
      </c>
      <c r="J13" s="792"/>
      <c r="K13" s="792"/>
      <c r="L13" s="379"/>
      <c r="M13" s="382"/>
      <c r="N13" s="793"/>
      <c r="O13" s="793"/>
      <c r="P13" s="793"/>
      <c r="Q13" s="383"/>
      <c r="R13" s="382"/>
      <c r="S13" s="793"/>
      <c r="T13" s="793"/>
      <c r="U13" s="793"/>
      <c r="V13" s="383"/>
      <c r="W13" s="59"/>
      <c r="AA13" s="29">
        <v>5</v>
      </c>
      <c r="AB13" s="78" t="str">
        <f>IF(H$24=$Z$10,$Y$10&amp;AA12,IF(H$24=$Z$11,$Y$11&amp;AA12,IF(H$24=$Z$12,$Y$12&amp;AA12,"")))</f>
        <v>OH4</v>
      </c>
      <c r="AC13" s="29">
        <v>4</v>
      </c>
      <c r="AD13" s="78" t="str">
        <f>IF(M$24=$Z$10,$Y$10&amp;AC13,IF(M$24=$Z$11,$Y$11&amp;AC13,IF(M$24=$Z$12,$Y$12&amp;AC13,"")))</f>
        <v/>
      </c>
      <c r="AE13" s="29">
        <v>4</v>
      </c>
      <c r="AF13" s="78" t="str">
        <f>IF(R$24=$Z$10,$Y$10&amp;AE13,IF(R$24=$Z$11,$Y$11&amp;AE13,IF(R$24=$Z$12,$Y$12&amp;AE13,"")))</f>
        <v/>
      </c>
    </row>
    <row r="14" spans="1:32" ht="17.100000000000001" customHeight="1" x14ac:dyDescent="0.2">
      <c r="A14" s="31">
        <f t="shared" si="0"/>
        <v>14</v>
      </c>
      <c r="B14" s="48"/>
      <c r="C14" s="376" t="s">
        <v>267</v>
      </c>
      <c r="D14" s="50"/>
      <c r="E14" s="384"/>
      <c r="F14" s="377"/>
      <c r="G14" s="385" t="s">
        <v>268</v>
      </c>
      <c r="H14" s="378"/>
      <c r="I14" s="792">
        <f>IF('[6]Sheet 2'!S27=0,"",'[6]Sheet 2'!S27)</f>
        <v>70</v>
      </c>
      <c r="J14" s="792"/>
      <c r="K14" s="792"/>
      <c r="L14" s="379"/>
      <c r="M14" s="382"/>
      <c r="N14" s="793"/>
      <c r="O14" s="793"/>
      <c r="P14" s="793"/>
      <c r="Q14" s="386"/>
      <c r="R14" s="382"/>
      <c r="S14" s="794"/>
      <c r="T14" s="794"/>
      <c r="U14" s="794"/>
      <c r="V14" s="387"/>
      <c r="W14" s="59"/>
      <c r="AA14" s="29">
        <v>6</v>
      </c>
      <c r="AB14" s="78" t="str">
        <f>IF(H$24=$Z$10,$Y$10&amp;AA13,IF(H$24=$Z$11,$Y$11&amp;AA13,IF(H$24=$Z$12,$Y$12&amp;AA13,"")))</f>
        <v>OH5</v>
      </c>
      <c r="AC14" s="29">
        <v>5</v>
      </c>
      <c r="AD14" s="78" t="str">
        <f>IF(M$24=$Z$10,$Y$10&amp;AC14,IF(M$24=$Z$11,$Y$11&amp;AC14,IF(M$24=$Z$12,$Y$12&amp;AC14,"")))</f>
        <v/>
      </c>
      <c r="AE14" s="29">
        <v>5</v>
      </c>
      <c r="AF14" s="78" t="str">
        <f>IF(R$24=$Z$10,$Y$10&amp;AE14,IF(R$24=$Z$11,$Y$11&amp;AE14,IF(R$24=$Z$12,$Y$12&amp;AE14,"")))</f>
        <v/>
      </c>
    </row>
    <row r="15" spans="1:32" ht="17.100000000000001" customHeight="1" x14ac:dyDescent="0.2">
      <c r="A15" s="31">
        <f t="shared" si="0"/>
        <v>15</v>
      </c>
      <c r="B15" s="48"/>
      <c r="C15" s="49" t="s">
        <v>269</v>
      </c>
      <c r="D15" s="50"/>
      <c r="E15" s="376"/>
      <c r="F15" s="377"/>
      <c r="G15" s="63" t="str">
        <f>IF('FWM1'!$F$3='FWM1'!$O$69,Psi,IF('FWM1'!$F$3='FWM1'!$O$70,Pus,""))</f>
        <v>kW</v>
      </c>
      <c r="H15" s="388"/>
      <c r="I15" s="808">
        <f>IF('[6]Sheet 2'!S29="","",'[6]Sheet 2'!S29)</f>
        <v>117.38298145841661</v>
      </c>
      <c r="J15" s="808"/>
      <c r="K15" s="808"/>
      <c r="L15" s="389"/>
      <c r="M15" s="382"/>
      <c r="N15" s="793"/>
      <c r="O15" s="793"/>
      <c r="P15" s="793"/>
      <c r="Q15" s="386"/>
      <c r="R15" s="382"/>
      <c r="S15" s="794"/>
      <c r="T15" s="794"/>
      <c r="U15" s="794"/>
      <c r="V15" s="387"/>
      <c r="W15" s="59"/>
      <c r="AA15" s="29">
        <v>7</v>
      </c>
      <c r="AB15" s="78" t="str">
        <f>IF(H$24=$Z$10,$Y$10&amp;AA14,IF(H$24=$Z$11,"",IF(H$24=$Z$12,$Y$12&amp;AA14,"")))</f>
        <v>OH6</v>
      </c>
      <c r="AC15" s="29">
        <v>6</v>
      </c>
      <c r="AD15" s="78" t="str">
        <f>IF(M$24=$Z$10,$Y$10&amp;AC15,IF(M$24=$Z$11,"",IF(M$24=$Z$12,$Y$12&amp;AC15,"")))</f>
        <v/>
      </c>
      <c r="AE15" s="29">
        <v>6</v>
      </c>
      <c r="AF15" s="78" t="str">
        <f>IF(R$24=$Z$10,$Y$10&amp;AE15,IF(R$24=$Z$11,"",IF(R$24=$Z$12,$Y$12&amp;AE15,"")))</f>
        <v/>
      </c>
    </row>
    <row r="16" spans="1:32" ht="17.100000000000001" customHeight="1" thickBot="1" x14ac:dyDescent="0.25">
      <c r="A16" s="31">
        <f t="shared" si="0"/>
        <v>16</v>
      </c>
      <c r="B16" s="48"/>
      <c r="C16" s="376" t="s">
        <v>270</v>
      </c>
      <c r="D16" s="50"/>
      <c r="E16" s="375"/>
      <c r="F16" s="375"/>
      <c r="G16" s="63" t="str">
        <f>IF('FWM1'!$F$3='FWM1'!$O$69,Qsi,IF('FWM1'!$F$3='FWM1'!$O$70,Qus,""))</f>
        <v>m3/h</v>
      </c>
      <c r="H16" s="805" t="s">
        <v>260</v>
      </c>
      <c r="I16" s="806"/>
      <c r="J16" s="806"/>
      <c r="K16" s="806"/>
      <c r="L16" s="807"/>
      <c r="M16" s="793"/>
      <c r="N16" s="793"/>
      <c r="O16" s="793"/>
      <c r="P16" s="793"/>
      <c r="Q16" s="798"/>
      <c r="R16" s="793"/>
      <c r="S16" s="793"/>
      <c r="T16" s="793"/>
      <c r="U16" s="793"/>
      <c r="V16" s="798"/>
      <c r="W16" s="59"/>
      <c r="AB16" s="60" t="str">
        <f>IF(H$24=$Z$10,"",IF(H$24=$Z$11,"",IF(H$24=$Z$12,$Y$12&amp;AA15,"")))</f>
        <v/>
      </c>
      <c r="AC16" s="29">
        <v>7</v>
      </c>
      <c r="AD16" s="60" t="str">
        <f>IF(M$24=$Z$10,"",IF(M$24=$Z$11,"",IF(M$24=$Z$12,$Y$12&amp;AC16,"")))</f>
        <v/>
      </c>
      <c r="AE16" s="29">
        <v>7</v>
      </c>
      <c r="AF16" s="60" t="str">
        <f>IF(R$24=$Z$10,"",IF(R$24=$Z$11,"",IF(R$24=$Z$12,$Y$12&amp;AE16,"")))</f>
        <v/>
      </c>
    </row>
    <row r="17" spans="1:28" ht="17.100000000000001" customHeight="1" thickBot="1" x14ac:dyDescent="0.25">
      <c r="A17" s="31">
        <f t="shared" si="0"/>
        <v>17</v>
      </c>
      <c r="B17" s="48"/>
      <c r="C17" s="374" t="s">
        <v>271</v>
      </c>
      <c r="D17" s="50"/>
      <c r="E17" s="390"/>
      <c r="F17" s="376"/>
      <c r="G17" s="63" t="str">
        <f>IF('FWM1'!$F$3='FWM1'!$O$69,Psi,IF('FWM1'!$F$3='FWM1'!$O$70,Pus,""))</f>
        <v>kW</v>
      </c>
      <c r="H17" s="800" t="s">
        <v>260</v>
      </c>
      <c r="I17" s="801"/>
      <c r="J17" s="801"/>
      <c r="K17" s="801"/>
      <c r="L17" s="802"/>
      <c r="M17" s="803"/>
      <c r="N17" s="803"/>
      <c r="O17" s="803"/>
      <c r="P17" s="803"/>
      <c r="Q17" s="804"/>
      <c r="R17" s="803"/>
      <c r="S17" s="803"/>
      <c r="T17" s="803"/>
      <c r="U17" s="803"/>
      <c r="V17" s="804"/>
      <c r="W17" s="59"/>
      <c r="Z17" s="38" t="s">
        <v>272</v>
      </c>
    </row>
    <row r="18" spans="1:28" ht="17.100000000000001" customHeight="1" thickBot="1" x14ac:dyDescent="0.25">
      <c r="A18" s="31">
        <f t="shared" si="0"/>
        <v>18</v>
      </c>
      <c r="B18" s="48"/>
      <c r="C18" s="374" t="s">
        <v>273</v>
      </c>
      <c r="D18" s="50"/>
      <c r="E18" s="390"/>
      <c r="F18" s="50"/>
      <c r="G18" s="63" t="str">
        <f>IF('FWM1'!$F$3='FWM1'!$O$69,Psi,IF('FWM1'!$F$3='FWM1'!$O$70,Pus,""))</f>
        <v>kW</v>
      </c>
      <c r="H18" s="805" t="s">
        <v>260</v>
      </c>
      <c r="I18" s="806"/>
      <c r="J18" s="806"/>
      <c r="K18" s="806"/>
      <c r="L18" s="807"/>
      <c r="M18" s="793"/>
      <c r="N18" s="793"/>
      <c r="O18" s="793"/>
      <c r="P18" s="793"/>
      <c r="Q18" s="798"/>
      <c r="R18" s="793"/>
      <c r="S18" s="793"/>
      <c r="T18" s="793"/>
      <c r="U18" s="793"/>
      <c r="V18" s="798"/>
      <c r="W18" s="59"/>
      <c r="Z18" s="38" t="s">
        <v>21</v>
      </c>
      <c r="AB18" s="38" t="s">
        <v>272</v>
      </c>
    </row>
    <row r="19" spans="1:28" ht="17.100000000000001" customHeight="1" thickBot="1" x14ac:dyDescent="0.25">
      <c r="A19" s="31">
        <f t="shared" si="0"/>
        <v>19</v>
      </c>
      <c r="B19" s="48"/>
      <c r="C19" s="376" t="s">
        <v>274</v>
      </c>
      <c r="D19" s="50"/>
      <c r="E19" s="384"/>
      <c r="F19" s="391" t="s">
        <v>275</v>
      </c>
      <c r="G19" s="392"/>
      <c r="H19" s="393">
        <v>0</v>
      </c>
      <c r="I19" s="315" t="s">
        <v>256</v>
      </c>
      <c r="J19" s="394">
        <v>0</v>
      </c>
      <c r="K19" s="295" t="s">
        <v>256</v>
      </c>
      <c r="L19" s="395">
        <v>0</v>
      </c>
      <c r="M19" s="396"/>
      <c r="N19" s="384" t="s">
        <v>256</v>
      </c>
      <c r="O19" s="397"/>
      <c r="P19" s="384" t="s">
        <v>256</v>
      </c>
      <c r="Q19" s="398"/>
      <c r="R19" s="396"/>
      <c r="S19" s="399" t="s">
        <v>256</v>
      </c>
      <c r="T19" s="400"/>
      <c r="U19" s="401" t="s">
        <v>256</v>
      </c>
      <c r="V19" s="402"/>
      <c r="W19" s="59"/>
      <c r="Z19" s="54" t="s">
        <v>276</v>
      </c>
      <c r="AB19" s="38" t="s">
        <v>21</v>
      </c>
    </row>
    <row r="20" spans="1:28" ht="17.100000000000001" customHeight="1" x14ac:dyDescent="0.25">
      <c r="A20" s="31">
        <f t="shared" si="0"/>
        <v>20</v>
      </c>
      <c r="B20" s="403"/>
      <c r="C20" s="404" t="s">
        <v>277</v>
      </c>
      <c r="D20" s="405"/>
      <c r="E20" s="405"/>
      <c r="F20" s="405"/>
      <c r="G20" s="63" t="str">
        <f>IF('FWM1'!$F$3='FWM1'!$O$69,DHsi,IF('FWM1'!$F$3='FWM1'!$O$70,DHus,""))</f>
        <v>m liq.</v>
      </c>
      <c r="H20" s="406"/>
      <c r="I20" s="817">
        <f>IF('[6]Sheet 2'!F3='[6]Sheet 2'!O73,'[6]Sheet 2'!O90,IF('[6]Sheet 2'!F3='[6]Sheet 2'!O74,'[6]Sheet 2'!S90,""))</f>
        <v>9.1734621438867237</v>
      </c>
      <c r="J20" s="817"/>
      <c r="K20" s="817"/>
      <c r="L20" s="386" t="s">
        <v>83</v>
      </c>
      <c r="M20" s="818"/>
      <c r="N20" s="818"/>
      <c r="O20" s="818"/>
      <c r="P20" s="818"/>
      <c r="Q20" s="819"/>
      <c r="R20" s="818"/>
      <c r="S20" s="818"/>
      <c r="T20" s="818"/>
      <c r="U20" s="818"/>
      <c r="V20" s="819"/>
      <c r="W20" s="59"/>
      <c r="Z20" s="78" t="s">
        <v>278</v>
      </c>
      <c r="AB20" s="78" t="s">
        <v>278</v>
      </c>
    </row>
    <row r="21" spans="1:28" ht="17.100000000000001" customHeight="1" thickBot="1" x14ac:dyDescent="0.25">
      <c r="A21" s="31">
        <f t="shared" si="0"/>
        <v>21</v>
      </c>
      <c r="B21" s="407"/>
      <c r="C21" s="820" t="s">
        <v>279</v>
      </c>
      <c r="D21" s="820"/>
      <c r="E21" s="820"/>
      <c r="F21" s="820"/>
      <c r="G21" s="63" t="str">
        <f>IF('FWM1'!$F$3='FWM1'!$O$69,DHsi,IF('FWM1'!$F$3='FWM1'!$O$70,DHus,""))</f>
        <v>m liq.</v>
      </c>
      <c r="H21" s="408"/>
      <c r="I21" s="821">
        <f>IF('[6]Sheet 2'!F3='[6]Sheet 2'!O73,'[6]Sheet 2'!O91,IF('[6]Sheet 2'!F3='[6]Sheet 2'!O74,'[6]Sheet 2'!S91,""))</f>
        <v>9.8734621438867229</v>
      </c>
      <c r="J21" s="821"/>
      <c r="K21" s="821"/>
      <c r="L21" s="242" t="s">
        <v>83</v>
      </c>
      <c r="M21" s="822"/>
      <c r="N21" s="822"/>
      <c r="O21" s="822"/>
      <c r="P21" s="822"/>
      <c r="Q21" s="823"/>
      <c r="R21" s="822"/>
      <c r="S21" s="822"/>
      <c r="T21" s="822"/>
      <c r="U21" s="822"/>
      <c r="V21" s="823"/>
      <c r="W21" s="59"/>
      <c r="Z21" s="78" t="s">
        <v>280</v>
      </c>
      <c r="AB21" s="78" t="s">
        <v>280</v>
      </c>
    </row>
    <row r="22" spans="1:28" ht="17.100000000000001" customHeight="1" thickBot="1" x14ac:dyDescent="0.25">
      <c r="A22" s="345">
        <f t="shared" si="0"/>
        <v>22</v>
      </c>
      <c r="B22" s="352"/>
      <c r="C22" s="621" t="s">
        <v>281</v>
      </c>
      <c r="D22" s="621"/>
      <c r="E22" s="621"/>
      <c r="F22" s="621"/>
      <c r="G22" s="622"/>
      <c r="H22" s="700" t="s">
        <v>253</v>
      </c>
      <c r="I22" s="621"/>
      <c r="J22" s="621"/>
      <c r="K22" s="621"/>
      <c r="L22" s="622"/>
      <c r="M22" s="700"/>
      <c r="N22" s="621"/>
      <c r="O22" s="621"/>
      <c r="P22" s="621"/>
      <c r="Q22" s="622"/>
      <c r="R22" s="700"/>
      <c r="S22" s="621"/>
      <c r="T22" s="621"/>
      <c r="U22" s="621"/>
      <c r="V22" s="622"/>
      <c r="W22" s="59"/>
      <c r="Z22" s="60" t="s">
        <v>282</v>
      </c>
      <c r="AB22" s="60" t="s">
        <v>282</v>
      </c>
    </row>
    <row r="23" spans="1:28" ht="17.100000000000001" customHeight="1" thickBot="1" x14ac:dyDescent="0.25">
      <c r="A23" s="345">
        <f t="shared" si="0"/>
        <v>23</v>
      </c>
      <c r="B23" s="409"/>
      <c r="C23" s="376" t="s">
        <v>283</v>
      </c>
      <c r="D23" s="50"/>
      <c r="E23" s="376"/>
      <c r="F23" s="376"/>
      <c r="G23" s="236"/>
      <c r="H23" s="809" t="s">
        <v>260</v>
      </c>
      <c r="I23" s="810"/>
      <c r="J23" s="810"/>
      <c r="K23" s="810"/>
      <c r="L23" s="811"/>
      <c r="M23" s="812"/>
      <c r="N23" s="812"/>
      <c r="O23" s="812"/>
      <c r="P23" s="812"/>
      <c r="Q23" s="813"/>
      <c r="R23" s="814"/>
      <c r="S23" s="815"/>
      <c r="T23" s="815"/>
      <c r="U23" s="815"/>
      <c r="V23" s="816"/>
      <c r="W23" s="59"/>
    </row>
    <row r="24" spans="1:28" ht="17.100000000000001" customHeight="1" thickBot="1" x14ac:dyDescent="0.3">
      <c r="A24" s="345">
        <f t="shared" si="0"/>
        <v>24</v>
      </c>
      <c r="B24" s="157"/>
      <c r="C24" s="824" t="s">
        <v>284</v>
      </c>
      <c r="D24" s="824"/>
      <c r="E24" s="824"/>
      <c r="F24" s="824"/>
      <c r="G24" s="410"/>
      <c r="H24" s="825" t="s">
        <v>258</v>
      </c>
      <c r="I24" s="645"/>
      <c r="J24" s="645"/>
      <c r="K24" s="645"/>
      <c r="L24" s="826"/>
      <c r="M24" s="806"/>
      <c r="N24" s="806"/>
      <c r="O24" s="806"/>
      <c r="P24" s="806"/>
      <c r="Q24" s="807"/>
      <c r="R24" s="806"/>
      <c r="S24" s="806"/>
      <c r="T24" s="806"/>
      <c r="U24" s="806"/>
      <c r="V24" s="807"/>
      <c r="W24" s="59"/>
      <c r="Z24" s="38" t="s">
        <v>285</v>
      </c>
      <c r="AB24" s="38" t="s">
        <v>285</v>
      </c>
    </row>
    <row r="25" spans="1:28" ht="17.100000000000001" customHeight="1" thickBot="1" x14ac:dyDescent="0.3">
      <c r="A25" s="345">
        <f t="shared" si="0"/>
        <v>25</v>
      </c>
      <c r="B25" s="157"/>
      <c r="C25" s="824" t="s">
        <v>286</v>
      </c>
      <c r="D25" s="824"/>
      <c r="E25" s="824"/>
      <c r="F25" s="824"/>
      <c r="G25" s="410"/>
      <c r="H25" s="827" t="s">
        <v>287</v>
      </c>
      <c r="I25" s="828"/>
      <c r="J25" s="828"/>
      <c r="K25" s="828"/>
      <c r="L25" s="828"/>
      <c r="M25" s="805"/>
      <c r="N25" s="806"/>
      <c r="O25" s="806"/>
      <c r="P25" s="806"/>
      <c r="Q25" s="807"/>
      <c r="R25" s="806"/>
      <c r="S25" s="806"/>
      <c r="T25" s="806"/>
      <c r="U25" s="806"/>
      <c r="V25" s="807"/>
      <c r="W25" s="59"/>
      <c r="Z25" s="38" t="s">
        <v>21</v>
      </c>
      <c r="AB25" s="38" t="s">
        <v>21</v>
      </c>
    </row>
    <row r="26" spans="1:28" ht="17.100000000000001" customHeight="1" x14ac:dyDescent="0.25">
      <c r="A26" s="345">
        <f t="shared" si="0"/>
        <v>26</v>
      </c>
      <c r="B26" s="157"/>
      <c r="C26" s="824" t="s">
        <v>288</v>
      </c>
      <c r="D26" s="824"/>
      <c r="E26" s="824"/>
      <c r="F26" s="824"/>
      <c r="G26" s="410"/>
      <c r="H26" s="800" t="s">
        <v>278</v>
      </c>
      <c r="I26" s="801"/>
      <c r="J26" s="801"/>
      <c r="K26" s="801"/>
      <c r="L26" s="802"/>
      <c r="M26" s="806"/>
      <c r="N26" s="806"/>
      <c r="O26" s="806"/>
      <c r="P26" s="806"/>
      <c r="Q26" s="807"/>
      <c r="R26" s="806"/>
      <c r="S26" s="806"/>
      <c r="T26" s="806"/>
      <c r="U26" s="806"/>
      <c r="V26" s="807"/>
      <c r="W26" s="59"/>
      <c r="Z26" s="54" t="s">
        <v>276</v>
      </c>
      <c r="AB26" s="78" t="s">
        <v>289</v>
      </c>
    </row>
    <row r="27" spans="1:28" ht="17.100000000000001" customHeight="1" thickBot="1" x14ac:dyDescent="0.3">
      <c r="A27" s="345">
        <f t="shared" si="0"/>
        <v>27</v>
      </c>
      <c r="B27" s="157"/>
      <c r="C27" s="824" t="s">
        <v>290</v>
      </c>
      <c r="D27" s="824"/>
      <c r="E27" s="824"/>
      <c r="F27" s="824"/>
      <c r="G27" s="410"/>
      <c r="H27" s="805" t="s">
        <v>289</v>
      </c>
      <c r="I27" s="806"/>
      <c r="J27" s="806"/>
      <c r="K27" s="806"/>
      <c r="L27" s="807"/>
      <c r="M27" s="806"/>
      <c r="N27" s="806"/>
      <c r="O27" s="806"/>
      <c r="P27" s="806"/>
      <c r="Q27" s="807"/>
      <c r="R27" s="806"/>
      <c r="S27" s="806"/>
      <c r="T27" s="806"/>
      <c r="U27" s="806"/>
      <c r="V27" s="807"/>
      <c r="W27" s="59"/>
      <c r="Z27" s="78" t="s">
        <v>289</v>
      </c>
      <c r="AB27" s="60" t="s">
        <v>291</v>
      </c>
    </row>
    <row r="28" spans="1:28" ht="17.100000000000001" customHeight="1" thickBot="1" x14ac:dyDescent="0.25">
      <c r="A28" s="345">
        <f t="shared" si="0"/>
        <v>28</v>
      </c>
      <c r="B28" s="157"/>
      <c r="C28" s="376" t="s">
        <v>292</v>
      </c>
      <c r="D28" s="376"/>
      <c r="E28" s="376"/>
      <c r="F28" s="411"/>
      <c r="G28" s="412"/>
      <c r="H28" s="795" t="s">
        <v>293</v>
      </c>
      <c r="I28" s="796"/>
      <c r="J28" s="796"/>
      <c r="K28" s="796"/>
      <c r="L28" s="797"/>
      <c r="M28" s="803"/>
      <c r="N28" s="656"/>
      <c r="O28" s="656"/>
      <c r="P28" s="656"/>
      <c r="Q28" s="804"/>
      <c r="R28" s="803"/>
      <c r="S28" s="803"/>
      <c r="T28" s="803"/>
      <c r="U28" s="803"/>
      <c r="V28" s="804"/>
      <c r="W28" s="59"/>
      <c r="Z28" s="60" t="s">
        <v>291</v>
      </c>
    </row>
    <row r="29" spans="1:28" ht="17.100000000000001" customHeight="1" x14ac:dyDescent="0.2">
      <c r="A29" s="345">
        <f t="shared" si="0"/>
        <v>29</v>
      </c>
      <c r="B29" s="157"/>
      <c r="C29" s="376" t="s">
        <v>294</v>
      </c>
      <c r="D29" s="376"/>
      <c r="E29" s="376"/>
      <c r="F29" s="411"/>
      <c r="G29" s="63" t="str">
        <f>IF('FWM1'!$F$3='FWM1'!$O$69,L2si,IF('FWM1'!$F$3='FWM1'!$O$70,L2us,""))</f>
        <v>mm</v>
      </c>
      <c r="H29" s="795" t="s">
        <v>260</v>
      </c>
      <c r="I29" s="796"/>
      <c r="J29" s="796"/>
      <c r="K29" s="796"/>
      <c r="L29" s="797"/>
      <c r="M29" s="413"/>
      <c r="N29" s="414" t="s">
        <v>256</v>
      </c>
      <c r="O29" s="415"/>
      <c r="P29" s="414" t="s">
        <v>256</v>
      </c>
      <c r="Q29" s="402"/>
      <c r="R29" s="413"/>
      <c r="S29" s="399" t="s">
        <v>256</v>
      </c>
      <c r="T29" s="397"/>
      <c r="U29" s="416" t="s">
        <v>256</v>
      </c>
      <c r="V29" s="417"/>
      <c r="W29" s="59"/>
    </row>
    <row r="30" spans="1:28" ht="17.100000000000001" customHeight="1" x14ac:dyDescent="0.2">
      <c r="A30" s="345">
        <f t="shared" si="0"/>
        <v>30</v>
      </c>
      <c r="B30" s="157"/>
      <c r="C30" s="374" t="s">
        <v>295</v>
      </c>
      <c r="D30" s="384"/>
      <c r="E30" s="376"/>
      <c r="F30" s="411"/>
      <c r="G30" s="63" t="str">
        <f>IF('FWM1'!$F$3='FWM1'!$O$69,Prsi,IF('FWM1'!$F$3='FWM1'!$O$70,GPus,""))</f>
        <v>bara</v>
      </c>
      <c r="H30" s="795" t="s">
        <v>296</v>
      </c>
      <c r="I30" s="796"/>
      <c r="J30" s="796"/>
      <c r="K30" s="796"/>
      <c r="L30" s="797"/>
      <c r="M30" s="793"/>
      <c r="N30" s="803"/>
      <c r="O30" s="803"/>
      <c r="P30" s="803"/>
      <c r="Q30" s="798"/>
      <c r="R30" s="793"/>
      <c r="S30" s="793"/>
      <c r="T30" s="793"/>
      <c r="U30" s="793"/>
      <c r="V30" s="798"/>
      <c r="W30" s="59"/>
    </row>
    <row r="31" spans="1:28" ht="17.100000000000001" customHeight="1" x14ac:dyDescent="0.2">
      <c r="A31" s="345">
        <f t="shared" si="0"/>
        <v>31</v>
      </c>
      <c r="B31" s="157"/>
      <c r="C31" s="374" t="s">
        <v>297</v>
      </c>
      <c r="D31" s="376"/>
      <c r="E31" s="376"/>
      <c r="F31" s="376"/>
      <c r="G31" s="63" t="str">
        <f>IF('FWM1'!$F$3='FWM1'!$O$69,Prsi,IF('FWM1'!$F$3='FWM1'!$O$70,GPus,""))</f>
        <v>bara</v>
      </c>
      <c r="H31" s="795" t="s">
        <v>296</v>
      </c>
      <c r="I31" s="796"/>
      <c r="J31" s="796"/>
      <c r="K31" s="796"/>
      <c r="L31" s="797"/>
      <c r="M31" s="793"/>
      <c r="N31" s="793"/>
      <c r="O31" s="793"/>
      <c r="P31" s="793"/>
      <c r="Q31" s="798"/>
      <c r="R31" s="793"/>
      <c r="S31" s="793"/>
      <c r="T31" s="793"/>
      <c r="U31" s="793"/>
      <c r="V31" s="798"/>
      <c r="W31" s="59"/>
    </row>
    <row r="32" spans="1:28" ht="30.75" customHeight="1" thickBot="1" x14ac:dyDescent="0.25">
      <c r="A32" s="345">
        <f t="shared" si="0"/>
        <v>32</v>
      </c>
      <c r="B32" s="157"/>
      <c r="C32" s="829" t="str">
        <f>IF('FWM1'!F3='FWM1'!O69,"Suction specific speed with max. impeller
diameter at BEP  (m3/h - m - rpm )",IF('FWM1'!F3='FWM1'!O70,"Suction specific speed with max. impeller
diameter at BEP  (GPM - FT - rpm )",""))</f>
        <v>Suction specific speed with max. impeller
diameter at BEP  (m3/h - m - rpm )</v>
      </c>
      <c r="D32" s="829"/>
      <c r="E32" s="829"/>
      <c r="F32" s="829"/>
      <c r="G32" s="392"/>
      <c r="H32" s="795" t="str">
        <f>IF('[6]Sheet 2'!F3='[6]Sheet 2'!O73,"Less than 12800",IF('[6]Sheet 2'!F3='[6]Sheet 2'!O74,"Less than 11000",""))</f>
        <v>Less than 12800</v>
      </c>
      <c r="I32" s="796"/>
      <c r="J32" s="796"/>
      <c r="K32" s="796"/>
      <c r="L32" s="797"/>
      <c r="M32" s="793"/>
      <c r="N32" s="793"/>
      <c r="O32" s="793"/>
      <c r="P32" s="793"/>
      <c r="Q32" s="798"/>
      <c r="R32" s="793"/>
      <c r="S32" s="793"/>
      <c r="T32" s="793"/>
      <c r="U32" s="793"/>
      <c r="V32" s="798"/>
      <c r="W32" s="59"/>
    </row>
    <row r="33" spans="1:28" ht="17.100000000000001" customHeight="1" thickBot="1" x14ac:dyDescent="0.25">
      <c r="A33" s="31" t="e">
        <f>#REF!+1</f>
        <v>#REF!</v>
      </c>
      <c r="B33" s="418"/>
      <c r="C33" s="701" t="s">
        <v>298</v>
      </c>
      <c r="D33" s="701"/>
      <c r="E33" s="701"/>
      <c r="F33" s="701"/>
      <c r="G33" s="702"/>
      <c r="H33" s="700" t="s">
        <v>246</v>
      </c>
      <c r="I33" s="621"/>
      <c r="J33" s="621"/>
      <c r="K33" s="621"/>
      <c r="L33" s="622"/>
      <c r="M33" s="700"/>
      <c r="N33" s="621"/>
      <c r="O33" s="621"/>
      <c r="P33" s="621"/>
      <c r="Q33" s="622"/>
      <c r="R33" s="700"/>
      <c r="S33" s="621"/>
      <c r="T33" s="621"/>
      <c r="U33" s="621"/>
      <c r="V33" s="622"/>
      <c r="W33" s="59"/>
    </row>
    <row r="34" spans="1:28" s="421" customFormat="1" ht="17.100000000000001" customHeight="1" x14ac:dyDescent="0.25">
      <c r="A34" s="345" t="e">
        <f t="shared" si="0"/>
        <v>#REF!</v>
      </c>
      <c r="B34" s="419"/>
      <c r="C34" s="830" t="s">
        <v>299</v>
      </c>
      <c r="D34" s="830"/>
      <c r="E34" s="830"/>
      <c r="F34" s="830"/>
      <c r="G34" s="410"/>
      <c r="H34" s="831" t="s">
        <v>300</v>
      </c>
      <c r="I34" s="832"/>
      <c r="J34" s="420" t="str">
        <f>"/"</f>
        <v>/</v>
      </c>
      <c r="K34" s="832" t="s">
        <v>301</v>
      </c>
      <c r="L34" s="833"/>
      <c r="M34" s="793"/>
      <c r="N34" s="793"/>
      <c r="O34" s="793"/>
      <c r="P34" s="793"/>
      <c r="Q34" s="798"/>
      <c r="R34" s="793"/>
      <c r="S34" s="793"/>
      <c r="T34" s="793"/>
      <c r="U34" s="793"/>
      <c r="V34" s="798"/>
      <c r="W34" s="59"/>
      <c r="AB34" s="29"/>
    </row>
    <row r="35" spans="1:28" ht="17.100000000000001" customHeight="1" x14ac:dyDescent="0.2">
      <c r="A35" s="345" t="e">
        <f t="shared" si="0"/>
        <v>#REF!</v>
      </c>
      <c r="B35" s="153"/>
      <c r="C35" s="57" t="s">
        <v>302</v>
      </c>
      <c r="D35" s="57"/>
      <c r="E35" s="57"/>
      <c r="F35" s="57"/>
      <c r="G35" s="422"/>
      <c r="H35" s="834" t="s">
        <v>303</v>
      </c>
      <c r="I35" s="835"/>
      <c r="J35" s="835"/>
      <c r="K35" s="835"/>
      <c r="L35" s="836"/>
      <c r="M35" s="413"/>
      <c r="N35" s="413"/>
      <c r="O35" s="413"/>
      <c r="P35" s="413"/>
      <c r="Q35" s="423"/>
      <c r="R35" s="837"/>
      <c r="S35" s="837"/>
      <c r="T35" s="837"/>
      <c r="U35" s="837"/>
      <c r="V35" s="838"/>
      <c r="W35" s="59"/>
      <c r="Y35" s="424" t="s">
        <v>302</v>
      </c>
      <c r="AA35" s="425" t="s">
        <v>304</v>
      </c>
    </row>
    <row r="36" spans="1:28" ht="17.100000000000001" customHeight="1" x14ac:dyDescent="0.2">
      <c r="A36" s="345" t="e">
        <f t="shared" si="0"/>
        <v>#REF!</v>
      </c>
      <c r="B36" s="153"/>
      <c r="C36" s="57" t="s">
        <v>305</v>
      </c>
      <c r="D36" s="57"/>
      <c r="E36" s="57"/>
      <c r="F36" s="57"/>
      <c r="G36" s="422"/>
      <c r="H36" s="834" t="s">
        <v>303</v>
      </c>
      <c r="I36" s="835"/>
      <c r="J36" s="835"/>
      <c r="K36" s="835"/>
      <c r="L36" s="836"/>
      <c r="M36" s="413"/>
      <c r="N36" s="413"/>
      <c r="O36" s="413"/>
      <c r="P36" s="413"/>
      <c r="Q36" s="423"/>
      <c r="R36" s="837"/>
      <c r="S36" s="837"/>
      <c r="T36" s="837"/>
      <c r="U36" s="837"/>
      <c r="V36" s="838"/>
      <c r="W36" s="59"/>
      <c r="Y36" s="424" t="s">
        <v>305</v>
      </c>
      <c r="AA36" s="425" t="s">
        <v>303</v>
      </c>
    </row>
    <row r="37" spans="1:28" ht="17.100000000000001" customHeight="1" x14ac:dyDescent="0.2">
      <c r="A37" s="345" t="e">
        <f t="shared" si="0"/>
        <v>#REF!</v>
      </c>
      <c r="B37" s="153"/>
      <c r="C37" s="57" t="s">
        <v>306</v>
      </c>
      <c r="D37" s="57"/>
      <c r="E37" s="57"/>
      <c r="F37" s="57"/>
      <c r="G37" s="422"/>
      <c r="H37" s="834" t="s">
        <v>307</v>
      </c>
      <c r="I37" s="835"/>
      <c r="J37" s="835"/>
      <c r="K37" s="835"/>
      <c r="L37" s="836"/>
      <c r="M37" s="413"/>
      <c r="N37" s="413"/>
      <c r="O37" s="413"/>
      <c r="P37" s="413"/>
      <c r="Q37" s="423"/>
      <c r="R37" s="837"/>
      <c r="S37" s="837"/>
      <c r="T37" s="837"/>
      <c r="U37" s="837"/>
      <c r="V37" s="838"/>
      <c r="W37" s="59"/>
      <c r="Y37" s="424" t="s">
        <v>306</v>
      </c>
      <c r="AA37" s="425" t="s">
        <v>308</v>
      </c>
    </row>
    <row r="38" spans="1:28" ht="17.100000000000001" customHeight="1" x14ac:dyDescent="0.2">
      <c r="A38" s="345" t="e">
        <f t="shared" si="0"/>
        <v>#REF!</v>
      </c>
      <c r="B38" s="153"/>
      <c r="C38" s="57" t="s">
        <v>309</v>
      </c>
      <c r="D38" s="57"/>
      <c r="E38" s="57"/>
      <c r="F38" s="57"/>
      <c r="G38" s="63"/>
      <c r="H38" s="834" t="s">
        <v>310</v>
      </c>
      <c r="I38" s="835"/>
      <c r="J38" s="835"/>
      <c r="K38" s="835"/>
      <c r="L38" s="836"/>
      <c r="M38" s="413"/>
      <c r="N38" s="413"/>
      <c r="O38" s="413"/>
      <c r="P38" s="413"/>
      <c r="Q38" s="423"/>
      <c r="R38" s="837"/>
      <c r="S38" s="837"/>
      <c r="T38" s="837"/>
      <c r="U38" s="837"/>
      <c r="V38" s="838"/>
      <c r="W38" s="59"/>
      <c r="Y38" s="424" t="s">
        <v>309</v>
      </c>
      <c r="AA38" s="425" t="s">
        <v>310</v>
      </c>
    </row>
    <row r="39" spans="1:28" ht="17.100000000000001" customHeight="1" x14ac:dyDescent="0.2">
      <c r="A39" s="345" t="e">
        <f t="shared" si="0"/>
        <v>#REF!</v>
      </c>
      <c r="B39" s="153"/>
      <c r="C39" s="57" t="s">
        <v>311</v>
      </c>
      <c r="D39" s="57"/>
      <c r="E39" s="57"/>
      <c r="F39" s="57"/>
      <c r="G39" s="422"/>
      <c r="H39" s="834" t="s">
        <v>310</v>
      </c>
      <c r="I39" s="835"/>
      <c r="J39" s="835"/>
      <c r="K39" s="835"/>
      <c r="L39" s="836"/>
      <c r="M39" s="413"/>
      <c r="N39" s="413"/>
      <c r="O39" s="413"/>
      <c r="P39" s="413"/>
      <c r="Q39" s="423"/>
      <c r="R39" s="837"/>
      <c r="S39" s="837"/>
      <c r="T39" s="837"/>
      <c r="U39" s="837"/>
      <c r="V39" s="838"/>
      <c r="W39" s="129"/>
      <c r="Y39" s="424" t="s">
        <v>311</v>
      </c>
      <c r="AA39" s="425" t="s">
        <v>310</v>
      </c>
    </row>
    <row r="40" spans="1:28" ht="17.100000000000001" customHeight="1" x14ac:dyDescent="0.2">
      <c r="A40" s="345" t="e">
        <f t="shared" si="0"/>
        <v>#REF!</v>
      </c>
      <c r="B40" s="153"/>
      <c r="C40" s="57" t="s">
        <v>312</v>
      </c>
      <c r="D40" s="57"/>
      <c r="E40" s="57"/>
      <c r="F40" s="57"/>
      <c r="G40" s="422"/>
      <c r="H40" s="834" t="s">
        <v>313</v>
      </c>
      <c r="I40" s="835"/>
      <c r="J40" s="835"/>
      <c r="K40" s="835"/>
      <c r="L40" s="836"/>
      <c r="M40" s="413"/>
      <c r="N40" s="413"/>
      <c r="O40" s="413"/>
      <c r="P40" s="413"/>
      <c r="Q40" s="423"/>
      <c r="R40" s="837"/>
      <c r="S40" s="837"/>
      <c r="T40" s="837"/>
      <c r="U40" s="837"/>
      <c r="V40" s="838"/>
      <c r="W40" s="129"/>
      <c r="Y40" s="424" t="s">
        <v>312</v>
      </c>
      <c r="AA40" s="425" t="s">
        <v>314</v>
      </c>
    </row>
    <row r="41" spans="1:28" ht="17.100000000000001" customHeight="1" x14ac:dyDescent="0.2">
      <c r="A41" s="345" t="e">
        <f t="shared" si="0"/>
        <v>#REF!</v>
      </c>
      <c r="B41" s="153"/>
      <c r="C41" s="57" t="s">
        <v>315</v>
      </c>
      <c r="D41" s="57"/>
      <c r="E41" s="57"/>
      <c r="F41" s="57"/>
      <c r="G41" s="422"/>
      <c r="H41" s="834" t="s">
        <v>307</v>
      </c>
      <c r="I41" s="835"/>
      <c r="J41" s="835"/>
      <c r="K41" s="835"/>
      <c r="L41" s="836"/>
      <c r="M41" s="413"/>
      <c r="N41" s="413"/>
      <c r="O41" s="413"/>
      <c r="P41" s="413"/>
      <c r="Q41" s="423"/>
      <c r="R41" s="837"/>
      <c r="S41" s="837"/>
      <c r="T41" s="837"/>
      <c r="U41" s="837"/>
      <c r="V41" s="838"/>
      <c r="W41" s="59"/>
      <c r="Y41" s="424" t="s">
        <v>315</v>
      </c>
      <c r="AA41" s="425" t="s">
        <v>307</v>
      </c>
    </row>
    <row r="42" spans="1:28" ht="17.100000000000001" customHeight="1" x14ac:dyDescent="0.2">
      <c r="A42" s="345" t="e">
        <f t="shared" si="0"/>
        <v>#REF!</v>
      </c>
      <c r="B42" s="426"/>
      <c r="C42" s="79" t="s">
        <v>316</v>
      </c>
      <c r="D42" s="427"/>
      <c r="E42" s="427"/>
      <c r="F42" s="427"/>
      <c r="G42" s="428"/>
      <c r="H42" s="834" t="s">
        <v>310</v>
      </c>
      <c r="I42" s="835"/>
      <c r="J42" s="835"/>
      <c r="K42" s="835"/>
      <c r="L42" s="836"/>
      <c r="M42" s="413"/>
      <c r="N42" s="413"/>
      <c r="O42" s="413"/>
      <c r="P42" s="413"/>
      <c r="Q42" s="423"/>
      <c r="R42" s="837"/>
      <c r="S42" s="837"/>
      <c r="T42" s="837"/>
      <c r="U42" s="837"/>
      <c r="V42" s="838"/>
      <c r="W42" s="59"/>
      <c r="Y42" s="429" t="s">
        <v>317</v>
      </c>
      <c r="AA42" s="425" t="s">
        <v>310</v>
      </c>
    </row>
    <row r="43" spans="1:28" ht="17.100000000000001" customHeight="1" x14ac:dyDescent="0.2">
      <c r="A43" s="345" t="e">
        <f t="shared" si="0"/>
        <v>#REF!</v>
      </c>
      <c r="B43" s="430"/>
      <c r="C43" s="79" t="s">
        <v>318</v>
      </c>
      <c r="D43" s="57"/>
      <c r="E43" s="79" t="s">
        <v>12</v>
      </c>
      <c r="F43" s="79" t="s">
        <v>12</v>
      </c>
      <c r="G43" s="422"/>
      <c r="H43" s="834" t="s">
        <v>303</v>
      </c>
      <c r="I43" s="835"/>
      <c r="J43" s="835"/>
      <c r="K43" s="835"/>
      <c r="L43" s="836"/>
      <c r="M43" s="413"/>
      <c r="N43" s="413"/>
      <c r="O43" s="413"/>
      <c r="P43" s="413"/>
      <c r="Q43" s="423"/>
      <c r="R43" s="837"/>
      <c r="S43" s="837"/>
      <c r="T43" s="837"/>
      <c r="U43" s="837"/>
      <c r="V43" s="838"/>
      <c r="W43" s="59"/>
      <c r="Y43" s="429" t="s">
        <v>319</v>
      </c>
      <c r="AA43" s="431" t="s">
        <v>320</v>
      </c>
    </row>
    <row r="44" spans="1:28" ht="17.100000000000001" customHeight="1" x14ac:dyDescent="0.2">
      <c r="A44" s="345" t="e">
        <f t="shared" si="0"/>
        <v>#REF!</v>
      </c>
      <c r="B44" s="430"/>
      <c r="C44" s="79" t="s">
        <v>321</v>
      </c>
      <c r="D44" s="57"/>
      <c r="E44" s="79"/>
      <c r="F44" s="79"/>
      <c r="G44" s="432"/>
      <c r="H44" s="834" t="s">
        <v>303</v>
      </c>
      <c r="I44" s="835"/>
      <c r="J44" s="835"/>
      <c r="K44" s="835"/>
      <c r="L44" s="836"/>
      <c r="M44" s="413"/>
      <c r="N44" s="413"/>
      <c r="O44" s="413"/>
      <c r="P44" s="413"/>
      <c r="Q44" s="423"/>
      <c r="R44" s="837"/>
      <c r="S44" s="837"/>
      <c r="T44" s="837"/>
      <c r="U44" s="837"/>
      <c r="V44" s="838"/>
      <c r="W44" s="59"/>
      <c r="Y44" s="429" t="s">
        <v>318</v>
      </c>
      <c r="AA44" s="425" t="s">
        <v>303</v>
      </c>
    </row>
    <row r="45" spans="1:28" ht="17.100000000000001" customHeight="1" x14ac:dyDescent="0.2">
      <c r="A45" s="345" t="e">
        <f t="shared" si="0"/>
        <v>#REF!</v>
      </c>
      <c r="B45" s="430"/>
      <c r="C45" s="79" t="s">
        <v>322</v>
      </c>
      <c r="D45" s="57"/>
      <c r="E45" s="79"/>
      <c r="F45" s="79"/>
      <c r="G45" s="432"/>
      <c r="H45" s="834" t="s">
        <v>303</v>
      </c>
      <c r="I45" s="835"/>
      <c r="J45" s="835"/>
      <c r="K45" s="835"/>
      <c r="L45" s="836"/>
      <c r="M45" s="413"/>
      <c r="N45" s="413"/>
      <c r="O45" s="413"/>
      <c r="P45" s="413"/>
      <c r="Q45" s="423"/>
      <c r="R45" s="837"/>
      <c r="S45" s="837"/>
      <c r="T45" s="837"/>
      <c r="U45" s="837"/>
      <c r="V45" s="838"/>
      <c r="W45" s="59"/>
      <c r="Y45" s="429" t="s">
        <v>323</v>
      </c>
      <c r="AA45" s="425" t="s">
        <v>303</v>
      </c>
    </row>
    <row r="46" spans="1:28" ht="17.100000000000001" customHeight="1" x14ac:dyDescent="0.2">
      <c r="A46" s="345" t="e">
        <f t="shared" si="0"/>
        <v>#REF!</v>
      </c>
      <c r="B46" s="430"/>
      <c r="C46" s="79" t="s">
        <v>324</v>
      </c>
      <c r="D46" s="57"/>
      <c r="E46" s="79"/>
      <c r="F46" s="79"/>
      <c r="G46" s="422"/>
      <c r="H46" s="834" t="s">
        <v>310</v>
      </c>
      <c r="I46" s="835"/>
      <c r="J46" s="835"/>
      <c r="K46" s="835"/>
      <c r="L46" s="836"/>
      <c r="M46" s="413"/>
      <c r="N46" s="413"/>
      <c r="O46" s="413"/>
      <c r="P46" s="413"/>
      <c r="Q46" s="423"/>
      <c r="R46" s="837"/>
      <c r="S46" s="837"/>
      <c r="T46" s="837"/>
      <c r="U46" s="837"/>
      <c r="V46" s="838"/>
      <c r="W46" s="59"/>
      <c r="Y46" s="429" t="s">
        <v>322</v>
      </c>
      <c r="AA46" s="425" t="s">
        <v>303</v>
      </c>
    </row>
    <row r="47" spans="1:28" ht="17.100000000000001" customHeight="1" x14ac:dyDescent="0.2">
      <c r="A47" s="345" t="e">
        <f t="shared" si="0"/>
        <v>#REF!</v>
      </c>
      <c r="B47" s="430"/>
      <c r="C47" s="79" t="s">
        <v>325</v>
      </c>
      <c r="D47" s="57"/>
      <c r="E47" s="79"/>
      <c r="F47" s="79"/>
      <c r="G47" s="422"/>
      <c r="H47" s="834" t="s">
        <v>310</v>
      </c>
      <c r="I47" s="835"/>
      <c r="J47" s="835"/>
      <c r="K47" s="835"/>
      <c r="L47" s="836"/>
      <c r="M47" s="413"/>
      <c r="N47" s="413"/>
      <c r="O47" s="413"/>
      <c r="P47" s="413"/>
      <c r="Q47" s="423"/>
      <c r="R47" s="837"/>
      <c r="S47" s="837"/>
      <c r="T47" s="837"/>
      <c r="U47" s="837"/>
      <c r="V47" s="838"/>
      <c r="W47" s="59"/>
      <c r="Y47" s="429" t="s">
        <v>325</v>
      </c>
      <c r="AA47" s="425" t="s">
        <v>310</v>
      </c>
    </row>
    <row r="48" spans="1:28" ht="17.100000000000001" customHeight="1" x14ac:dyDescent="0.2">
      <c r="A48" s="345" t="e">
        <f t="shared" si="0"/>
        <v>#REF!</v>
      </c>
      <c r="B48" s="430"/>
      <c r="C48" s="57" t="s">
        <v>326</v>
      </c>
      <c r="D48" s="57"/>
      <c r="E48" s="57"/>
      <c r="F48" s="57"/>
      <c r="G48" s="422"/>
      <c r="H48" s="834" t="s">
        <v>307</v>
      </c>
      <c r="I48" s="835"/>
      <c r="J48" s="835"/>
      <c r="K48" s="835"/>
      <c r="L48" s="836"/>
      <c r="M48" s="413"/>
      <c r="N48" s="413"/>
      <c r="O48" s="413"/>
      <c r="P48" s="413"/>
      <c r="Q48" s="423"/>
      <c r="R48" s="837"/>
      <c r="S48" s="837"/>
      <c r="T48" s="837"/>
      <c r="U48" s="837"/>
      <c r="V48" s="838"/>
      <c r="W48" s="59"/>
      <c r="Y48" s="424" t="s">
        <v>326</v>
      </c>
      <c r="AA48" s="425" t="s">
        <v>307</v>
      </c>
    </row>
    <row r="49" spans="1:28" ht="17.100000000000001" customHeight="1" x14ac:dyDescent="0.2">
      <c r="A49" s="345" t="e">
        <f t="shared" si="0"/>
        <v>#REF!</v>
      </c>
      <c r="B49" s="430"/>
      <c r="C49" s="57" t="s">
        <v>327</v>
      </c>
      <c r="D49" s="57"/>
      <c r="E49" s="79"/>
      <c r="F49" s="79" t="s">
        <v>12</v>
      </c>
      <c r="G49" s="422"/>
      <c r="H49" s="834" t="s">
        <v>303</v>
      </c>
      <c r="I49" s="835"/>
      <c r="J49" s="835"/>
      <c r="K49" s="835"/>
      <c r="L49" s="836"/>
      <c r="M49" s="413"/>
      <c r="N49" s="413"/>
      <c r="O49" s="413"/>
      <c r="P49" s="413"/>
      <c r="Q49" s="423"/>
      <c r="R49" s="837"/>
      <c r="S49" s="837"/>
      <c r="T49" s="837"/>
      <c r="U49" s="837"/>
      <c r="V49" s="838"/>
      <c r="W49" s="59"/>
      <c r="Y49" s="424" t="s">
        <v>328</v>
      </c>
      <c r="AA49" s="425" t="s">
        <v>329</v>
      </c>
    </row>
    <row r="50" spans="1:28" ht="17.100000000000001" customHeight="1" x14ac:dyDescent="0.2">
      <c r="A50" s="345" t="e">
        <f t="shared" si="0"/>
        <v>#REF!</v>
      </c>
      <c r="B50" s="430"/>
      <c r="C50" s="79" t="s">
        <v>330</v>
      </c>
      <c r="D50" s="57"/>
      <c r="E50" s="57"/>
      <c r="F50" s="57"/>
      <c r="G50" s="422"/>
      <c r="H50" s="834" t="s">
        <v>303</v>
      </c>
      <c r="I50" s="835"/>
      <c r="J50" s="835"/>
      <c r="K50" s="835"/>
      <c r="L50" s="836"/>
      <c r="M50" s="413"/>
      <c r="N50" s="413"/>
      <c r="O50" s="413"/>
      <c r="P50" s="413"/>
      <c r="Q50" s="423"/>
      <c r="R50" s="837"/>
      <c r="S50" s="837"/>
      <c r="T50" s="837"/>
      <c r="U50" s="837"/>
      <c r="V50" s="838"/>
      <c r="W50" s="59"/>
      <c r="Y50" s="424" t="s">
        <v>331</v>
      </c>
      <c r="AA50" s="425" t="s">
        <v>332</v>
      </c>
    </row>
    <row r="51" spans="1:28" ht="17.100000000000001" customHeight="1" x14ac:dyDescent="0.2">
      <c r="A51" s="345" t="e">
        <f t="shared" si="0"/>
        <v>#REF!</v>
      </c>
      <c r="B51" s="430"/>
      <c r="C51" s="57" t="s">
        <v>333</v>
      </c>
      <c r="D51" s="57"/>
      <c r="E51" s="57"/>
      <c r="F51" s="57"/>
      <c r="G51" s="422"/>
      <c r="H51" s="834" t="s">
        <v>310</v>
      </c>
      <c r="I51" s="835"/>
      <c r="J51" s="835"/>
      <c r="K51" s="835"/>
      <c r="L51" s="836"/>
      <c r="M51" s="413"/>
      <c r="N51" s="413"/>
      <c r="O51" s="413"/>
      <c r="P51" s="413"/>
      <c r="Q51" s="423"/>
      <c r="R51" s="837"/>
      <c r="S51" s="837"/>
      <c r="T51" s="837"/>
      <c r="U51" s="837"/>
      <c r="V51" s="838"/>
      <c r="W51" s="59"/>
      <c r="Y51" s="424" t="s">
        <v>327</v>
      </c>
      <c r="AA51" s="425" t="s">
        <v>303</v>
      </c>
      <c r="AB51" s="421"/>
    </row>
    <row r="52" spans="1:28" ht="17.100000000000001" customHeight="1" x14ac:dyDescent="0.2">
      <c r="A52" s="345" t="e">
        <f t="shared" si="0"/>
        <v>#REF!</v>
      </c>
      <c r="B52" s="430"/>
      <c r="C52" s="57" t="s">
        <v>334</v>
      </c>
      <c r="D52" s="57"/>
      <c r="E52" s="57"/>
      <c r="F52" s="57"/>
      <c r="G52" s="422"/>
      <c r="H52" s="834" t="s">
        <v>310</v>
      </c>
      <c r="I52" s="835"/>
      <c r="J52" s="835"/>
      <c r="K52" s="835"/>
      <c r="L52" s="836"/>
      <c r="M52" s="413"/>
      <c r="N52" s="413"/>
      <c r="O52" s="413"/>
      <c r="P52" s="413"/>
      <c r="Q52" s="423"/>
      <c r="R52" s="837"/>
      <c r="S52" s="837"/>
      <c r="T52" s="837"/>
      <c r="U52" s="837"/>
      <c r="V52" s="838"/>
      <c r="W52" s="59"/>
      <c r="Y52" s="429" t="s">
        <v>330</v>
      </c>
      <c r="AA52" s="425" t="s">
        <v>303</v>
      </c>
      <c r="AB52" s="421"/>
    </row>
    <row r="53" spans="1:28" s="421" customFormat="1" ht="17.100000000000001" customHeight="1" thickBot="1" x14ac:dyDescent="0.25">
      <c r="A53" s="345" t="e">
        <f t="shared" si="0"/>
        <v>#REF!</v>
      </c>
      <c r="B53" s="433" t="s">
        <v>163</v>
      </c>
      <c r="C53" s="57" t="s">
        <v>335</v>
      </c>
      <c r="D53" s="57"/>
      <c r="E53" s="57"/>
      <c r="F53" s="57"/>
      <c r="G53" s="422"/>
      <c r="H53" s="834" t="s">
        <v>303</v>
      </c>
      <c r="I53" s="835"/>
      <c r="J53" s="835"/>
      <c r="K53" s="835"/>
      <c r="L53" s="836"/>
      <c r="M53" s="413"/>
      <c r="N53" s="413"/>
      <c r="O53" s="413"/>
      <c r="P53" s="413"/>
      <c r="Q53" s="423"/>
      <c r="R53" s="837"/>
      <c r="S53" s="837"/>
      <c r="T53" s="837"/>
      <c r="U53" s="837"/>
      <c r="V53" s="838"/>
      <c r="W53" s="59"/>
      <c r="Y53" s="429" t="s">
        <v>336</v>
      </c>
      <c r="AA53" s="425" t="s">
        <v>310</v>
      </c>
    </row>
    <row r="54" spans="1:28" s="421" customFormat="1" ht="17.100000000000001" customHeight="1" thickBot="1" x14ac:dyDescent="0.25">
      <c r="A54" s="31" t="e">
        <f t="shared" si="0"/>
        <v>#REF!</v>
      </c>
      <c r="B54" s="434"/>
      <c r="C54" s="701" t="s">
        <v>337</v>
      </c>
      <c r="D54" s="701"/>
      <c r="E54" s="701"/>
      <c r="F54" s="701"/>
      <c r="G54" s="702"/>
      <c r="H54" s="700" t="s">
        <v>246</v>
      </c>
      <c r="I54" s="621"/>
      <c r="J54" s="621"/>
      <c r="K54" s="621"/>
      <c r="L54" s="622"/>
      <c r="M54" s="700"/>
      <c r="N54" s="621"/>
      <c r="O54" s="621"/>
      <c r="P54" s="621"/>
      <c r="Q54" s="622"/>
      <c r="R54" s="700"/>
      <c r="S54" s="621"/>
      <c r="T54" s="621"/>
      <c r="U54" s="621"/>
      <c r="V54" s="622"/>
      <c r="W54" s="59"/>
      <c r="Y54" s="429" t="s">
        <v>338</v>
      </c>
      <c r="AA54" s="425" t="s">
        <v>310</v>
      </c>
    </row>
    <row r="55" spans="1:28" s="421" customFormat="1" ht="17.100000000000001" customHeight="1" x14ac:dyDescent="0.2">
      <c r="A55" s="31" t="e">
        <f t="shared" si="0"/>
        <v>#REF!</v>
      </c>
      <c r="B55" s="435"/>
      <c r="C55" s="79" t="s">
        <v>339</v>
      </c>
      <c r="D55" s="436"/>
      <c r="E55" s="437"/>
      <c r="F55" s="438"/>
      <c r="G55" s="439"/>
      <c r="H55" s="839" t="s">
        <v>260</v>
      </c>
      <c r="I55" s="840"/>
      <c r="J55" s="840"/>
      <c r="K55" s="840"/>
      <c r="L55" s="841"/>
      <c r="M55" s="842"/>
      <c r="N55" s="842"/>
      <c r="O55" s="842"/>
      <c r="P55" s="842"/>
      <c r="Q55" s="843"/>
      <c r="R55" s="842"/>
      <c r="S55" s="842"/>
      <c r="T55" s="842"/>
      <c r="U55" s="842"/>
      <c r="V55" s="843"/>
      <c r="W55" s="59"/>
      <c r="Y55" s="429" t="s">
        <v>340</v>
      </c>
      <c r="AA55" s="425" t="s">
        <v>310</v>
      </c>
    </row>
    <row r="56" spans="1:28" s="421" customFormat="1" ht="17.100000000000001" customHeight="1" thickBot="1" x14ac:dyDescent="0.25">
      <c r="A56" s="31" t="e">
        <f t="shared" si="0"/>
        <v>#REF!</v>
      </c>
      <c r="B56" s="419"/>
      <c r="C56" s="79" t="s">
        <v>341</v>
      </c>
      <c r="D56" s="50"/>
      <c r="E56" s="369"/>
      <c r="F56" s="51"/>
      <c r="G56" s="440"/>
      <c r="H56" s="844" t="s">
        <v>260</v>
      </c>
      <c r="I56" s="845"/>
      <c r="J56" s="845"/>
      <c r="K56" s="845"/>
      <c r="L56" s="846"/>
      <c r="M56" s="837"/>
      <c r="N56" s="837"/>
      <c r="O56" s="837"/>
      <c r="P56" s="837"/>
      <c r="Q56" s="838"/>
      <c r="R56" s="837"/>
      <c r="S56" s="837"/>
      <c r="T56" s="837"/>
      <c r="U56" s="837"/>
      <c r="V56" s="838"/>
      <c r="W56" s="59"/>
      <c r="Y56" s="429" t="s">
        <v>342</v>
      </c>
      <c r="AA56" s="425" t="s">
        <v>310</v>
      </c>
    </row>
    <row r="57" spans="1:28" s="421" customFormat="1" ht="17.100000000000001" customHeight="1" thickBot="1" x14ac:dyDescent="0.25">
      <c r="A57" s="31" t="e">
        <f t="shared" si="0"/>
        <v>#REF!</v>
      </c>
      <c r="B57" s="700"/>
      <c r="C57" s="621"/>
      <c r="D57" s="621"/>
      <c r="E57" s="621"/>
      <c r="F57" s="621"/>
      <c r="G57" s="621"/>
      <c r="H57" s="621"/>
      <c r="I57" s="621"/>
      <c r="J57" s="621"/>
      <c r="K57" s="621"/>
      <c r="L57" s="621"/>
      <c r="M57" s="621"/>
      <c r="N57" s="621"/>
      <c r="O57" s="621"/>
      <c r="P57" s="621"/>
      <c r="Q57" s="621"/>
      <c r="R57" s="621"/>
      <c r="S57" s="621"/>
      <c r="T57" s="621"/>
      <c r="U57" s="621"/>
      <c r="V57" s="622"/>
      <c r="W57" s="59"/>
      <c r="Y57" s="424" t="s">
        <v>333</v>
      </c>
      <c r="AA57" s="425" t="s">
        <v>310</v>
      </c>
    </row>
    <row r="58" spans="1:28" s="421" customFormat="1" ht="16.5" customHeight="1" x14ac:dyDescent="0.2">
      <c r="A58" s="31" t="e">
        <f t="shared" si="0"/>
        <v>#REF!</v>
      </c>
      <c r="B58" s="441"/>
      <c r="C58" s="864"/>
      <c r="D58" s="864"/>
      <c r="E58" s="864"/>
      <c r="F58" s="864"/>
      <c r="G58" s="864"/>
      <c r="H58" s="864"/>
      <c r="I58" s="864"/>
      <c r="J58" s="864"/>
      <c r="K58" s="864"/>
      <c r="L58" s="864"/>
      <c r="M58" s="864"/>
      <c r="N58" s="864"/>
      <c r="O58" s="864"/>
      <c r="P58" s="864"/>
      <c r="Q58" s="864"/>
      <c r="R58" s="864"/>
      <c r="S58" s="864"/>
      <c r="T58" s="864"/>
      <c r="U58" s="864"/>
      <c r="V58" s="865"/>
      <c r="W58" s="442"/>
      <c r="Y58" s="424" t="s">
        <v>334</v>
      </c>
      <c r="AA58" s="425" t="s">
        <v>310</v>
      </c>
    </row>
    <row r="59" spans="1:28" s="421" customFormat="1" ht="16.5" customHeight="1" x14ac:dyDescent="0.2">
      <c r="A59" s="31" t="e">
        <f t="shared" si="0"/>
        <v>#REF!</v>
      </c>
      <c r="B59" s="441"/>
      <c r="C59" s="651"/>
      <c r="D59" s="651"/>
      <c r="E59" s="651"/>
      <c r="F59" s="651"/>
      <c r="G59" s="651"/>
      <c r="H59" s="651"/>
      <c r="I59" s="651"/>
      <c r="J59" s="651"/>
      <c r="K59" s="651"/>
      <c r="L59" s="651"/>
      <c r="M59" s="651"/>
      <c r="N59" s="651"/>
      <c r="O59" s="651"/>
      <c r="P59" s="651"/>
      <c r="Q59" s="651"/>
      <c r="R59" s="651"/>
      <c r="S59" s="651"/>
      <c r="T59" s="651"/>
      <c r="U59" s="651"/>
      <c r="V59" s="866"/>
      <c r="W59" s="442"/>
      <c r="Y59" s="424" t="s">
        <v>335</v>
      </c>
      <c r="AA59" s="425" t="s">
        <v>303</v>
      </c>
    </row>
    <row r="60" spans="1:28" s="421" customFormat="1" ht="16.5" customHeight="1" thickBot="1" x14ac:dyDescent="0.25">
      <c r="A60" s="31" t="e">
        <f t="shared" si="0"/>
        <v>#REF!</v>
      </c>
      <c r="B60" s="443"/>
      <c r="C60" s="867"/>
      <c r="D60" s="867"/>
      <c r="E60" s="867"/>
      <c r="F60" s="867"/>
      <c r="G60" s="867"/>
      <c r="H60" s="867"/>
      <c r="I60" s="867"/>
      <c r="J60" s="867"/>
      <c r="K60" s="867"/>
      <c r="L60" s="867"/>
      <c r="M60" s="867"/>
      <c r="N60" s="867"/>
      <c r="O60" s="867"/>
      <c r="P60" s="867"/>
      <c r="Q60" s="867"/>
      <c r="R60" s="867"/>
      <c r="S60" s="867"/>
      <c r="T60" s="867"/>
      <c r="U60" s="867"/>
      <c r="V60" s="868"/>
      <c r="W60" s="444"/>
      <c r="Y60" s="424" t="s">
        <v>343</v>
      </c>
      <c r="Z60" s="29"/>
      <c r="AA60" s="425" t="s">
        <v>344</v>
      </c>
    </row>
    <row r="61" spans="1:28" ht="17.100000000000001" customHeight="1" thickBot="1" x14ac:dyDescent="0.25">
      <c r="A61" s="31" t="e">
        <f t="shared" si="0"/>
        <v>#REF!</v>
      </c>
      <c r="B61" s="445"/>
      <c r="C61" s="869"/>
      <c r="D61" s="869"/>
      <c r="E61" s="869"/>
      <c r="F61" s="869"/>
      <c r="G61" s="869"/>
      <c r="H61" s="869"/>
      <c r="I61" s="869"/>
      <c r="J61" s="869"/>
      <c r="K61" s="869"/>
      <c r="L61" s="870"/>
      <c r="M61" s="871"/>
      <c r="N61" s="872"/>
      <c r="O61" s="872"/>
      <c r="P61" s="872"/>
      <c r="Q61" s="872"/>
      <c r="R61" s="872"/>
      <c r="S61" s="872"/>
      <c r="T61" s="872"/>
      <c r="U61" s="872"/>
      <c r="V61" s="873"/>
      <c r="W61" s="446"/>
      <c r="Y61" s="424" t="s">
        <v>345</v>
      </c>
      <c r="AA61" s="425" t="s">
        <v>307</v>
      </c>
    </row>
    <row r="62" spans="1:28" ht="17.100000000000001" customHeight="1" x14ac:dyDescent="0.2">
      <c r="A62" s="31" t="e">
        <f t="shared" si="0"/>
        <v>#REF!</v>
      </c>
      <c r="B62" s="137"/>
      <c r="C62" s="188" t="s">
        <v>171</v>
      </c>
      <c r="D62" s="189"/>
      <c r="E62" s="850" t="str">
        <f>IF('FWM1'!E62=0,"",'FWM1'!E62)</f>
        <v>KGIS</v>
      </c>
      <c r="F62" s="850"/>
      <c r="G62" s="850"/>
      <c r="H62" s="850"/>
      <c r="I62" s="850"/>
      <c r="J62" s="850"/>
      <c r="K62" s="850"/>
      <c r="L62" s="851"/>
      <c r="M62" s="852" t="s">
        <v>346</v>
      </c>
      <c r="N62" s="853"/>
      <c r="O62" s="854"/>
      <c r="P62" s="447"/>
      <c r="Q62" s="855" t="str">
        <f>IF(G2="","",G2)</f>
        <v>PBA - 905A/B</v>
      </c>
      <c r="R62" s="855"/>
      <c r="S62" s="855"/>
      <c r="T62" s="855"/>
      <c r="U62" s="855"/>
      <c r="V62" s="856"/>
      <c r="W62" s="195"/>
    </row>
    <row r="63" spans="1:28" ht="17.100000000000001" customHeight="1" thickBot="1" x14ac:dyDescent="0.25">
      <c r="A63" s="31" t="e">
        <f t="shared" si="0"/>
        <v>#REF!</v>
      </c>
      <c r="B63" s="94"/>
      <c r="C63" s="191" t="s">
        <v>173</v>
      </c>
      <c r="D63" s="192"/>
      <c r="E63" s="857" t="str">
        <f>IF('FWM1'!E63=0,"",'FWM1'!E63)</f>
        <v>NPDC</v>
      </c>
      <c r="F63" s="857"/>
      <c r="G63" s="857"/>
      <c r="H63" s="857"/>
      <c r="I63" s="857"/>
      <c r="J63" s="857"/>
      <c r="K63" s="857"/>
      <c r="L63" s="858"/>
      <c r="M63" s="859" t="s">
        <v>347</v>
      </c>
      <c r="N63" s="860"/>
      <c r="O63" s="861"/>
      <c r="P63" s="193"/>
      <c r="Q63" s="862" t="str">
        <f>IF('FWM1'!O63=0,"",'FWM1'!O63)</f>
        <v>N/A</v>
      </c>
      <c r="R63" s="862"/>
      <c r="S63" s="862"/>
      <c r="T63" s="862"/>
      <c r="U63" s="862"/>
      <c r="V63" s="863"/>
      <c r="W63" s="448"/>
    </row>
    <row r="64" spans="1:28" ht="17.100000000000001" customHeight="1" thickBot="1" x14ac:dyDescent="0.25">
      <c r="A64" s="449"/>
      <c r="B64" s="197"/>
      <c r="C64" s="199"/>
      <c r="D64" s="199"/>
      <c r="E64" s="199"/>
      <c r="F64" s="199"/>
      <c r="G64" s="199"/>
      <c r="H64" s="199"/>
      <c r="I64" s="199"/>
      <c r="J64" s="199"/>
      <c r="K64" s="199"/>
      <c r="L64" s="199"/>
      <c r="M64" s="847" t="s">
        <v>348</v>
      </c>
      <c r="N64" s="848"/>
      <c r="O64" s="848"/>
      <c r="P64" s="848"/>
      <c r="Q64" s="848"/>
      <c r="R64" s="848"/>
      <c r="S64" s="848"/>
      <c r="T64" s="848"/>
      <c r="U64" s="848"/>
      <c r="V64" s="849"/>
      <c r="W64" s="203"/>
    </row>
    <row r="65" spans="23:23" x14ac:dyDescent="0.2">
      <c r="W65" s="209"/>
    </row>
    <row r="66" spans="23:23" x14ac:dyDescent="0.2">
      <c r="W66" s="209"/>
    </row>
    <row r="67" spans="23:23" x14ac:dyDescent="0.2">
      <c r="W67" s="209"/>
    </row>
    <row r="68" spans="23:23" x14ac:dyDescent="0.2">
      <c r="W68" s="209"/>
    </row>
    <row r="69" spans="23:23" x14ac:dyDescent="0.2">
      <c r="W69" s="209"/>
    </row>
    <row r="70" spans="23:23" x14ac:dyDescent="0.2">
      <c r="W70" s="209"/>
    </row>
    <row r="71" spans="23:23" x14ac:dyDescent="0.2">
      <c r="W71" s="209"/>
    </row>
    <row r="72" spans="23:23" x14ac:dyDescent="0.2">
      <c r="W72" s="209"/>
    </row>
    <row r="73" spans="23:23" x14ac:dyDescent="0.2">
      <c r="W73" s="209"/>
    </row>
    <row r="74" spans="23:23" x14ac:dyDescent="0.2">
      <c r="W74" s="209"/>
    </row>
    <row r="75" spans="23:23" x14ac:dyDescent="0.2">
      <c r="W75" s="209"/>
    </row>
    <row r="76" spans="23:23" x14ac:dyDescent="0.2">
      <c r="W76" s="209"/>
    </row>
    <row r="77" spans="23:23" x14ac:dyDescent="0.2">
      <c r="W77" s="209"/>
    </row>
    <row r="78" spans="23:23" x14ac:dyDescent="0.2">
      <c r="W78" s="209"/>
    </row>
    <row r="79" spans="23:23" x14ac:dyDescent="0.2">
      <c r="W79" s="209"/>
    </row>
    <row r="80" spans="23:23" x14ac:dyDescent="0.2">
      <c r="W80" s="209"/>
    </row>
    <row r="81" spans="23:23" x14ac:dyDescent="0.2">
      <c r="W81" s="209"/>
    </row>
    <row r="82" spans="23:23" x14ac:dyDescent="0.2">
      <c r="W82" s="209"/>
    </row>
    <row r="83" spans="23:23" x14ac:dyDescent="0.2">
      <c r="W83" s="209"/>
    </row>
    <row r="84" spans="23:23" x14ac:dyDescent="0.2">
      <c r="W84" s="209"/>
    </row>
    <row r="85" spans="23:23" x14ac:dyDescent="0.2">
      <c r="W85" s="209"/>
    </row>
    <row r="86" spans="23:23" x14ac:dyDescent="0.2">
      <c r="W86" s="209"/>
    </row>
    <row r="87" spans="23:23" x14ac:dyDescent="0.2">
      <c r="W87" s="209"/>
    </row>
    <row r="88" spans="23:23" x14ac:dyDescent="0.2">
      <c r="W88" s="209"/>
    </row>
    <row r="89" spans="23:23" x14ac:dyDescent="0.2">
      <c r="W89" s="209"/>
    </row>
    <row r="90" spans="23:23" x14ac:dyDescent="0.2">
      <c r="W90" s="209"/>
    </row>
    <row r="91" spans="23:23" x14ac:dyDescent="0.2">
      <c r="W91" s="209"/>
    </row>
    <row r="92" spans="23:23" x14ac:dyDescent="0.2">
      <c r="W92" s="209"/>
    </row>
    <row r="93" spans="23:23" x14ac:dyDescent="0.2">
      <c r="W93" s="209"/>
    </row>
    <row r="94" spans="23:23" x14ac:dyDescent="0.2">
      <c r="W94" s="209"/>
    </row>
    <row r="95" spans="23:23" x14ac:dyDescent="0.2">
      <c r="W95" s="209"/>
    </row>
    <row r="96" spans="23:23" x14ac:dyDescent="0.2">
      <c r="W96" s="209"/>
    </row>
    <row r="97" spans="23:23" x14ac:dyDescent="0.2">
      <c r="W97" s="209"/>
    </row>
    <row r="98" spans="23:23" x14ac:dyDescent="0.2">
      <c r="W98" s="209"/>
    </row>
    <row r="99" spans="23:23" x14ac:dyDescent="0.2">
      <c r="W99" s="209"/>
    </row>
    <row r="100" spans="23:23" x14ac:dyDescent="0.2">
      <c r="W100" s="209"/>
    </row>
    <row r="101" spans="23:23" x14ac:dyDescent="0.2">
      <c r="W101" s="209"/>
    </row>
    <row r="102" spans="23:23" x14ac:dyDescent="0.2">
      <c r="W102" s="209"/>
    </row>
    <row r="103" spans="23:23" x14ac:dyDescent="0.2">
      <c r="W103" s="209"/>
    </row>
    <row r="104" spans="23:23" x14ac:dyDescent="0.2">
      <c r="W104" s="209"/>
    </row>
    <row r="105" spans="23:23" x14ac:dyDescent="0.2">
      <c r="W105" s="209"/>
    </row>
    <row r="106" spans="23:23" x14ac:dyDescent="0.2">
      <c r="W106" s="209"/>
    </row>
    <row r="107" spans="23:23" x14ac:dyDescent="0.2">
      <c r="W107" s="209"/>
    </row>
    <row r="108" spans="23:23" x14ac:dyDescent="0.2">
      <c r="W108" s="209"/>
    </row>
    <row r="109" spans="23:23" x14ac:dyDescent="0.2">
      <c r="W109" s="209"/>
    </row>
    <row r="110" spans="23:23" x14ac:dyDescent="0.2">
      <c r="W110" s="209"/>
    </row>
    <row r="111" spans="23:23" x14ac:dyDescent="0.2">
      <c r="W111" s="209"/>
    </row>
    <row r="112" spans="23:23" x14ac:dyDescent="0.2">
      <c r="W112" s="209"/>
    </row>
    <row r="113" spans="23:23" x14ac:dyDescent="0.2">
      <c r="W113" s="209"/>
    </row>
    <row r="114" spans="23:23" x14ac:dyDescent="0.2">
      <c r="W114" s="209"/>
    </row>
    <row r="115" spans="23:23" x14ac:dyDescent="0.2">
      <c r="W115" s="209"/>
    </row>
    <row r="116" spans="23:23" x14ac:dyDescent="0.2">
      <c r="W116" s="209"/>
    </row>
    <row r="117" spans="23:23" x14ac:dyDescent="0.2">
      <c r="W117" s="209"/>
    </row>
    <row r="118" spans="23:23" x14ac:dyDescent="0.2">
      <c r="W118" s="209"/>
    </row>
    <row r="119" spans="23:23" x14ac:dyDescent="0.2">
      <c r="W119" s="204"/>
    </row>
    <row r="120" spans="23:23" x14ac:dyDescent="0.2">
      <c r="W120" s="204"/>
    </row>
    <row r="121" spans="23:23" x14ac:dyDescent="0.2">
      <c r="W121" s="204"/>
    </row>
    <row r="122" spans="23:23" x14ac:dyDescent="0.2">
      <c r="W122" s="204"/>
    </row>
    <row r="123" spans="23:23" x14ac:dyDescent="0.2">
      <c r="W123" s="204"/>
    </row>
    <row r="124" spans="23:23" x14ac:dyDescent="0.2">
      <c r="W124" s="204"/>
    </row>
    <row r="125" spans="23:23" x14ac:dyDescent="0.2">
      <c r="W125" s="204"/>
    </row>
    <row r="126" spans="23:23" x14ac:dyDescent="0.2">
      <c r="W126" s="204"/>
    </row>
    <row r="127" spans="23:23" x14ac:dyDescent="0.2">
      <c r="W127" s="204"/>
    </row>
    <row r="128" spans="23:23" x14ac:dyDescent="0.2">
      <c r="W128" s="204"/>
    </row>
    <row r="129" spans="23:23" x14ac:dyDescent="0.2">
      <c r="W129" s="204"/>
    </row>
    <row r="130" spans="23:23" x14ac:dyDescent="0.2">
      <c r="W130" s="204"/>
    </row>
    <row r="131" spans="23:23" x14ac:dyDescent="0.2">
      <c r="W131" s="204"/>
    </row>
    <row r="132" spans="23:23" x14ac:dyDescent="0.2">
      <c r="W132" s="204"/>
    </row>
    <row r="133" spans="23:23" x14ac:dyDescent="0.2">
      <c r="W133" s="209"/>
    </row>
    <row r="134" spans="23:23" x14ac:dyDescent="0.2">
      <c r="W134" s="209"/>
    </row>
    <row r="135" spans="23:23" x14ac:dyDescent="0.2">
      <c r="W135" s="209"/>
    </row>
    <row r="136" spans="23:23" x14ac:dyDescent="0.2">
      <c r="W136" s="209"/>
    </row>
    <row r="137" spans="23:23" x14ac:dyDescent="0.2">
      <c r="W137" s="209"/>
    </row>
    <row r="138" spans="23:23" x14ac:dyDescent="0.2">
      <c r="W138" s="209"/>
    </row>
    <row r="139" spans="23:23" x14ac:dyDescent="0.2">
      <c r="W139" s="209"/>
    </row>
    <row r="140" spans="23:23" x14ac:dyDescent="0.2">
      <c r="W140" s="209"/>
    </row>
    <row r="141" spans="23:23" x14ac:dyDescent="0.2">
      <c r="W141" s="209"/>
    </row>
    <row r="142" spans="23:23" x14ac:dyDescent="0.2">
      <c r="W142" s="209"/>
    </row>
    <row r="143" spans="23:23" x14ac:dyDescent="0.2">
      <c r="W143" s="209"/>
    </row>
    <row r="144" spans="23:23" x14ac:dyDescent="0.2">
      <c r="W144" s="209"/>
    </row>
    <row r="145" spans="23:23" x14ac:dyDescent="0.2">
      <c r="W145" s="209"/>
    </row>
    <row r="146" spans="23:23" x14ac:dyDescent="0.2">
      <c r="W146" s="209"/>
    </row>
    <row r="147" spans="23:23" x14ac:dyDescent="0.2">
      <c r="W147" s="209"/>
    </row>
    <row r="148" spans="23:23" x14ac:dyDescent="0.2">
      <c r="W148" s="209"/>
    </row>
    <row r="149" spans="23:23" x14ac:dyDescent="0.2">
      <c r="W149" s="209"/>
    </row>
    <row r="150" spans="23:23" x14ac:dyDescent="0.2">
      <c r="W150" s="209"/>
    </row>
    <row r="151" spans="23:23" x14ac:dyDescent="0.2">
      <c r="W151" s="209"/>
    </row>
    <row r="152" spans="23:23" x14ac:dyDescent="0.2">
      <c r="W152" s="209"/>
    </row>
    <row r="153" spans="23:23" x14ac:dyDescent="0.2">
      <c r="W153" s="209"/>
    </row>
    <row r="154" spans="23:23" x14ac:dyDescent="0.2">
      <c r="W154" s="209"/>
    </row>
    <row r="155" spans="23:23" x14ac:dyDescent="0.2">
      <c r="W155" s="209"/>
    </row>
    <row r="156" spans="23:23" x14ac:dyDescent="0.2">
      <c r="W156" s="209"/>
    </row>
    <row r="157" spans="23:23" x14ac:dyDescent="0.2">
      <c r="W157" s="209"/>
    </row>
    <row r="158" spans="23:23" x14ac:dyDescent="0.2">
      <c r="W158" s="209"/>
    </row>
    <row r="159" spans="23:23" x14ac:dyDescent="0.2">
      <c r="W159" s="209"/>
    </row>
    <row r="160" spans="23:23" x14ac:dyDescent="0.2">
      <c r="W160" s="209"/>
    </row>
    <row r="161" spans="23:23" x14ac:dyDescent="0.2">
      <c r="W161" s="209"/>
    </row>
    <row r="162" spans="23:23" x14ac:dyDescent="0.2">
      <c r="W162" s="209"/>
    </row>
    <row r="163" spans="23:23" x14ac:dyDescent="0.2">
      <c r="W163" s="209"/>
    </row>
    <row r="164" spans="23:23" x14ac:dyDescent="0.2">
      <c r="W164" s="209"/>
    </row>
    <row r="165" spans="23:23" x14ac:dyDescent="0.2">
      <c r="W165" s="209"/>
    </row>
    <row r="166" spans="23:23" x14ac:dyDescent="0.2">
      <c r="W166" s="209"/>
    </row>
    <row r="167" spans="23:23" x14ac:dyDescent="0.2">
      <c r="W167" s="209"/>
    </row>
    <row r="168" spans="23:23" x14ac:dyDescent="0.2">
      <c r="W168" s="209"/>
    </row>
    <row r="169" spans="23:23" x14ac:dyDescent="0.2">
      <c r="W169" s="209"/>
    </row>
    <row r="170" spans="23:23" x14ac:dyDescent="0.2">
      <c r="W170" s="209"/>
    </row>
    <row r="171" spans="23:23" x14ac:dyDescent="0.2">
      <c r="W171" s="209"/>
    </row>
    <row r="172" spans="23:23" x14ac:dyDescent="0.2">
      <c r="W172" s="209"/>
    </row>
    <row r="173" spans="23:23" x14ac:dyDescent="0.2">
      <c r="W173" s="209"/>
    </row>
    <row r="174" spans="23:23" x14ac:dyDescent="0.2">
      <c r="W174" s="209"/>
    </row>
    <row r="175" spans="23:23" x14ac:dyDescent="0.2">
      <c r="W175" s="209"/>
    </row>
    <row r="176" spans="23:23" x14ac:dyDescent="0.2">
      <c r="W176" s="209"/>
    </row>
    <row r="177" spans="23:23" x14ac:dyDescent="0.2">
      <c r="W177" s="209"/>
    </row>
    <row r="178" spans="23:23" x14ac:dyDescent="0.2">
      <c r="W178" s="209"/>
    </row>
    <row r="179" spans="23:23" x14ac:dyDescent="0.2">
      <c r="W179" s="209"/>
    </row>
    <row r="180" spans="23:23" x14ac:dyDescent="0.2">
      <c r="W180" s="209"/>
    </row>
    <row r="181" spans="23:23" x14ac:dyDescent="0.2">
      <c r="W181" s="209"/>
    </row>
    <row r="182" spans="23:23" x14ac:dyDescent="0.2">
      <c r="W182" s="209"/>
    </row>
    <row r="183" spans="23:23" x14ac:dyDescent="0.2">
      <c r="W183" s="209"/>
    </row>
    <row r="184" spans="23:23" x14ac:dyDescent="0.2">
      <c r="W184" s="209"/>
    </row>
    <row r="185" spans="23:23" x14ac:dyDescent="0.2">
      <c r="W185" s="209"/>
    </row>
    <row r="186" spans="23:23" x14ac:dyDescent="0.2">
      <c r="W186" s="209"/>
    </row>
    <row r="187" spans="23:23" x14ac:dyDescent="0.2">
      <c r="W187" s="209"/>
    </row>
    <row r="188" spans="23:23" x14ac:dyDescent="0.2">
      <c r="W188" s="209"/>
    </row>
    <row r="189" spans="23:23" x14ac:dyDescent="0.2">
      <c r="W189" s="209"/>
    </row>
    <row r="190" spans="23:23" x14ac:dyDescent="0.2">
      <c r="W190" s="209"/>
    </row>
    <row r="191" spans="23:23" x14ac:dyDescent="0.2">
      <c r="W191" s="209"/>
    </row>
    <row r="192" spans="23:23" x14ac:dyDescent="0.2">
      <c r="W192" s="209"/>
    </row>
    <row r="193" spans="23:23" x14ac:dyDescent="0.2">
      <c r="W193" s="209"/>
    </row>
    <row r="194" spans="23:23" x14ac:dyDescent="0.2">
      <c r="W194" s="209"/>
    </row>
    <row r="195" spans="23:23" x14ac:dyDescent="0.2">
      <c r="W195" s="209"/>
    </row>
    <row r="196" spans="23:23" x14ac:dyDescent="0.2">
      <c r="W196" s="209"/>
    </row>
    <row r="197" spans="23:23" x14ac:dyDescent="0.2">
      <c r="W197" s="209"/>
    </row>
    <row r="198" spans="23:23" x14ac:dyDescent="0.2">
      <c r="W198" s="209"/>
    </row>
    <row r="199" spans="23:23" x14ac:dyDescent="0.2">
      <c r="W199" s="209"/>
    </row>
    <row r="200" spans="23:23" x14ac:dyDescent="0.2">
      <c r="W200" s="209"/>
    </row>
    <row r="201" spans="23:23" x14ac:dyDescent="0.2">
      <c r="W201" s="209"/>
    </row>
    <row r="202" spans="23:23" x14ac:dyDescent="0.2">
      <c r="W202" s="209"/>
    </row>
    <row r="203" spans="23:23" x14ac:dyDescent="0.2">
      <c r="W203" s="209"/>
    </row>
    <row r="204" spans="23:23" x14ac:dyDescent="0.2">
      <c r="W204" s="209"/>
    </row>
    <row r="205" spans="23:23" x14ac:dyDescent="0.2">
      <c r="W205" s="209"/>
    </row>
    <row r="206" spans="23:23" x14ac:dyDescent="0.2">
      <c r="W206" s="209"/>
    </row>
    <row r="207" spans="23:23" x14ac:dyDescent="0.2">
      <c r="W207" s="209"/>
    </row>
    <row r="208" spans="23:23" x14ac:dyDescent="0.2">
      <c r="W208" s="209"/>
    </row>
    <row r="209" spans="23:23" x14ac:dyDescent="0.2">
      <c r="W209" s="209"/>
    </row>
    <row r="210" spans="23:23" x14ac:dyDescent="0.2">
      <c r="W210" s="209"/>
    </row>
    <row r="211" spans="23:23" x14ac:dyDescent="0.2">
      <c r="W211" s="209"/>
    </row>
    <row r="212" spans="23:23" x14ac:dyDescent="0.2">
      <c r="W212" s="209"/>
    </row>
    <row r="213" spans="23:23" x14ac:dyDescent="0.2">
      <c r="W213" s="209"/>
    </row>
    <row r="214" spans="23:23" x14ac:dyDescent="0.2">
      <c r="W214" s="209"/>
    </row>
    <row r="215" spans="23:23" x14ac:dyDescent="0.2">
      <c r="W215" s="209"/>
    </row>
    <row r="216" spans="23:23" x14ac:dyDescent="0.2">
      <c r="W216" s="209"/>
    </row>
    <row r="217" spans="23:23" x14ac:dyDescent="0.2">
      <c r="W217" s="209"/>
    </row>
    <row r="218" spans="23:23" x14ac:dyDescent="0.2">
      <c r="W218" s="209"/>
    </row>
    <row r="219" spans="23:23" x14ac:dyDescent="0.2">
      <c r="W219" s="209"/>
    </row>
    <row r="220" spans="23:23" x14ac:dyDescent="0.2">
      <c r="W220" s="209"/>
    </row>
    <row r="221" spans="23:23" x14ac:dyDescent="0.2">
      <c r="W221" s="209"/>
    </row>
    <row r="222" spans="23:23" x14ac:dyDescent="0.2">
      <c r="W222" s="209"/>
    </row>
    <row r="223" spans="23:23" x14ac:dyDescent="0.2">
      <c r="W223" s="209"/>
    </row>
    <row r="224" spans="23:23" x14ac:dyDescent="0.2">
      <c r="W224" s="209"/>
    </row>
    <row r="225" spans="23:23" x14ac:dyDescent="0.2">
      <c r="W225" s="209"/>
    </row>
    <row r="226" spans="23:23" x14ac:dyDescent="0.2">
      <c r="W226" s="209"/>
    </row>
    <row r="227" spans="23:23" x14ac:dyDescent="0.2">
      <c r="W227" s="209"/>
    </row>
    <row r="228" spans="23:23" x14ac:dyDescent="0.2">
      <c r="W228" s="209"/>
    </row>
    <row r="229" spans="23:23" x14ac:dyDescent="0.2">
      <c r="W229" s="209"/>
    </row>
    <row r="230" spans="23:23" x14ac:dyDescent="0.2">
      <c r="W230" s="209"/>
    </row>
    <row r="231" spans="23:23" x14ac:dyDescent="0.2">
      <c r="W231" s="209"/>
    </row>
    <row r="232" spans="23:23" x14ac:dyDescent="0.2">
      <c r="W232" s="209"/>
    </row>
    <row r="233" spans="23:23" x14ac:dyDescent="0.2">
      <c r="W233" s="209"/>
    </row>
    <row r="234" spans="23:23" x14ac:dyDescent="0.2">
      <c r="W234" s="209"/>
    </row>
    <row r="235" spans="23:23" x14ac:dyDescent="0.2">
      <c r="W235" s="209"/>
    </row>
    <row r="236" spans="23:23" x14ac:dyDescent="0.2">
      <c r="W236" s="209"/>
    </row>
    <row r="237" spans="23:23" x14ac:dyDescent="0.2">
      <c r="W237" s="209"/>
    </row>
    <row r="238" spans="23:23" x14ac:dyDescent="0.2">
      <c r="W238" s="209"/>
    </row>
    <row r="239" spans="23:23" x14ac:dyDescent="0.2">
      <c r="W239" s="209"/>
    </row>
    <row r="240" spans="23:23" x14ac:dyDescent="0.2">
      <c r="W240" s="209"/>
    </row>
    <row r="241" spans="23:23" x14ac:dyDescent="0.2">
      <c r="W241" s="209"/>
    </row>
    <row r="242" spans="23:23" x14ac:dyDescent="0.2">
      <c r="W242" s="209"/>
    </row>
    <row r="243" spans="23:23" x14ac:dyDescent="0.2">
      <c r="W243" s="209"/>
    </row>
    <row r="244" spans="23:23" x14ac:dyDescent="0.2">
      <c r="W244" s="209"/>
    </row>
    <row r="245" spans="23:23" x14ac:dyDescent="0.2">
      <c r="W245" s="209"/>
    </row>
    <row r="246" spans="23:23" x14ac:dyDescent="0.2">
      <c r="W246" s="209"/>
    </row>
    <row r="247" spans="23:23" x14ac:dyDescent="0.2">
      <c r="W247" s="209"/>
    </row>
    <row r="248" spans="23:23" x14ac:dyDescent="0.2">
      <c r="W248" s="209"/>
    </row>
    <row r="249" spans="23:23" x14ac:dyDescent="0.2">
      <c r="W249" s="209"/>
    </row>
    <row r="250" spans="23:23" x14ac:dyDescent="0.2">
      <c r="W250" s="209"/>
    </row>
    <row r="251" spans="23:23" x14ac:dyDescent="0.2">
      <c r="W251" s="209"/>
    </row>
    <row r="252" spans="23:23" x14ac:dyDescent="0.2">
      <c r="W252" s="209"/>
    </row>
    <row r="253" spans="23:23" x14ac:dyDescent="0.2">
      <c r="W253" s="209"/>
    </row>
    <row r="254" spans="23:23" x14ac:dyDescent="0.2">
      <c r="W254" s="209"/>
    </row>
    <row r="255" spans="23:23" x14ac:dyDescent="0.2">
      <c r="W255" s="209"/>
    </row>
    <row r="256" spans="23:23" x14ac:dyDescent="0.2">
      <c r="W256" s="209"/>
    </row>
    <row r="257" spans="23:23" x14ac:dyDescent="0.2">
      <c r="W257" s="209"/>
    </row>
    <row r="258" spans="23:23" x14ac:dyDescent="0.2">
      <c r="W258" s="209"/>
    </row>
    <row r="259" spans="23:23" x14ac:dyDescent="0.2">
      <c r="W259" s="209"/>
    </row>
    <row r="260" spans="23:23" x14ac:dyDescent="0.2">
      <c r="W260" s="209"/>
    </row>
    <row r="261" spans="23:23" x14ac:dyDescent="0.2">
      <c r="W261" s="209"/>
    </row>
    <row r="262" spans="23:23" x14ac:dyDescent="0.2">
      <c r="W262" s="209"/>
    </row>
    <row r="263" spans="23:23" x14ac:dyDescent="0.2">
      <c r="W263" s="209"/>
    </row>
    <row r="264" spans="23:23" x14ac:dyDescent="0.2">
      <c r="W264" s="209"/>
    </row>
    <row r="265" spans="23:23" x14ac:dyDescent="0.2">
      <c r="W265" s="209"/>
    </row>
    <row r="266" spans="23:23" x14ac:dyDescent="0.2">
      <c r="W266" s="209"/>
    </row>
    <row r="267" spans="23:23" x14ac:dyDescent="0.2">
      <c r="W267" s="209"/>
    </row>
    <row r="268" spans="23:23" x14ac:dyDescent="0.2">
      <c r="W268" s="209"/>
    </row>
    <row r="269" spans="23:23" x14ac:dyDescent="0.2">
      <c r="W269" s="209"/>
    </row>
    <row r="270" spans="23:23" x14ac:dyDescent="0.2">
      <c r="W270" s="209"/>
    </row>
    <row r="271" spans="23:23" x14ac:dyDescent="0.2">
      <c r="W271" s="209"/>
    </row>
    <row r="272" spans="23:23" x14ac:dyDescent="0.2">
      <c r="W272" s="209"/>
    </row>
    <row r="273" spans="23:23" x14ac:dyDescent="0.2">
      <c r="W273" s="209"/>
    </row>
    <row r="274" spans="23:23" x14ac:dyDescent="0.2">
      <c r="W274" s="209"/>
    </row>
    <row r="275" spans="23:23" x14ac:dyDescent="0.2">
      <c r="W275" s="209"/>
    </row>
    <row r="276" spans="23:23" x14ac:dyDescent="0.2">
      <c r="W276" s="209"/>
    </row>
    <row r="277" spans="23:23" x14ac:dyDescent="0.2">
      <c r="W277" s="209"/>
    </row>
    <row r="278" spans="23:23" x14ac:dyDescent="0.2">
      <c r="W278" s="209"/>
    </row>
    <row r="279" spans="23:23" x14ac:dyDescent="0.2">
      <c r="W279" s="209"/>
    </row>
    <row r="280" spans="23:23" x14ac:dyDescent="0.2">
      <c r="W280" s="209"/>
    </row>
    <row r="281" spans="23:23" x14ac:dyDescent="0.2">
      <c r="W281" s="209"/>
    </row>
    <row r="282" spans="23:23" x14ac:dyDescent="0.2">
      <c r="W282" s="209"/>
    </row>
    <row r="283" spans="23:23" x14ac:dyDescent="0.2">
      <c r="W283" s="209"/>
    </row>
    <row r="284" spans="23:23" x14ac:dyDescent="0.2">
      <c r="W284" s="209"/>
    </row>
    <row r="285" spans="23:23" x14ac:dyDescent="0.2">
      <c r="W285" s="209"/>
    </row>
    <row r="286" spans="23:23" x14ac:dyDescent="0.2">
      <c r="W286" s="209"/>
    </row>
    <row r="287" spans="23:23" x14ac:dyDescent="0.2">
      <c r="W287" s="209"/>
    </row>
    <row r="288" spans="23:23" x14ac:dyDescent="0.2">
      <c r="W288" s="209"/>
    </row>
    <row r="289" spans="23:23" x14ac:dyDescent="0.2">
      <c r="W289" s="209"/>
    </row>
    <row r="290" spans="23:23" x14ac:dyDescent="0.2">
      <c r="W290" s="209"/>
    </row>
    <row r="291" spans="23:23" x14ac:dyDescent="0.2">
      <c r="W291" s="209"/>
    </row>
    <row r="292" spans="23:23" x14ac:dyDescent="0.2">
      <c r="W292" s="209"/>
    </row>
    <row r="293" spans="23:23" x14ac:dyDescent="0.2">
      <c r="W293" s="209"/>
    </row>
    <row r="294" spans="23:23" x14ac:dyDescent="0.2">
      <c r="W294" s="209"/>
    </row>
    <row r="295" spans="23:23" x14ac:dyDescent="0.2">
      <c r="W295" s="209"/>
    </row>
    <row r="296" spans="23:23" x14ac:dyDescent="0.2">
      <c r="W296" s="209"/>
    </row>
    <row r="297" spans="23:23" x14ac:dyDescent="0.2">
      <c r="W297" s="209"/>
    </row>
    <row r="298" spans="23:23" x14ac:dyDescent="0.2">
      <c r="W298" s="209"/>
    </row>
    <row r="299" spans="23:23" x14ac:dyDescent="0.2">
      <c r="W299" s="209"/>
    </row>
    <row r="300" spans="23:23" x14ac:dyDescent="0.2">
      <c r="W300" s="209"/>
    </row>
    <row r="301" spans="23:23" x14ac:dyDescent="0.2">
      <c r="W301" s="209"/>
    </row>
    <row r="302" spans="23:23" x14ac:dyDescent="0.2">
      <c r="W302" s="209"/>
    </row>
    <row r="303" spans="23:23" x14ac:dyDescent="0.2">
      <c r="W303" s="209"/>
    </row>
    <row r="304" spans="23:23" x14ac:dyDescent="0.2">
      <c r="W304" s="209"/>
    </row>
    <row r="305" spans="23:23" x14ac:dyDescent="0.2">
      <c r="W305" s="209"/>
    </row>
    <row r="306" spans="23:23" x14ac:dyDescent="0.2">
      <c r="W306" s="209"/>
    </row>
    <row r="307" spans="23:23" x14ac:dyDescent="0.2">
      <c r="W307" s="209"/>
    </row>
    <row r="308" spans="23:23" x14ac:dyDescent="0.2">
      <c r="W308" s="209"/>
    </row>
    <row r="309" spans="23:23" x14ac:dyDescent="0.2">
      <c r="W309" s="209"/>
    </row>
    <row r="310" spans="23:23" x14ac:dyDescent="0.2">
      <c r="W310" s="209"/>
    </row>
    <row r="311" spans="23:23" x14ac:dyDescent="0.2">
      <c r="W311" s="209"/>
    </row>
    <row r="312" spans="23:23" x14ac:dyDescent="0.2">
      <c r="W312" s="209"/>
    </row>
    <row r="313" spans="23:23" x14ac:dyDescent="0.2">
      <c r="W313" s="209"/>
    </row>
    <row r="314" spans="23:23" x14ac:dyDescent="0.2">
      <c r="W314" s="209"/>
    </row>
    <row r="315" spans="23:23" x14ac:dyDescent="0.2">
      <c r="W315" s="209"/>
    </row>
    <row r="316" spans="23:23" x14ac:dyDescent="0.2">
      <c r="W316" s="209"/>
    </row>
    <row r="317" spans="23:23" x14ac:dyDescent="0.2">
      <c r="W317" s="209"/>
    </row>
    <row r="318" spans="23:23" x14ac:dyDescent="0.2">
      <c r="W318" s="209"/>
    </row>
    <row r="319" spans="23:23" x14ac:dyDescent="0.2">
      <c r="W319" s="209"/>
    </row>
    <row r="320" spans="23:23" x14ac:dyDescent="0.2">
      <c r="W320" s="209"/>
    </row>
    <row r="321" spans="23:23" x14ac:dyDescent="0.2">
      <c r="W321" s="209"/>
    </row>
    <row r="322" spans="23:23" x14ac:dyDescent="0.2">
      <c r="W322" s="209"/>
    </row>
    <row r="323" spans="23:23" x14ac:dyDescent="0.2">
      <c r="W323" s="209"/>
    </row>
    <row r="324" spans="23:23" x14ac:dyDescent="0.2">
      <c r="W324" s="209"/>
    </row>
    <row r="325" spans="23:23" x14ac:dyDescent="0.2">
      <c r="W325" s="209"/>
    </row>
    <row r="326" spans="23:23" x14ac:dyDescent="0.2">
      <c r="W326" s="209"/>
    </row>
    <row r="327" spans="23:23" x14ac:dyDescent="0.2">
      <c r="W327" s="209"/>
    </row>
    <row r="328" spans="23:23" x14ac:dyDescent="0.2">
      <c r="W328" s="209"/>
    </row>
    <row r="329" spans="23:23" x14ac:dyDescent="0.2">
      <c r="W329" s="209"/>
    </row>
    <row r="330" spans="23:23" x14ac:dyDescent="0.2">
      <c r="W330" s="209"/>
    </row>
    <row r="331" spans="23:23" x14ac:dyDescent="0.2">
      <c r="W331" s="209"/>
    </row>
    <row r="332" spans="23:23" x14ac:dyDescent="0.2">
      <c r="W332" s="209"/>
    </row>
    <row r="333" spans="23:23" x14ac:dyDescent="0.2">
      <c r="W333" s="209"/>
    </row>
    <row r="334" spans="23:23" x14ac:dyDescent="0.2">
      <c r="W334" s="209"/>
    </row>
    <row r="335" spans="23:23" x14ac:dyDescent="0.2">
      <c r="W335" s="209"/>
    </row>
    <row r="336" spans="23:23" x14ac:dyDescent="0.2">
      <c r="W336" s="209"/>
    </row>
    <row r="337" spans="23:23" x14ac:dyDescent="0.2">
      <c r="W337" s="209"/>
    </row>
    <row r="338" spans="23:23" x14ac:dyDescent="0.2">
      <c r="W338" s="209"/>
    </row>
    <row r="339" spans="23:23" x14ac:dyDescent="0.2">
      <c r="W339" s="209"/>
    </row>
    <row r="340" spans="23:23" x14ac:dyDescent="0.2">
      <c r="W340" s="209"/>
    </row>
    <row r="341" spans="23:23" x14ac:dyDescent="0.2">
      <c r="W341" s="209"/>
    </row>
    <row r="342" spans="23:23" x14ac:dyDescent="0.2">
      <c r="W342" s="209"/>
    </row>
    <row r="343" spans="23:23" x14ac:dyDescent="0.2">
      <c r="W343" s="209"/>
    </row>
    <row r="344" spans="23:23" x14ac:dyDescent="0.2">
      <c r="W344" s="209"/>
    </row>
    <row r="345" spans="23:23" x14ac:dyDescent="0.2">
      <c r="W345" s="209"/>
    </row>
    <row r="346" spans="23:23" x14ac:dyDescent="0.2">
      <c r="W346" s="209"/>
    </row>
    <row r="347" spans="23:23" x14ac:dyDescent="0.2">
      <c r="W347" s="209"/>
    </row>
    <row r="348" spans="23:23" x14ac:dyDescent="0.2">
      <c r="W348" s="209"/>
    </row>
    <row r="349" spans="23:23" x14ac:dyDescent="0.2">
      <c r="W349" s="209"/>
    </row>
    <row r="350" spans="23:23" x14ac:dyDescent="0.2">
      <c r="W350" s="209"/>
    </row>
    <row r="351" spans="23:23" x14ac:dyDescent="0.2">
      <c r="W351" s="209"/>
    </row>
    <row r="352" spans="23:23" x14ac:dyDescent="0.2">
      <c r="W352" s="209"/>
    </row>
    <row r="353" spans="23:23" x14ac:dyDescent="0.2">
      <c r="W353" s="209"/>
    </row>
    <row r="354" spans="23:23" x14ac:dyDescent="0.2">
      <c r="W354" s="209"/>
    </row>
    <row r="355" spans="23:23" x14ac:dyDescent="0.2">
      <c r="W355" s="209"/>
    </row>
    <row r="356" spans="23:23" x14ac:dyDescent="0.2">
      <c r="W356" s="209"/>
    </row>
    <row r="357" spans="23:23" x14ac:dyDescent="0.2">
      <c r="W357" s="209"/>
    </row>
    <row r="358" spans="23:23" x14ac:dyDescent="0.2">
      <c r="W358" s="209"/>
    </row>
    <row r="359" spans="23:23" x14ac:dyDescent="0.2">
      <c r="W359" s="209"/>
    </row>
    <row r="360" spans="23:23" x14ac:dyDescent="0.2">
      <c r="W360" s="209"/>
    </row>
    <row r="361" spans="23:23" x14ac:dyDescent="0.2">
      <c r="W361" s="209"/>
    </row>
    <row r="362" spans="23:23" x14ac:dyDescent="0.2">
      <c r="W362" s="209"/>
    </row>
    <row r="363" spans="23:23" x14ac:dyDescent="0.2">
      <c r="W363" s="209"/>
    </row>
    <row r="364" spans="23:23" x14ac:dyDescent="0.2">
      <c r="W364" s="209"/>
    </row>
    <row r="365" spans="23:23" x14ac:dyDescent="0.2">
      <c r="W365" s="209"/>
    </row>
    <row r="366" spans="23:23" x14ac:dyDescent="0.2">
      <c r="W366" s="209"/>
    </row>
    <row r="367" spans="23:23" x14ac:dyDescent="0.2">
      <c r="W367" s="209"/>
    </row>
    <row r="368" spans="23:23" x14ac:dyDescent="0.2">
      <c r="W368" s="209"/>
    </row>
    <row r="369" spans="23:23" x14ac:dyDescent="0.2">
      <c r="W369" s="209"/>
    </row>
    <row r="370" spans="23:23" x14ac:dyDescent="0.2">
      <c r="W370" s="209"/>
    </row>
    <row r="371" spans="23:23" x14ac:dyDescent="0.2">
      <c r="W371" s="209"/>
    </row>
    <row r="372" spans="23:23" x14ac:dyDescent="0.2">
      <c r="W372" s="209"/>
    </row>
    <row r="373" spans="23:23" x14ac:dyDescent="0.2">
      <c r="W373" s="209"/>
    </row>
    <row r="374" spans="23:23" x14ac:dyDescent="0.2">
      <c r="W374" s="209"/>
    </row>
    <row r="375" spans="23:23" x14ac:dyDescent="0.2">
      <c r="W375" s="209"/>
    </row>
    <row r="376" spans="23:23" x14ac:dyDescent="0.2">
      <c r="W376" s="209"/>
    </row>
    <row r="377" spans="23:23" x14ac:dyDescent="0.2">
      <c r="W377" s="209"/>
    </row>
    <row r="378" spans="23:23" x14ac:dyDescent="0.2">
      <c r="W378" s="209"/>
    </row>
    <row r="379" spans="23:23" x14ac:dyDescent="0.2">
      <c r="W379" s="209"/>
    </row>
    <row r="380" spans="23:23" x14ac:dyDescent="0.2">
      <c r="W380" s="209"/>
    </row>
    <row r="381" spans="23:23" x14ac:dyDescent="0.2">
      <c r="W381" s="209"/>
    </row>
    <row r="382" spans="23:23" x14ac:dyDescent="0.2">
      <c r="W382" s="209"/>
    </row>
    <row r="383" spans="23:23" x14ac:dyDescent="0.2">
      <c r="W383" s="209"/>
    </row>
    <row r="384" spans="23:23" x14ac:dyDescent="0.2">
      <c r="W384" s="209"/>
    </row>
    <row r="385" spans="23:23" x14ac:dyDescent="0.2">
      <c r="W385" s="209"/>
    </row>
    <row r="386" spans="23:23" x14ac:dyDescent="0.2">
      <c r="W386" s="209"/>
    </row>
    <row r="387" spans="23:23" x14ac:dyDescent="0.2">
      <c r="W387" s="209"/>
    </row>
    <row r="388" spans="23:23" x14ac:dyDescent="0.2">
      <c r="W388" s="209"/>
    </row>
    <row r="389" spans="23:23" x14ac:dyDescent="0.2">
      <c r="W389" s="209"/>
    </row>
    <row r="390" spans="23:23" x14ac:dyDescent="0.2">
      <c r="W390" s="209"/>
    </row>
    <row r="391" spans="23:23" x14ac:dyDescent="0.2">
      <c r="W391" s="209"/>
    </row>
    <row r="392" spans="23:23" x14ac:dyDescent="0.2">
      <c r="W392" s="209"/>
    </row>
    <row r="393" spans="23:23" x14ac:dyDescent="0.2">
      <c r="W393" s="209"/>
    </row>
    <row r="394" spans="23:23" x14ac:dyDescent="0.2">
      <c r="W394" s="209"/>
    </row>
    <row r="395" spans="23:23" x14ac:dyDescent="0.2">
      <c r="W395" s="209"/>
    </row>
    <row r="396" spans="23:23" x14ac:dyDescent="0.2">
      <c r="W396" s="209"/>
    </row>
    <row r="397" spans="23:23" x14ac:dyDescent="0.2">
      <c r="W397" s="209"/>
    </row>
    <row r="398" spans="23:23" x14ac:dyDescent="0.2">
      <c r="W398" s="209"/>
    </row>
    <row r="399" spans="23:23" x14ac:dyDescent="0.2">
      <c r="W399" s="209"/>
    </row>
    <row r="400" spans="23:23" x14ac:dyDescent="0.2">
      <c r="W400" s="209"/>
    </row>
    <row r="401" spans="23:23" x14ac:dyDescent="0.2">
      <c r="W401" s="209"/>
    </row>
    <row r="402" spans="23:23" x14ac:dyDescent="0.2">
      <c r="W402" s="209"/>
    </row>
    <row r="403" spans="23:23" x14ac:dyDescent="0.2">
      <c r="W403" s="209"/>
    </row>
    <row r="404" spans="23:23" x14ac:dyDescent="0.2">
      <c r="W404" s="209"/>
    </row>
    <row r="405" spans="23:23" x14ac:dyDescent="0.2">
      <c r="W405" s="209"/>
    </row>
    <row r="406" spans="23:23" x14ac:dyDescent="0.2">
      <c r="W406" s="209"/>
    </row>
    <row r="407" spans="23:23" x14ac:dyDescent="0.2">
      <c r="W407" s="209"/>
    </row>
    <row r="408" spans="23:23" x14ac:dyDescent="0.2">
      <c r="W408" s="209"/>
    </row>
    <row r="409" spans="23:23" x14ac:dyDescent="0.2">
      <c r="W409" s="209"/>
    </row>
    <row r="410" spans="23:23" x14ac:dyDescent="0.2">
      <c r="W410" s="209"/>
    </row>
    <row r="411" spans="23:23" x14ac:dyDescent="0.2">
      <c r="W411" s="209"/>
    </row>
    <row r="412" spans="23:23" x14ac:dyDescent="0.2">
      <c r="W412" s="209"/>
    </row>
    <row r="413" spans="23:23" x14ac:dyDescent="0.2">
      <c r="W413" s="209"/>
    </row>
    <row r="414" spans="23:23" x14ac:dyDescent="0.2">
      <c r="W414" s="209"/>
    </row>
    <row r="415" spans="23:23" x14ac:dyDescent="0.2">
      <c r="W415" s="209"/>
    </row>
    <row r="416" spans="23:23" x14ac:dyDescent="0.2">
      <c r="W416" s="209"/>
    </row>
    <row r="417" spans="23:23" x14ac:dyDescent="0.2">
      <c r="W417" s="209"/>
    </row>
    <row r="418" spans="23:23" x14ac:dyDescent="0.2">
      <c r="W418" s="209"/>
    </row>
    <row r="419" spans="23:23" x14ac:dyDescent="0.2">
      <c r="W419" s="209"/>
    </row>
    <row r="420" spans="23:23" x14ac:dyDescent="0.2">
      <c r="W420" s="209"/>
    </row>
    <row r="421" spans="23:23" x14ac:dyDescent="0.2">
      <c r="W421" s="209"/>
    </row>
    <row r="422" spans="23:23" x14ac:dyDescent="0.2">
      <c r="W422" s="209"/>
    </row>
    <row r="423" spans="23:23" x14ac:dyDescent="0.2">
      <c r="W423" s="209"/>
    </row>
    <row r="424" spans="23:23" x14ac:dyDescent="0.2">
      <c r="W424" s="209"/>
    </row>
    <row r="425" spans="23:23" x14ac:dyDescent="0.2">
      <c r="W425" s="209"/>
    </row>
    <row r="426" spans="23:23" x14ac:dyDescent="0.2">
      <c r="W426" s="209"/>
    </row>
    <row r="427" spans="23:23" x14ac:dyDescent="0.2">
      <c r="W427" s="209"/>
    </row>
    <row r="428" spans="23:23" x14ac:dyDescent="0.2">
      <c r="W428" s="209"/>
    </row>
    <row r="429" spans="23:23" x14ac:dyDescent="0.2">
      <c r="W429" s="209"/>
    </row>
    <row r="430" spans="23:23" x14ac:dyDescent="0.2">
      <c r="W430" s="209"/>
    </row>
    <row r="431" spans="23:23" x14ac:dyDescent="0.2">
      <c r="W431" s="209"/>
    </row>
    <row r="432" spans="23:23" x14ac:dyDescent="0.2">
      <c r="W432" s="209"/>
    </row>
    <row r="433" spans="23:23" x14ac:dyDescent="0.2">
      <c r="W433" s="209"/>
    </row>
    <row r="434" spans="23:23" x14ac:dyDescent="0.2">
      <c r="W434" s="209"/>
    </row>
    <row r="435" spans="23:23" x14ac:dyDescent="0.2">
      <c r="W435" s="209"/>
    </row>
    <row r="436" spans="23:23" x14ac:dyDescent="0.2">
      <c r="W436" s="209"/>
    </row>
    <row r="437" spans="23:23" x14ac:dyDescent="0.2">
      <c r="W437" s="209"/>
    </row>
    <row r="438" spans="23:23" x14ac:dyDescent="0.2">
      <c r="W438" s="209"/>
    </row>
    <row r="439" spans="23:23" x14ac:dyDescent="0.2">
      <c r="W439" s="209"/>
    </row>
    <row r="440" spans="23:23" x14ac:dyDescent="0.2">
      <c r="W440" s="209"/>
    </row>
    <row r="441" spans="23:23" x14ac:dyDescent="0.2">
      <c r="W441" s="209"/>
    </row>
    <row r="442" spans="23:23" x14ac:dyDescent="0.2">
      <c r="W442" s="209"/>
    </row>
    <row r="443" spans="23:23" x14ac:dyDescent="0.2">
      <c r="W443" s="209"/>
    </row>
    <row r="444" spans="23:23" x14ac:dyDescent="0.2">
      <c r="W444" s="209"/>
    </row>
    <row r="445" spans="23:23" x14ac:dyDescent="0.2">
      <c r="W445" s="209"/>
    </row>
    <row r="446" spans="23:23" x14ac:dyDescent="0.2">
      <c r="W446" s="209"/>
    </row>
    <row r="447" spans="23:23" x14ac:dyDescent="0.2">
      <c r="W447" s="209"/>
    </row>
    <row r="448" spans="23:23" x14ac:dyDescent="0.2">
      <c r="W448" s="209"/>
    </row>
    <row r="449" spans="23:23" x14ac:dyDescent="0.2">
      <c r="W449" s="209"/>
    </row>
    <row r="450" spans="23:23" x14ac:dyDescent="0.2">
      <c r="W450" s="209"/>
    </row>
    <row r="451" spans="23:23" x14ac:dyDescent="0.2">
      <c r="W451" s="209"/>
    </row>
    <row r="452" spans="23:23" x14ac:dyDescent="0.2">
      <c r="W452" s="209"/>
    </row>
    <row r="453" spans="23:23" x14ac:dyDescent="0.2">
      <c r="W453" s="209"/>
    </row>
    <row r="454" spans="23:23" x14ac:dyDescent="0.2">
      <c r="W454" s="209"/>
    </row>
    <row r="455" spans="23:23" x14ac:dyDescent="0.2">
      <c r="W455" s="209"/>
    </row>
    <row r="456" spans="23:23" x14ac:dyDescent="0.2">
      <c r="W456" s="209"/>
    </row>
    <row r="457" spans="23:23" x14ac:dyDescent="0.2">
      <c r="W457" s="209"/>
    </row>
    <row r="458" spans="23:23" x14ac:dyDescent="0.2">
      <c r="W458" s="209"/>
    </row>
    <row r="459" spans="23:23" x14ac:dyDescent="0.2">
      <c r="W459" s="209"/>
    </row>
    <row r="460" spans="23:23" x14ac:dyDescent="0.2">
      <c r="W460" s="209"/>
    </row>
    <row r="461" spans="23:23" x14ac:dyDescent="0.2">
      <c r="W461" s="209"/>
    </row>
    <row r="462" spans="23:23" x14ac:dyDescent="0.2">
      <c r="W462" s="209"/>
    </row>
    <row r="463" spans="23:23" x14ac:dyDescent="0.2">
      <c r="W463" s="209"/>
    </row>
    <row r="464" spans="23:23" x14ac:dyDescent="0.2">
      <c r="W464" s="209"/>
    </row>
    <row r="465" spans="23:23" x14ac:dyDescent="0.2">
      <c r="W465" s="209"/>
    </row>
    <row r="466" spans="23:23" x14ac:dyDescent="0.2">
      <c r="W466" s="209"/>
    </row>
    <row r="467" spans="23:23" x14ac:dyDescent="0.2">
      <c r="W467" s="209"/>
    </row>
    <row r="468" spans="23:23" x14ac:dyDescent="0.2">
      <c r="W468" s="209"/>
    </row>
    <row r="469" spans="23:23" x14ac:dyDescent="0.2">
      <c r="W469" s="209"/>
    </row>
    <row r="470" spans="23:23" x14ac:dyDescent="0.2">
      <c r="W470" s="209"/>
    </row>
    <row r="471" spans="23:23" x14ac:dyDescent="0.2">
      <c r="W471" s="209"/>
    </row>
    <row r="472" spans="23:23" x14ac:dyDescent="0.2">
      <c r="W472" s="209"/>
    </row>
    <row r="473" spans="23:23" x14ac:dyDescent="0.2">
      <c r="W473" s="209"/>
    </row>
    <row r="474" spans="23:23" x14ac:dyDescent="0.2">
      <c r="W474" s="209"/>
    </row>
    <row r="475" spans="23:23" x14ac:dyDescent="0.2">
      <c r="W475" s="209"/>
    </row>
    <row r="476" spans="23:23" x14ac:dyDescent="0.2">
      <c r="W476" s="209"/>
    </row>
    <row r="477" spans="23:23" x14ac:dyDescent="0.2">
      <c r="W477" s="209"/>
    </row>
    <row r="478" spans="23:23" x14ac:dyDescent="0.2">
      <c r="W478" s="209"/>
    </row>
    <row r="479" spans="23:23" x14ac:dyDescent="0.2">
      <c r="W479" s="209"/>
    </row>
    <row r="480" spans="23:23" x14ac:dyDescent="0.2">
      <c r="W480" s="209"/>
    </row>
    <row r="481" spans="23:23" x14ac:dyDescent="0.2">
      <c r="W481" s="209"/>
    </row>
    <row r="482" spans="23:23" x14ac:dyDescent="0.2">
      <c r="W482" s="209"/>
    </row>
    <row r="483" spans="23:23" x14ac:dyDescent="0.2">
      <c r="W483" s="209"/>
    </row>
    <row r="484" spans="23:23" x14ac:dyDescent="0.2">
      <c r="W484" s="209"/>
    </row>
    <row r="485" spans="23:23" x14ac:dyDescent="0.2">
      <c r="W485" s="209"/>
    </row>
    <row r="486" spans="23:23" x14ac:dyDescent="0.2">
      <c r="W486" s="209"/>
    </row>
    <row r="487" spans="23:23" x14ac:dyDescent="0.2">
      <c r="W487" s="209"/>
    </row>
    <row r="488" spans="23:23" x14ac:dyDescent="0.2">
      <c r="W488" s="209"/>
    </row>
    <row r="489" spans="23:23" x14ac:dyDescent="0.2">
      <c r="W489" s="209"/>
    </row>
    <row r="490" spans="23:23" x14ac:dyDescent="0.2">
      <c r="W490" s="209"/>
    </row>
    <row r="491" spans="23:23" x14ac:dyDescent="0.2">
      <c r="W491" s="209"/>
    </row>
    <row r="492" spans="23:23" x14ac:dyDescent="0.2">
      <c r="W492" s="209"/>
    </row>
    <row r="493" spans="23:23" x14ac:dyDescent="0.2">
      <c r="W493" s="209"/>
    </row>
    <row r="494" spans="23:23" x14ac:dyDescent="0.2">
      <c r="W494" s="209"/>
    </row>
    <row r="495" spans="23:23" x14ac:dyDescent="0.2">
      <c r="W495" s="209"/>
    </row>
    <row r="496" spans="23:23" x14ac:dyDescent="0.2">
      <c r="W496" s="209"/>
    </row>
    <row r="497" spans="23:23" x14ac:dyDescent="0.2">
      <c r="W497" s="209"/>
    </row>
    <row r="498" spans="23:23" x14ac:dyDescent="0.2">
      <c r="W498" s="209"/>
    </row>
    <row r="499" spans="23:23" x14ac:dyDescent="0.2">
      <c r="W499" s="209"/>
    </row>
    <row r="500" spans="23:23" x14ac:dyDescent="0.2">
      <c r="W500" s="209"/>
    </row>
    <row r="501" spans="23:23" x14ac:dyDescent="0.2">
      <c r="W501" s="209"/>
    </row>
    <row r="502" spans="23:23" x14ac:dyDescent="0.2">
      <c r="W502" s="209"/>
    </row>
    <row r="503" spans="23:23" x14ac:dyDescent="0.2">
      <c r="W503" s="209"/>
    </row>
    <row r="504" spans="23:23" x14ac:dyDescent="0.2">
      <c r="W504" s="209"/>
    </row>
    <row r="505" spans="23:23" x14ac:dyDescent="0.2">
      <c r="W505" s="209"/>
    </row>
    <row r="506" spans="23:23" x14ac:dyDescent="0.2">
      <c r="W506" s="209"/>
    </row>
    <row r="507" spans="23:23" x14ac:dyDescent="0.2">
      <c r="W507" s="209"/>
    </row>
    <row r="508" spans="23:23" x14ac:dyDescent="0.2">
      <c r="W508" s="209"/>
    </row>
    <row r="509" spans="23:23" x14ac:dyDescent="0.2">
      <c r="W509" s="209"/>
    </row>
    <row r="510" spans="23:23" x14ac:dyDescent="0.2">
      <c r="W510" s="209"/>
    </row>
    <row r="511" spans="23:23" x14ac:dyDescent="0.2">
      <c r="W511" s="209"/>
    </row>
    <row r="512" spans="23:23" x14ac:dyDescent="0.2">
      <c r="W512" s="209"/>
    </row>
    <row r="513" spans="23:23" x14ac:dyDescent="0.2">
      <c r="W513" s="209"/>
    </row>
    <row r="514" spans="23:23" x14ac:dyDescent="0.2">
      <c r="W514" s="209"/>
    </row>
    <row r="515" spans="23:23" x14ac:dyDescent="0.2">
      <c r="W515" s="209"/>
    </row>
    <row r="516" spans="23:23" x14ac:dyDescent="0.2">
      <c r="W516" s="209"/>
    </row>
  </sheetData>
  <mergeCells count="166">
    <mergeCell ref="M64:V64"/>
    <mergeCell ref="E62:L62"/>
    <mergeCell ref="M62:O62"/>
    <mergeCell ref="Q62:V62"/>
    <mergeCell ref="E63:L63"/>
    <mergeCell ref="M63:O63"/>
    <mergeCell ref="Q63:V63"/>
    <mergeCell ref="B57:V57"/>
    <mergeCell ref="C58:V58"/>
    <mergeCell ref="C59:V59"/>
    <mergeCell ref="C60:V60"/>
    <mergeCell ref="C61:L61"/>
    <mergeCell ref="M61:V61"/>
    <mergeCell ref="H55:L55"/>
    <mergeCell ref="M55:Q55"/>
    <mergeCell ref="R55:V55"/>
    <mergeCell ref="H56:L56"/>
    <mergeCell ref="M56:Q56"/>
    <mergeCell ref="R56:V56"/>
    <mergeCell ref="H53:L53"/>
    <mergeCell ref="R53:V53"/>
    <mergeCell ref="C54:G54"/>
    <mergeCell ref="H54:L54"/>
    <mergeCell ref="M54:Q54"/>
    <mergeCell ref="R54:V54"/>
    <mergeCell ref="H50:L50"/>
    <mergeCell ref="R50:V50"/>
    <mergeCell ref="H51:L51"/>
    <mergeCell ref="R51:V51"/>
    <mergeCell ref="H52:L52"/>
    <mergeCell ref="R52:V52"/>
    <mergeCell ref="H47:L47"/>
    <mergeCell ref="R47:V47"/>
    <mergeCell ref="H48:L48"/>
    <mergeCell ref="R48:V48"/>
    <mergeCell ref="H49:L49"/>
    <mergeCell ref="R49:V49"/>
    <mergeCell ref="H44:L44"/>
    <mergeCell ref="R44:V44"/>
    <mergeCell ref="H45:L45"/>
    <mergeCell ref="R45:V45"/>
    <mergeCell ref="H46:L46"/>
    <mergeCell ref="R46:V46"/>
    <mergeCell ref="H41:L41"/>
    <mergeCell ref="R41:V41"/>
    <mergeCell ref="H42:L42"/>
    <mergeCell ref="R42:V42"/>
    <mergeCell ref="H43:L43"/>
    <mergeCell ref="R43:V43"/>
    <mergeCell ref="H38:L38"/>
    <mergeCell ref="R38:V38"/>
    <mergeCell ref="H39:L39"/>
    <mergeCell ref="R39:V39"/>
    <mergeCell ref="H40:L40"/>
    <mergeCell ref="R40:V40"/>
    <mergeCell ref="H35:L35"/>
    <mergeCell ref="R35:V35"/>
    <mergeCell ref="H36:L36"/>
    <mergeCell ref="R36:V36"/>
    <mergeCell ref="H37:L37"/>
    <mergeCell ref="R37:V37"/>
    <mergeCell ref="C33:G33"/>
    <mergeCell ref="H33:L33"/>
    <mergeCell ref="M33:Q33"/>
    <mergeCell ref="R33:V33"/>
    <mergeCell ref="C34:F34"/>
    <mergeCell ref="H34:I34"/>
    <mergeCell ref="K34:L34"/>
    <mergeCell ref="M34:Q34"/>
    <mergeCell ref="R34:V34"/>
    <mergeCell ref="H31:L31"/>
    <mergeCell ref="M31:Q31"/>
    <mergeCell ref="R31:V31"/>
    <mergeCell ref="C32:F32"/>
    <mergeCell ref="H32:L32"/>
    <mergeCell ref="M32:Q32"/>
    <mergeCell ref="R32:V32"/>
    <mergeCell ref="H28:L28"/>
    <mergeCell ref="M28:Q28"/>
    <mergeCell ref="R28:V28"/>
    <mergeCell ref="H29:L29"/>
    <mergeCell ref="H30:L30"/>
    <mergeCell ref="M30:Q30"/>
    <mergeCell ref="R30:V30"/>
    <mergeCell ref="C26:F26"/>
    <mergeCell ref="H26:L26"/>
    <mergeCell ref="M26:Q26"/>
    <mergeCell ref="R26:V26"/>
    <mergeCell ref="C27:F27"/>
    <mergeCell ref="H27:L27"/>
    <mergeCell ref="M27:Q27"/>
    <mergeCell ref="R27:V27"/>
    <mergeCell ref="C24:F24"/>
    <mergeCell ref="H24:L24"/>
    <mergeCell ref="M24:Q24"/>
    <mergeCell ref="R24:V24"/>
    <mergeCell ref="C25:F25"/>
    <mergeCell ref="H25:L25"/>
    <mergeCell ref="M25:Q25"/>
    <mergeCell ref="R25:V25"/>
    <mergeCell ref="C22:G22"/>
    <mergeCell ref="H22:L22"/>
    <mergeCell ref="M22:Q22"/>
    <mergeCell ref="R22:V22"/>
    <mergeCell ref="H23:L23"/>
    <mergeCell ref="M23:Q23"/>
    <mergeCell ref="R23:V23"/>
    <mergeCell ref="I20:K20"/>
    <mergeCell ref="M20:Q20"/>
    <mergeCell ref="R20:V20"/>
    <mergeCell ref="C21:F21"/>
    <mergeCell ref="I21:K21"/>
    <mergeCell ref="M21:Q21"/>
    <mergeCell ref="R21:V21"/>
    <mergeCell ref="H17:L17"/>
    <mergeCell ref="M17:Q17"/>
    <mergeCell ref="R17:V17"/>
    <mergeCell ref="H18:L18"/>
    <mergeCell ref="M18:Q18"/>
    <mergeCell ref="R18:V18"/>
    <mergeCell ref="I15:K15"/>
    <mergeCell ref="N15:P15"/>
    <mergeCell ref="S15:U15"/>
    <mergeCell ref="H16:L16"/>
    <mergeCell ref="M16:Q16"/>
    <mergeCell ref="R16:V16"/>
    <mergeCell ref="I13:K13"/>
    <mergeCell ref="N13:P13"/>
    <mergeCell ref="S13:U13"/>
    <mergeCell ref="I14:K14"/>
    <mergeCell ref="N14:P14"/>
    <mergeCell ref="S14:U14"/>
    <mergeCell ref="H11:L11"/>
    <mergeCell ref="M11:Q11"/>
    <mergeCell ref="R11:V11"/>
    <mergeCell ref="I12:K12"/>
    <mergeCell ref="N12:P12"/>
    <mergeCell ref="S12:U12"/>
    <mergeCell ref="H10:I10"/>
    <mergeCell ref="K10:L10"/>
    <mergeCell ref="M10:N10"/>
    <mergeCell ref="P10:Q10"/>
    <mergeCell ref="R10:S10"/>
    <mergeCell ref="U10:V10"/>
    <mergeCell ref="C8:F8"/>
    <mergeCell ref="H8:L8"/>
    <mergeCell ref="M8:Q8"/>
    <mergeCell ref="R8:V8"/>
    <mergeCell ref="C9:G9"/>
    <mergeCell ref="H9:L9"/>
    <mergeCell ref="M9:Q9"/>
    <mergeCell ref="R9:V9"/>
    <mergeCell ref="C6:G6"/>
    <mergeCell ref="H6:L6"/>
    <mergeCell ref="M6:Q6"/>
    <mergeCell ref="R6:V6"/>
    <mergeCell ref="C7:G7"/>
    <mergeCell ref="H7:L7"/>
    <mergeCell ref="M7:Q7"/>
    <mergeCell ref="R7:V7"/>
    <mergeCell ref="W1:W3"/>
    <mergeCell ref="G2:H3"/>
    <mergeCell ref="L2:U2"/>
    <mergeCell ref="L3:U3"/>
    <mergeCell ref="E4:H4"/>
    <mergeCell ref="E5:H5"/>
  </mergeCells>
  <phoneticPr fontId="44" type="noConversion"/>
  <conditionalFormatting sqref="H35:L53 AA35:AA42 E62:L63 AA44:AA61 Q62:V63 I20:K21 E4:H5 H10 K10 G2:H2 I12:K15">
    <cfRule type="cellIs" dxfId="46" priority="1" stopIfTrue="1" operator="equal">
      <formula>""</formula>
    </cfRule>
  </conditionalFormatting>
  <conditionalFormatting sqref="G28">
    <cfRule type="cellIs" dxfId="45" priority="2" stopIfTrue="1" operator="equal">
      <formula>"s"</formula>
    </cfRule>
    <cfRule type="cellIs" dxfId="44" priority="3" stopIfTrue="1" operator="equal">
      <formula>"d"</formula>
    </cfRule>
  </conditionalFormatting>
  <conditionalFormatting sqref="G34 G24:G27 J2">
    <cfRule type="cellIs" dxfId="43" priority="4" stopIfTrue="1" operator="equal">
      <formula>"?"</formula>
    </cfRule>
  </conditionalFormatting>
  <conditionalFormatting sqref="H19 J19 L19">
    <cfRule type="cellIs" dxfId="42" priority="5" stopIfTrue="1" operator="equal">
      <formula>0</formula>
    </cfRule>
  </conditionalFormatting>
  <conditionalFormatting sqref="H24:V27 H7:V7">
    <cfRule type="cellIs" dxfId="41" priority="6" stopIfTrue="1" operator="equal">
      <formula>"?"</formula>
    </cfRule>
  </conditionalFormatting>
  <dataValidations count="10">
    <dataValidation type="list" allowBlank="1" showInputMessage="1" showErrorMessage="1" errorTitle="Procurement Procedure" error="Enter selection from drop-down list" sqref="H7:L7 JD7:JH7 SZ7:TD7 ACV7:ACZ7 AMR7:AMV7 AWN7:AWR7 BGJ7:BGN7 BQF7:BQJ7 CAB7:CAF7 CJX7:CKB7 CTT7:CTX7 DDP7:DDT7 DNL7:DNP7 DXH7:DXL7 EHD7:EHH7 EQZ7:ERD7 FAV7:FAZ7 FKR7:FKV7 FUN7:FUR7 GEJ7:GEN7 GOF7:GOJ7 GYB7:GYF7 HHX7:HIB7 HRT7:HRX7 IBP7:IBT7 ILL7:ILP7 IVH7:IVL7 JFD7:JFH7 JOZ7:JPD7 JYV7:JYZ7 KIR7:KIV7 KSN7:KSR7 LCJ7:LCN7 LMF7:LMJ7 LWB7:LWF7 MFX7:MGB7 MPT7:MPX7 MZP7:MZT7 NJL7:NJP7 NTH7:NTL7 ODD7:ODH7 OMZ7:OND7 OWV7:OWZ7 PGR7:PGV7 PQN7:PQR7 QAJ7:QAN7 QKF7:QKJ7 QUB7:QUF7 RDX7:REB7 RNT7:RNX7 RXP7:RXT7 SHL7:SHP7 SRH7:SRL7 TBD7:TBH7 TKZ7:TLD7 TUV7:TUZ7 UER7:UEV7 UON7:UOR7 UYJ7:UYN7 VIF7:VIJ7 VSB7:VSF7 WBX7:WCB7 WLT7:WLX7 WVP7:WVT7 H65543:L65543 JD65543:JH65543 SZ65543:TD65543 ACV65543:ACZ65543 AMR65543:AMV65543 AWN65543:AWR65543 BGJ65543:BGN65543 BQF65543:BQJ65543 CAB65543:CAF65543 CJX65543:CKB65543 CTT65543:CTX65543 DDP65543:DDT65543 DNL65543:DNP65543 DXH65543:DXL65543 EHD65543:EHH65543 EQZ65543:ERD65543 FAV65543:FAZ65543 FKR65543:FKV65543 FUN65543:FUR65543 GEJ65543:GEN65543 GOF65543:GOJ65543 GYB65543:GYF65543 HHX65543:HIB65543 HRT65543:HRX65543 IBP65543:IBT65543 ILL65543:ILP65543 IVH65543:IVL65543 JFD65543:JFH65543 JOZ65543:JPD65543 JYV65543:JYZ65543 KIR65543:KIV65543 KSN65543:KSR65543 LCJ65543:LCN65543 LMF65543:LMJ65543 LWB65543:LWF65543 MFX65543:MGB65543 MPT65543:MPX65543 MZP65543:MZT65543 NJL65543:NJP65543 NTH65543:NTL65543 ODD65543:ODH65543 OMZ65543:OND65543 OWV65543:OWZ65543 PGR65543:PGV65543 PQN65543:PQR65543 QAJ65543:QAN65543 QKF65543:QKJ65543 QUB65543:QUF65543 RDX65543:REB65543 RNT65543:RNX65543 RXP65543:RXT65543 SHL65543:SHP65543 SRH65543:SRL65543 TBD65543:TBH65543 TKZ65543:TLD65543 TUV65543:TUZ65543 UER65543:UEV65543 UON65543:UOR65543 UYJ65543:UYN65543 VIF65543:VIJ65543 VSB65543:VSF65543 WBX65543:WCB65543 WLT65543:WLX65543 WVP65543:WVT65543 H131079:L131079 JD131079:JH131079 SZ131079:TD131079 ACV131079:ACZ131079 AMR131079:AMV131079 AWN131079:AWR131079 BGJ131079:BGN131079 BQF131079:BQJ131079 CAB131079:CAF131079 CJX131079:CKB131079 CTT131079:CTX131079 DDP131079:DDT131079 DNL131079:DNP131079 DXH131079:DXL131079 EHD131079:EHH131079 EQZ131079:ERD131079 FAV131079:FAZ131079 FKR131079:FKV131079 FUN131079:FUR131079 GEJ131079:GEN131079 GOF131079:GOJ131079 GYB131079:GYF131079 HHX131079:HIB131079 HRT131079:HRX131079 IBP131079:IBT131079 ILL131079:ILP131079 IVH131079:IVL131079 JFD131079:JFH131079 JOZ131079:JPD131079 JYV131079:JYZ131079 KIR131079:KIV131079 KSN131079:KSR131079 LCJ131079:LCN131079 LMF131079:LMJ131079 LWB131079:LWF131079 MFX131079:MGB131079 MPT131079:MPX131079 MZP131079:MZT131079 NJL131079:NJP131079 NTH131079:NTL131079 ODD131079:ODH131079 OMZ131079:OND131079 OWV131079:OWZ131079 PGR131079:PGV131079 PQN131079:PQR131079 QAJ131079:QAN131079 QKF131079:QKJ131079 QUB131079:QUF131079 RDX131079:REB131079 RNT131079:RNX131079 RXP131079:RXT131079 SHL131079:SHP131079 SRH131079:SRL131079 TBD131079:TBH131079 TKZ131079:TLD131079 TUV131079:TUZ131079 UER131079:UEV131079 UON131079:UOR131079 UYJ131079:UYN131079 VIF131079:VIJ131079 VSB131079:VSF131079 WBX131079:WCB131079 WLT131079:WLX131079 WVP131079:WVT131079 H196615:L196615 JD196615:JH196615 SZ196615:TD196615 ACV196615:ACZ196615 AMR196615:AMV196615 AWN196615:AWR196615 BGJ196615:BGN196615 BQF196615:BQJ196615 CAB196615:CAF196615 CJX196615:CKB196615 CTT196615:CTX196615 DDP196615:DDT196615 DNL196615:DNP196615 DXH196615:DXL196615 EHD196615:EHH196615 EQZ196615:ERD196615 FAV196615:FAZ196615 FKR196615:FKV196615 FUN196615:FUR196615 GEJ196615:GEN196615 GOF196615:GOJ196615 GYB196615:GYF196615 HHX196615:HIB196615 HRT196615:HRX196615 IBP196615:IBT196615 ILL196615:ILP196615 IVH196615:IVL196615 JFD196615:JFH196615 JOZ196615:JPD196615 JYV196615:JYZ196615 KIR196615:KIV196615 KSN196615:KSR196615 LCJ196615:LCN196615 LMF196615:LMJ196615 LWB196615:LWF196615 MFX196615:MGB196615 MPT196615:MPX196615 MZP196615:MZT196615 NJL196615:NJP196615 NTH196615:NTL196615 ODD196615:ODH196615 OMZ196615:OND196615 OWV196615:OWZ196615 PGR196615:PGV196615 PQN196615:PQR196615 QAJ196615:QAN196615 QKF196615:QKJ196615 QUB196615:QUF196615 RDX196615:REB196615 RNT196615:RNX196615 RXP196615:RXT196615 SHL196615:SHP196615 SRH196615:SRL196615 TBD196615:TBH196615 TKZ196615:TLD196615 TUV196615:TUZ196615 UER196615:UEV196615 UON196615:UOR196615 UYJ196615:UYN196615 VIF196615:VIJ196615 VSB196615:VSF196615 WBX196615:WCB196615 WLT196615:WLX196615 WVP196615:WVT196615 H262151:L262151 JD262151:JH262151 SZ262151:TD262151 ACV262151:ACZ262151 AMR262151:AMV262151 AWN262151:AWR262151 BGJ262151:BGN262151 BQF262151:BQJ262151 CAB262151:CAF262151 CJX262151:CKB262151 CTT262151:CTX262151 DDP262151:DDT262151 DNL262151:DNP262151 DXH262151:DXL262151 EHD262151:EHH262151 EQZ262151:ERD262151 FAV262151:FAZ262151 FKR262151:FKV262151 FUN262151:FUR262151 GEJ262151:GEN262151 GOF262151:GOJ262151 GYB262151:GYF262151 HHX262151:HIB262151 HRT262151:HRX262151 IBP262151:IBT262151 ILL262151:ILP262151 IVH262151:IVL262151 JFD262151:JFH262151 JOZ262151:JPD262151 JYV262151:JYZ262151 KIR262151:KIV262151 KSN262151:KSR262151 LCJ262151:LCN262151 LMF262151:LMJ262151 LWB262151:LWF262151 MFX262151:MGB262151 MPT262151:MPX262151 MZP262151:MZT262151 NJL262151:NJP262151 NTH262151:NTL262151 ODD262151:ODH262151 OMZ262151:OND262151 OWV262151:OWZ262151 PGR262151:PGV262151 PQN262151:PQR262151 QAJ262151:QAN262151 QKF262151:QKJ262151 QUB262151:QUF262151 RDX262151:REB262151 RNT262151:RNX262151 RXP262151:RXT262151 SHL262151:SHP262151 SRH262151:SRL262151 TBD262151:TBH262151 TKZ262151:TLD262151 TUV262151:TUZ262151 UER262151:UEV262151 UON262151:UOR262151 UYJ262151:UYN262151 VIF262151:VIJ262151 VSB262151:VSF262151 WBX262151:WCB262151 WLT262151:WLX262151 WVP262151:WVT262151 H327687:L327687 JD327687:JH327687 SZ327687:TD327687 ACV327687:ACZ327687 AMR327687:AMV327687 AWN327687:AWR327687 BGJ327687:BGN327687 BQF327687:BQJ327687 CAB327687:CAF327687 CJX327687:CKB327687 CTT327687:CTX327687 DDP327687:DDT327687 DNL327687:DNP327687 DXH327687:DXL327687 EHD327687:EHH327687 EQZ327687:ERD327687 FAV327687:FAZ327687 FKR327687:FKV327687 FUN327687:FUR327687 GEJ327687:GEN327687 GOF327687:GOJ327687 GYB327687:GYF327687 HHX327687:HIB327687 HRT327687:HRX327687 IBP327687:IBT327687 ILL327687:ILP327687 IVH327687:IVL327687 JFD327687:JFH327687 JOZ327687:JPD327687 JYV327687:JYZ327687 KIR327687:KIV327687 KSN327687:KSR327687 LCJ327687:LCN327687 LMF327687:LMJ327687 LWB327687:LWF327687 MFX327687:MGB327687 MPT327687:MPX327687 MZP327687:MZT327687 NJL327687:NJP327687 NTH327687:NTL327687 ODD327687:ODH327687 OMZ327687:OND327687 OWV327687:OWZ327687 PGR327687:PGV327687 PQN327687:PQR327687 QAJ327687:QAN327687 QKF327687:QKJ327687 QUB327687:QUF327687 RDX327687:REB327687 RNT327687:RNX327687 RXP327687:RXT327687 SHL327687:SHP327687 SRH327687:SRL327687 TBD327687:TBH327687 TKZ327687:TLD327687 TUV327687:TUZ327687 UER327687:UEV327687 UON327687:UOR327687 UYJ327687:UYN327687 VIF327687:VIJ327687 VSB327687:VSF327687 WBX327687:WCB327687 WLT327687:WLX327687 WVP327687:WVT327687 H393223:L393223 JD393223:JH393223 SZ393223:TD393223 ACV393223:ACZ393223 AMR393223:AMV393223 AWN393223:AWR393223 BGJ393223:BGN393223 BQF393223:BQJ393223 CAB393223:CAF393223 CJX393223:CKB393223 CTT393223:CTX393223 DDP393223:DDT393223 DNL393223:DNP393223 DXH393223:DXL393223 EHD393223:EHH393223 EQZ393223:ERD393223 FAV393223:FAZ393223 FKR393223:FKV393223 FUN393223:FUR393223 GEJ393223:GEN393223 GOF393223:GOJ393223 GYB393223:GYF393223 HHX393223:HIB393223 HRT393223:HRX393223 IBP393223:IBT393223 ILL393223:ILP393223 IVH393223:IVL393223 JFD393223:JFH393223 JOZ393223:JPD393223 JYV393223:JYZ393223 KIR393223:KIV393223 KSN393223:KSR393223 LCJ393223:LCN393223 LMF393223:LMJ393223 LWB393223:LWF393223 MFX393223:MGB393223 MPT393223:MPX393223 MZP393223:MZT393223 NJL393223:NJP393223 NTH393223:NTL393223 ODD393223:ODH393223 OMZ393223:OND393223 OWV393223:OWZ393223 PGR393223:PGV393223 PQN393223:PQR393223 QAJ393223:QAN393223 QKF393223:QKJ393223 QUB393223:QUF393223 RDX393223:REB393223 RNT393223:RNX393223 RXP393223:RXT393223 SHL393223:SHP393223 SRH393223:SRL393223 TBD393223:TBH393223 TKZ393223:TLD393223 TUV393223:TUZ393223 UER393223:UEV393223 UON393223:UOR393223 UYJ393223:UYN393223 VIF393223:VIJ393223 VSB393223:VSF393223 WBX393223:WCB393223 WLT393223:WLX393223 WVP393223:WVT393223 H458759:L458759 JD458759:JH458759 SZ458759:TD458759 ACV458759:ACZ458759 AMR458759:AMV458759 AWN458759:AWR458759 BGJ458759:BGN458759 BQF458759:BQJ458759 CAB458759:CAF458759 CJX458759:CKB458759 CTT458759:CTX458759 DDP458759:DDT458759 DNL458759:DNP458759 DXH458759:DXL458759 EHD458759:EHH458759 EQZ458759:ERD458759 FAV458759:FAZ458759 FKR458759:FKV458759 FUN458759:FUR458759 GEJ458759:GEN458759 GOF458759:GOJ458759 GYB458759:GYF458759 HHX458759:HIB458759 HRT458759:HRX458759 IBP458759:IBT458759 ILL458759:ILP458759 IVH458759:IVL458759 JFD458759:JFH458759 JOZ458759:JPD458759 JYV458759:JYZ458759 KIR458759:KIV458759 KSN458759:KSR458759 LCJ458759:LCN458759 LMF458759:LMJ458759 LWB458759:LWF458759 MFX458759:MGB458759 MPT458759:MPX458759 MZP458759:MZT458759 NJL458759:NJP458759 NTH458759:NTL458759 ODD458759:ODH458759 OMZ458759:OND458759 OWV458759:OWZ458759 PGR458759:PGV458759 PQN458759:PQR458759 QAJ458759:QAN458759 QKF458759:QKJ458759 QUB458759:QUF458759 RDX458759:REB458759 RNT458759:RNX458759 RXP458759:RXT458759 SHL458759:SHP458759 SRH458759:SRL458759 TBD458759:TBH458759 TKZ458759:TLD458759 TUV458759:TUZ458759 UER458759:UEV458759 UON458759:UOR458759 UYJ458759:UYN458759 VIF458759:VIJ458759 VSB458759:VSF458759 WBX458759:WCB458759 WLT458759:WLX458759 WVP458759:WVT458759 H524295:L524295 JD524295:JH524295 SZ524295:TD524295 ACV524295:ACZ524295 AMR524295:AMV524295 AWN524295:AWR524295 BGJ524295:BGN524295 BQF524295:BQJ524295 CAB524295:CAF524295 CJX524295:CKB524295 CTT524295:CTX524295 DDP524295:DDT524295 DNL524295:DNP524295 DXH524295:DXL524295 EHD524295:EHH524295 EQZ524295:ERD524295 FAV524295:FAZ524295 FKR524295:FKV524295 FUN524295:FUR524295 GEJ524295:GEN524295 GOF524295:GOJ524295 GYB524295:GYF524295 HHX524295:HIB524295 HRT524295:HRX524295 IBP524295:IBT524295 ILL524295:ILP524295 IVH524295:IVL524295 JFD524295:JFH524295 JOZ524295:JPD524295 JYV524295:JYZ524295 KIR524295:KIV524295 KSN524295:KSR524295 LCJ524295:LCN524295 LMF524295:LMJ524295 LWB524295:LWF524295 MFX524295:MGB524295 MPT524295:MPX524295 MZP524295:MZT524295 NJL524295:NJP524295 NTH524295:NTL524295 ODD524295:ODH524295 OMZ524295:OND524295 OWV524295:OWZ524295 PGR524295:PGV524295 PQN524295:PQR524295 QAJ524295:QAN524295 QKF524295:QKJ524295 QUB524295:QUF524295 RDX524295:REB524295 RNT524295:RNX524295 RXP524295:RXT524295 SHL524295:SHP524295 SRH524295:SRL524295 TBD524295:TBH524295 TKZ524295:TLD524295 TUV524295:TUZ524295 UER524295:UEV524295 UON524295:UOR524295 UYJ524295:UYN524295 VIF524295:VIJ524295 VSB524295:VSF524295 WBX524295:WCB524295 WLT524295:WLX524295 WVP524295:WVT524295 H589831:L589831 JD589831:JH589831 SZ589831:TD589831 ACV589831:ACZ589831 AMR589831:AMV589831 AWN589831:AWR589831 BGJ589831:BGN589831 BQF589831:BQJ589831 CAB589831:CAF589831 CJX589831:CKB589831 CTT589831:CTX589831 DDP589831:DDT589831 DNL589831:DNP589831 DXH589831:DXL589831 EHD589831:EHH589831 EQZ589831:ERD589831 FAV589831:FAZ589831 FKR589831:FKV589831 FUN589831:FUR589831 GEJ589831:GEN589831 GOF589831:GOJ589831 GYB589831:GYF589831 HHX589831:HIB589831 HRT589831:HRX589831 IBP589831:IBT589831 ILL589831:ILP589831 IVH589831:IVL589831 JFD589831:JFH589831 JOZ589831:JPD589831 JYV589831:JYZ589831 KIR589831:KIV589831 KSN589831:KSR589831 LCJ589831:LCN589831 LMF589831:LMJ589831 LWB589831:LWF589831 MFX589831:MGB589831 MPT589831:MPX589831 MZP589831:MZT589831 NJL589831:NJP589831 NTH589831:NTL589831 ODD589831:ODH589831 OMZ589831:OND589831 OWV589831:OWZ589831 PGR589831:PGV589831 PQN589831:PQR589831 QAJ589831:QAN589831 QKF589831:QKJ589831 QUB589831:QUF589831 RDX589831:REB589831 RNT589831:RNX589831 RXP589831:RXT589831 SHL589831:SHP589831 SRH589831:SRL589831 TBD589831:TBH589831 TKZ589831:TLD589831 TUV589831:TUZ589831 UER589831:UEV589831 UON589831:UOR589831 UYJ589831:UYN589831 VIF589831:VIJ589831 VSB589831:VSF589831 WBX589831:WCB589831 WLT589831:WLX589831 WVP589831:WVT589831 H655367:L655367 JD655367:JH655367 SZ655367:TD655367 ACV655367:ACZ655367 AMR655367:AMV655367 AWN655367:AWR655367 BGJ655367:BGN655367 BQF655367:BQJ655367 CAB655367:CAF655367 CJX655367:CKB655367 CTT655367:CTX655367 DDP655367:DDT655367 DNL655367:DNP655367 DXH655367:DXL655367 EHD655367:EHH655367 EQZ655367:ERD655367 FAV655367:FAZ655367 FKR655367:FKV655367 FUN655367:FUR655367 GEJ655367:GEN655367 GOF655367:GOJ655367 GYB655367:GYF655367 HHX655367:HIB655367 HRT655367:HRX655367 IBP655367:IBT655367 ILL655367:ILP655367 IVH655367:IVL655367 JFD655367:JFH655367 JOZ655367:JPD655367 JYV655367:JYZ655367 KIR655367:KIV655367 KSN655367:KSR655367 LCJ655367:LCN655367 LMF655367:LMJ655367 LWB655367:LWF655367 MFX655367:MGB655367 MPT655367:MPX655367 MZP655367:MZT655367 NJL655367:NJP655367 NTH655367:NTL655367 ODD655367:ODH655367 OMZ655367:OND655367 OWV655367:OWZ655367 PGR655367:PGV655367 PQN655367:PQR655367 QAJ655367:QAN655367 QKF655367:QKJ655367 QUB655367:QUF655367 RDX655367:REB655367 RNT655367:RNX655367 RXP655367:RXT655367 SHL655367:SHP655367 SRH655367:SRL655367 TBD655367:TBH655367 TKZ655367:TLD655367 TUV655367:TUZ655367 UER655367:UEV655367 UON655367:UOR655367 UYJ655367:UYN655367 VIF655367:VIJ655367 VSB655367:VSF655367 WBX655367:WCB655367 WLT655367:WLX655367 WVP655367:WVT655367 H720903:L720903 JD720903:JH720903 SZ720903:TD720903 ACV720903:ACZ720903 AMR720903:AMV720903 AWN720903:AWR720903 BGJ720903:BGN720903 BQF720903:BQJ720903 CAB720903:CAF720903 CJX720903:CKB720903 CTT720903:CTX720903 DDP720903:DDT720903 DNL720903:DNP720903 DXH720903:DXL720903 EHD720903:EHH720903 EQZ720903:ERD720903 FAV720903:FAZ720903 FKR720903:FKV720903 FUN720903:FUR720903 GEJ720903:GEN720903 GOF720903:GOJ720903 GYB720903:GYF720903 HHX720903:HIB720903 HRT720903:HRX720903 IBP720903:IBT720903 ILL720903:ILP720903 IVH720903:IVL720903 JFD720903:JFH720903 JOZ720903:JPD720903 JYV720903:JYZ720903 KIR720903:KIV720903 KSN720903:KSR720903 LCJ720903:LCN720903 LMF720903:LMJ720903 LWB720903:LWF720903 MFX720903:MGB720903 MPT720903:MPX720903 MZP720903:MZT720903 NJL720903:NJP720903 NTH720903:NTL720903 ODD720903:ODH720903 OMZ720903:OND720903 OWV720903:OWZ720903 PGR720903:PGV720903 PQN720903:PQR720903 QAJ720903:QAN720903 QKF720903:QKJ720903 QUB720903:QUF720903 RDX720903:REB720903 RNT720903:RNX720903 RXP720903:RXT720903 SHL720903:SHP720903 SRH720903:SRL720903 TBD720903:TBH720903 TKZ720903:TLD720903 TUV720903:TUZ720903 UER720903:UEV720903 UON720903:UOR720903 UYJ720903:UYN720903 VIF720903:VIJ720903 VSB720903:VSF720903 WBX720903:WCB720903 WLT720903:WLX720903 WVP720903:WVT720903 H786439:L786439 JD786439:JH786439 SZ786439:TD786439 ACV786439:ACZ786439 AMR786439:AMV786439 AWN786439:AWR786439 BGJ786439:BGN786439 BQF786439:BQJ786439 CAB786439:CAF786439 CJX786439:CKB786439 CTT786439:CTX786439 DDP786439:DDT786439 DNL786439:DNP786439 DXH786439:DXL786439 EHD786439:EHH786439 EQZ786439:ERD786439 FAV786439:FAZ786439 FKR786439:FKV786439 FUN786439:FUR786439 GEJ786439:GEN786439 GOF786439:GOJ786439 GYB786439:GYF786439 HHX786439:HIB786439 HRT786439:HRX786439 IBP786439:IBT786439 ILL786439:ILP786439 IVH786439:IVL786439 JFD786439:JFH786439 JOZ786439:JPD786439 JYV786439:JYZ786439 KIR786439:KIV786439 KSN786439:KSR786439 LCJ786439:LCN786439 LMF786439:LMJ786439 LWB786439:LWF786439 MFX786439:MGB786439 MPT786439:MPX786439 MZP786439:MZT786439 NJL786439:NJP786439 NTH786439:NTL786439 ODD786439:ODH786439 OMZ786439:OND786439 OWV786439:OWZ786439 PGR786439:PGV786439 PQN786439:PQR786439 QAJ786439:QAN786439 QKF786439:QKJ786439 QUB786439:QUF786439 RDX786439:REB786439 RNT786439:RNX786439 RXP786439:RXT786439 SHL786439:SHP786439 SRH786439:SRL786439 TBD786439:TBH786439 TKZ786439:TLD786439 TUV786439:TUZ786439 UER786439:UEV786439 UON786439:UOR786439 UYJ786439:UYN786439 VIF786439:VIJ786439 VSB786439:VSF786439 WBX786439:WCB786439 WLT786439:WLX786439 WVP786439:WVT786439 H851975:L851975 JD851975:JH851975 SZ851975:TD851975 ACV851975:ACZ851975 AMR851975:AMV851975 AWN851975:AWR851975 BGJ851975:BGN851975 BQF851975:BQJ851975 CAB851975:CAF851975 CJX851975:CKB851975 CTT851975:CTX851975 DDP851975:DDT851975 DNL851975:DNP851975 DXH851975:DXL851975 EHD851975:EHH851975 EQZ851975:ERD851975 FAV851975:FAZ851975 FKR851975:FKV851975 FUN851975:FUR851975 GEJ851975:GEN851975 GOF851975:GOJ851975 GYB851975:GYF851975 HHX851975:HIB851975 HRT851975:HRX851975 IBP851975:IBT851975 ILL851975:ILP851975 IVH851975:IVL851975 JFD851975:JFH851975 JOZ851975:JPD851975 JYV851975:JYZ851975 KIR851975:KIV851975 KSN851975:KSR851975 LCJ851975:LCN851975 LMF851975:LMJ851975 LWB851975:LWF851975 MFX851975:MGB851975 MPT851975:MPX851975 MZP851975:MZT851975 NJL851975:NJP851975 NTH851975:NTL851975 ODD851975:ODH851975 OMZ851975:OND851975 OWV851975:OWZ851975 PGR851975:PGV851975 PQN851975:PQR851975 QAJ851975:QAN851975 QKF851975:QKJ851975 QUB851975:QUF851975 RDX851975:REB851975 RNT851975:RNX851975 RXP851975:RXT851975 SHL851975:SHP851975 SRH851975:SRL851975 TBD851975:TBH851975 TKZ851975:TLD851975 TUV851975:TUZ851975 UER851975:UEV851975 UON851975:UOR851975 UYJ851975:UYN851975 VIF851975:VIJ851975 VSB851975:VSF851975 WBX851975:WCB851975 WLT851975:WLX851975 WVP851975:WVT851975 H917511:L917511 JD917511:JH917511 SZ917511:TD917511 ACV917511:ACZ917511 AMR917511:AMV917511 AWN917511:AWR917511 BGJ917511:BGN917511 BQF917511:BQJ917511 CAB917511:CAF917511 CJX917511:CKB917511 CTT917511:CTX917511 DDP917511:DDT917511 DNL917511:DNP917511 DXH917511:DXL917511 EHD917511:EHH917511 EQZ917511:ERD917511 FAV917511:FAZ917511 FKR917511:FKV917511 FUN917511:FUR917511 GEJ917511:GEN917511 GOF917511:GOJ917511 GYB917511:GYF917511 HHX917511:HIB917511 HRT917511:HRX917511 IBP917511:IBT917511 ILL917511:ILP917511 IVH917511:IVL917511 JFD917511:JFH917511 JOZ917511:JPD917511 JYV917511:JYZ917511 KIR917511:KIV917511 KSN917511:KSR917511 LCJ917511:LCN917511 LMF917511:LMJ917511 LWB917511:LWF917511 MFX917511:MGB917511 MPT917511:MPX917511 MZP917511:MZT917511 NJL917511:NJP917511 NTH917511:NTL917511 ODD917511:ODH917511 OMZ917511:OND917511 OWV917511:OWZ917511 PGR917511:PGV917511 PQN917511:PQR917511 QAJ917511:QAN917511 QKF917511:QKJ917511 QUB917511:QUF917511 RDX917511:REB917511 RNT917511:RNX917511 RXP917511:RXT917511 SHL917511:SHP917511 SRH917511:SRL917511 TBD917511:TBH917511 TKZ917511:TLD917511 TUV917511:TUZ917511 UER917511:UEV917511 UON917511:UOR917511 UYJ917511:UYN917511 VIF917511:VIJ917511 VSB917511:VSF917511 WBX917511:WCB917511 WLT917511:WLX917511 WVP917511:WVT917511 H983047:L983047 JD983047:JH983047 SZ983047:TD983047 ACV983047:ACZ983047 AMR983047:AMV983047 AWN983047:AWR983047 BGJ983047:BGN983047 BQF983047:BQJ983047 CAB983047:CAF983047 CJX983047:CKB983047 CTT983047:CTX983047 DDP983047:DDT983047 DNL983047:DNP983047 DXH983047:DXL983047 EHD983047:EHH983047 EQZ983047:ERD983047 FAV983047:FAZ983047 FKR983047:FKV983047 FUN983047:FUR983047 GEJ983047:GEN983047 GOF983047:GOJ983047 GYB983047:GYF983047 HHX983047:HIB983047 HRT983047:HRX983047 IBP983047:IBT983047 ILL983047:ILP983047 IVH983047:IVL983047 JFD983047:JFH983047 JOZ983047:JPD983047 JYV983047:JYZ983047 KIR983047:KIV983047 KSN983047:KSR983047 LCJ983047:LCN983047 LMF983047:LMJ983047 LWB983047:LWF983047 MFX983047:MGB983047 MPT983047:MPX983047 MZP983047:MZT983047 NJL983047:NJP983047 NTH983047:NTL983047 ODD983047:ODH983047 OMZ983047:OND983047 OWV983047:OWZ983047 PGR983047:PGV983047 PQN983047:PQR983047 QAJ983047:QAN983047 QKF983047:QKJ983047 QUB983047:QUF983047 RDX983047:REB983047 RNT983047:RNX983047 RXP983047:RXT983047 SHL983047:SHP983047 SRH983047:SRL983047 TBD983047:TBH983047 TKZ983047:TLD983047 TUV983047:TUZ983047 UER983047:UEV983047 UON983047:UOR983047 UYJ983047:UYN983047 VIF983047:VIJ983047 VSB983047:VSF983047 WBX983047:WCB983047 WLT983047:WLX983047 WVP983047:WVT983047">
      <formula1>$AB$3:$AB$5</formula1>
    </dataValidation>
    <dataValidation type="list" allowBlank="1" showErrorMessage="1" errorTitle="Volute / Diffuser" error="Select from drop-down list" sqref="M26:V26 JI26:JR26 TE26:TN26 ADA26:ADJ26 AMW26:ANF26 AWS26:AXB26 BGO26:BGX26 BQK26:BQT26 CAG26:CAP26 CKC26:CKL26 CTY26:CUH26 DDU26:DED26 DNQ26:DNZ26 DXM26:DXV26 EHI26:EHR26 ERE26:ERN26 FBA26:FBJ26 FKW26:FLF26 FUS26:FVB26 GEO26:GEX26 GOK26:GOT26 GYG26:GYP26 HIC26:HIL26 HRY26:HSH26 IBU26:ICD26 ILQ26:ILZ26 IVM26:IVV26 JFI26:JFR26 JPE26:JPN26 JZA26:JZJ26 KIW26:KJF26 KSS26:KTB26 LCO26:LCX26 LMK26:LMT26 LWG26:LWP26 MGC26:MGL26 MPY26:MQH26 MZU26:NAD26 NJQ26:NJZ26 NTM26:NTV26 ODI26:ODR26 ONE26:ONN26 OXA26:OXJ26 PGW26:PHF26 PQS26:PRB26 QAO26:QAX26 QKK26:QKT26 QUG26:QUP26 REC26:REL26 RNY26:ROH26 RXU26:RYD26 SHQ26:SHZ26 SRM26:SRV26 TBI26:TBR26 TLE26:TLN26 TVA26:TVJ26 UEW26:UFF26 UOS26:UPB26 UYO26:UYX26 VIK26:VIT26 VSG26:VSP26 WCC26:WCL26 WLY26:WMH26 WVU26:WWD26 M65562:V65562 JI65562:JR65562 TE65562:TN65562 ADA65562:ADJ65562 AMW65562:ANF65562 AWS65562:AXB65562 BGO65562:BGX65562 BQK65562:BQT65562 CAG65562:CAP65562 CKC65562:CKL65562 CTY65562:CUH65562 DDU65562:DED65562 DNQ65562:DNZ65562 DXM65562:DXV65562 EHI65562:EHR65562 ERE65562:ERN65562 FBA65562:FBJ65562 FKW65562:FLF65562 FUS65562:FVB65562 GEO65562:GEX65562 GOK65562:GOT65562 GYG65562:GYP65562 HIC65562:HIL65562 HRY65562:HSH65562 IBU65562:ICD65562 ILQ65562:ILZ65562 IVM65562:IVV65562 JFI65562:JFR65562 JPE65562:JPN65562 JZA65562:JZJ65562 KIW65562:KJF65562 KSS65562:KTB65562 LCO65562:LCX65562 LMK65562:LMT65562 LWG65562:LWP65562 MGC65562:MGL65562 MPY65562:MQH65562 MZU65562:NAD65562 NJQ65562:NJZ65562 NTM65562:NTV65562 ODI65562:ODR65562 ONE65562:ONN65562 OXA65562:OXJ65562 PGW65562:PHF65562 PQS65562:PRB65562 QAO65562:QAX65562 QKK65562:QKT65562 QUG65562:QUP65562 REC65562:REL65562 RNY65562:ROH65562 RXU65562:RYD65562 SHQ65562:SHZ65562 SRM65562:SRV65562 TBI65562:TBR65562 TLE65562:TLN65562 TVA65562:TVJ65562 UEW65562:UFF65562 UOS65562:UPB65562 UYO65562:UYX65562 VIK65562:VIT65562 VSG65562:VSP65562 WCC65562:WCL65562 WLY65562:WMH65562 WVU65562:WWD65562 M131098:V131098 JI131098:JR131098 TE131098:TN131098 ADA131098:ADJ131098 AMW131098:ANF131098 AWS131098:AXB131098 BGO131098:BGX131098 BQK131098:BQT131098 CAG131098:CAP131098 CKC131098:CKL131098 CTY131098:CUH131098 DDU131098:DED131098 DNQ131098:DNZ131098 DXM131098:DXV131098 EHI131098:EHR131098 ERE131098:ERN131098 FBA131098:FBJ131098 FKW131098:FLF131098 FUS131098:FVB131098 GEO131098:GEX131098 GOK131098:GOT131098 GYG131098:GYP131098 HIC131098:HIL131098 HRY131098:HSH131098 IBU131098:ICD131098 ILQ131098:ILZ131098 IVM131098:IVV131098 JFI131098:JFR131098 JPE131098:JPN131098 JZA131098:JZJ131098 KIW131098:KJF131098 KSS131098:KTB131098 LCO131098:LCX131098 LMK131098:LMT131098 LWG131098:LWP131098 MGC131098:MGL131098 MPY131098:MQH131098 MZU131098:NAD131098 NJQ131098:NJZ131098 NTM131098:NTV131098 ODI131098:ODR131098 ONE131098:ONN131098 OXA131098:OXJ131098 PGW131098:PHF131098 PQS131098:PRB131098 QAO131098:QAX131098 QKK131098:QKT131098 QUG131098:QUP131098 REC131098:REL131098 RNY131098:ROH131098 RXU131098:RYD131098 SHQ131098:SHZ131098 SRM131098:SRV131098 TBI131098:TBR131098 TLE131098:TLN131098 TVA131098:TVJ131098 UEW131098:UFF131098 UOS131098:UPB131098 UYO131098:UYX131098 VIK131098:VIT131098 VSG131098:VSP131098 WCC131098:WCL131098 WLY131098:WMH131098 WVU131098:WWD131098 M196634:V196634 JI196634:JR196634 TE196634:TN196634 ADA196634:ADJ196634 AMW196634:ANF196634 AWS196634:AXB196634 BGO196634:BGX196634 BQK196634:BQT196634 CAG196634:CAP196634 CKC196634:CKL196634 CTY196634:CUH196634 DDU196634:DED196634 DNQ196634:DNZ196634 DXM196634:DXV196634 EHI196634:EHR196634 ERE196634:ERN196634 FBA196634:FBJ196634 FKW196634:FLF196634 FUS196634:FVB196634 GEO196634:GEX196634 GOK196634:GOT196634 GYG196634:GYP196634 HIC196634:HIL196634 HRY196634:HSH196634 IBU196634:ICD196634 ILQ196634:ILZ196634 IVM196634:IVV196634 JFI196634:JFR196634 JPE196634:JPN196634 JZA196634:JZJ196634 KIW196634:KJF196634 KSS196634:KTB196634 LCO196634:LCX196634 LMK196634:LMT196634 LWG196634:LWP196634 MGC196634:MGL196634 MPY196634:MQH196634 MZU196634:NAD196634 NJQ196634:NJZ196634 NTM196634:NTV196634 ODI196634:ODR196634 ONE196634:ONN196634 OXA196634:OXJ196634 PGW196634:PHF196634 PQS196634:PRB196634 QAO196634:QAX196634 QKK196634:QKT196634 QUG196634:QUP196634 REC196634:REL196634 RNY196634:ROH196634 RXU196634:RYD196634 SHQ196634:SHZ196634 SRM196634:SRV196634 TBI196634:TBR196634 TLE196634:TLN196634 TVA196634:TVJ196634 UEW196634:UFF196634 UOS196634:UPB196634 UYO196634:UYX196634 VIK196634:VIT196634 VSG196634:VSP196634 WCC196634:WCL196634 WLY196634:WMH196634 WVU196634:WWD196634 M262170:V262170 JI262170:JR262170 TE262170:TN262170 ADA262170:ADJ262170 AMW262170:ANF262170 AWS262170:AXB262170 BGO262170:BGX262170 BQK262170:BQT262170 CAG262170:CAP262170 CKC262170:CKL262170 CTY262170:CUH262170 DDU262170:DED262170 DNQ262170:DNZ262170 DXM262170:DXV262170 EHI262170:EHR262170 ERE262170:ERN262170 FBA262170:FBJ262170 FKW262170:FLF262170 FUS262170:FVB262170 GEO262170:GEX262170 GOK262170:GOT262170 GYG262170:GYP262170 HIC262170:HIL262170 HRY262170:HSH262170 IBU262170:ICD262170 ILQ262170:ILZ262170 IVM262170:IVV262170 JFI262170:JFR262170 JPE262170:JPN262170 JZA262170:JZJ262170 KIW262170:KJF262170 KSS262170:KTB262170 LCO262170:LCX262170 LMK262170:LMT262170 LWG262170:LWP262170 MGC262170:MGL262170 MPY262170:MQH262170 MZU262170:NAD262170 NJQ262170:NJZ262170 NTM262170:NTV262170 ODI262170:ODR262170 ONE262170:ONN262170 OXA262170:OXJ262170 PGW262170:PHF262170 PQS262170:PRB262170 QAO262170:QAX262170 QKK262170:QKT262170 QUG262170:QUP262170 REC262170:REL262170 RNY262170:ROH262170 RXU262170:RYD262170 SHQ262170:SHZ262170 SRM262170:SRV262170 TBI262170:TBR262170 TLE262170:TLN262170 TVA262170:TVJ262170 UEW262170:UFF262170 UOS262170:UPB262170 UYO262170:UYX262170 VIK262170:VIT262170 VSG262170:VSP262170 WCC262170:WCL262170 WLY262170:WMH262170 WVU262170:WWD262170 M327706:V327706 JI327706:JR327706 TE327706:TN327706 ADA327706:ADJ327706 AMW327706:ANF327706 AWS327706:AXB327706 BGO327706:BGX327706 BQK327706:BQT327706 CAG327706:CAP327706 CKC327706:CKL327706 CTY327706:CUH327706 DDU327706:DED327706 DNQ327706:DNZ327706 DXM327706:DXV327706 EHI327706:EHR327706 ERE327706:ERN327706 FBA327706:FBJ327706 FKW327706:FLF327706 FUS327706:FVB327706 GEO327706:GEX327706 GOK327706:GOT327706 GYG327706:GYP327706 HIC327706:HIL327706 HRY327706:HSH327706 IBU327706:ICD327706 ILQ327706:ILZ327706 IVM327706:IVV327706 JFI327706:JFR327706 JPE327706:JPN327706 JZA327706:JZJ327706 KIW327706:KJF327706 KSS327706:KTB327706 LCO327706:LCX327706 LMK327706:LMT327706 LWG327706:LWP327706 MGC327706:MGL327706 MPY327706:MQH327706 MZU327706:NAD327706 NJQ327706:NJZ327706 NTM327706:NTV327706 ODI327706:ODR327706 ONE327706:ONN327706 OXA327706:OXJ327706 PGW327706:PHF327706 PQS327706:PRB327706 QAO327706:QAX327706 QKK327706:QKT327706 QUG327706:QUP327706 REC327706:REL327706 RNY327706:ROH327706 RXU327706:RYD327706 SHQ327706:SHZ327706 SRM327706:SRV327706 TBI327706:TBR327706 TLE327706:TLN327706 TVA327706:TVJ327706 UEW327706:UFF327706 UOS327706:UPB327706 UYO327706:UYX327706 VIK327706:VIT327706 VSG327706:VSP327706 WCC327706:WCL327706 WLY327706:WMH327706 WVU327706:WWD327706 M393242:V393242 JI393242:JR393242 TE393242:TN393242 ADA393242:ADJ393242 AMW393242:ANF393242 AWS393242:AXB393242 BGO393242:BGX393242 BQK393242:BQT393242 CAG393242:CAP393242 CKC393242:CKL393242 CTY393242:CUH393242 DDU393242:DED393242 DNQ393242:DNZ393242 DXM393242:DXV393242 EHI393242:EHR393242 ERE393242:ERN393242 FBA393242:FBJ393242 FKW393242:FLF393242 FUS393242:FVB393242 GEO393242:GEX393242 GOK393242:GOT393242 GYG393242:GYP393242 HIC393242:HIL393242 HRY393242:HSH393242 IBU393242:ICD393242 ILQ393242:ILZ393242 IVM393242:IVV393242 JFI393242:JFR393242 JPE393242:JPN393242 JZA393242:JZJ393242 KIW393242:KJF393242 KSS393242:KTB393242 LCO393242:LCX393242 LMK393242:LMT393242 LWG393242:LWP393242 MGC393242:MGL393242 MPY393242:MQH393242 MZU393242:NAD393242 NJQ393242:NJZ393242 NTM393242:NTV393242 ODI393242:ODR393242 ONE393242:ONN393242 OXA393242:OXJ393242 PGW393242:PHF393242 PQS393242:PRB393242 QAO393242:QAX393242 QKK393242:QKT393242 QUG393242:QUP393242 REC393242:REL393242 RNY393242:ROH393242 RXU393242:RYD393242 SHQ393242:SHZ393242 SRM393242:SRV393242 TBI393242:TBR393242 TLE393242:TLN393242 TVA393242:TVJ393242 UEW393242:UFF393242 UOS393242:UPB393242 UYO393242:UYX393242 VIK393242:VIT393242 VSG393242:VSP393242 WCC393242:WCL393242 WLY393242:WMH393242 WVU393242:WWD393242 M458778:V458778 JI458778:JR458778 TE458778:TN458778 ADA458778:ADJ458778 AMW458778:ANF458778 AWS458778:AXB458778 BGO458778:BGX458778 BQK458778:BQT458778 CAG458778:CAP458778 CKC458778:CKL458778 CTY458778:CUH458778 DDU458778:DED458778 DNQ458778:DNZ458778 DXM458778:DXV458778 EHI458778:EHR458778 ERE458778:ERN458778 FBA458778:FBJ458778 FKW458778:FLF458778 FUS458778:FVB458778 GEO458778:GEX458778 GOK458778:GOT458778 GYG458778:GYP458778 HIC458778:HIL458778 HRY458778:HSH458778 IBU458778:ICD458778 ILQ458778:ILZ458778 IVM458778:IVV458778 JFI458778:JFR458778 JPE458778:JPN458778 JZA458778:JZJ458778 KIW458778:KJF458778 KSS458778:KTB458778 LCO458778:LCX458778 LMK458778:LMT458778 LWG458778:LWP458778 MGC458778:MGL458778 MPY458778:MQH458778 MZU458778:NAD458778 NJQ458778:NJZ458778 NTM458778:NTV458778 ODI458778:ODR458778 ONE458778:ONN458778 OXA458778:OXJ458778 PGW458778:PHF458778 PQS458778:PRB458778 QAO458778:QAX458778 QKK458778:QKT458778 QUG458778:QUP458778 REC458778:REL458778 RNY458778:ROH458778 RXU458778:RYD458778 SHQ458778:SHZ458778 SRM458778:SRV458778 TBI458778:TBR458778 TLE458778:TLN458778 TVA458778:TVJ458778 UEW458778:UFF458778 UOS458778:UPB458778 UYO458778:UYX458778 VIK458778:VIT458778 VSG458778:VSP458778 WCC458778:WCL458778 WLY458778:WMH458778 WVU458778:WWD458778 M524314:V524314 JI524314:JR524314 TE524314:TN524314 ADA524314:ADJ524314 AMW524314:ANF524314 AWS524314:AXB524314 BGO524314:BGX524314 BQK524314:BQT524314 CAG524314:CAP524314 CKC524314:CKL524314 CTY524314:CUH524314 DDU524314:DED524314 DNQ524314:DNZ524314 DXM524314:DXV524314 EHI524314:EHR524314 ERE524314:ERN524314 FBA524314:FBJ524314 FKW524314:FLF524314 FUS524314:FVB524314 GEO524314:GEX524314 GOK524314:GOT524314 GYG524314:GYP524314 HIC524314:HIL524314 HRY524314:HSH524314 IBU524314:ICD524314 ILQ524314:ILZ524314 IVM524314:IVV524314 JFI524314:JFR524314 JPE524314:JPN524314 JZA524314:JZJ524314 KIW524314:KJF524314 KSS524314:KTB524314 LCO524314:LCX524314 LMK524314:LMT524314 LWG524314:LWP524314 MGC524314:MGL524314 MPY524314:MQH524314 MZU524314:NAD524314 NJQ524314:NJZ524314 NTM524314:NTV524314 ODI524314:ODR524314 ONE524314:ONN524314 OXA524314:OXJ524314 PGW524314:PHF524314 PQS524314:PRB524314 QAO524314:QAX524314 QKK524314:QKT524314 QUG524314:QUP524314 REC524314:REL524314 RNY524314:ROH524314 RXU524314:RYD524314 SHQ524314:SHZ524314 SRM524314:SRV524314 TBI524314:TBR524314 TLE524314:TLN524314 TVA524314:TVJ524314 UEW524314:UFF524314 UOS524314:UPB524314 UYO524314:UYX524314 VIK524314:VIT524314 VSG524314:VSP524314 WCC524314:WCL524314 WLY524314:WMH524314 WVU524314:WWD524314 M589850:V589850 JI589850:JR589850 TE589850:TN589850 ADA589850:ADJ589850 AMW589850:ANF589850 AWS589850:AXB589850 BGO589850:BGX589850 BQK589850:BQT589850 CAG589850:CAP589850 CKC589850:CKL589850 CTY589850:CUH589850 DDU589850:DED589850 DNQ589850:DNZ589850 DXM589850:DXV589850 EHI589850:EHR589850 ERE589850:ERN589850 FBA589850:FBJ589850 FKW589850:FLF589850 FUS589850:FVB589850 GEO589850:GEX589850 GOK589850:GOT589850 GYG589850:GYP589850 HIC589850:HIL589850 HRY589850:HSH589850 IBU589850:ICD589850 ILQ589850:ILZ589850 IVM589850:IVV589850 JFI589850:JFR589850 JPE589850:JPN589850 JZA589850:JZJ589850 KIW589850:KJF589850 KSS589850:KTB589850 LCO589850:LCX589850 LMK589850:LMT589850 LWG589850:LWP589850 MGC589850:MGL589850 MPY589850:MQH589850 MZU589850:NAD589850 NJQ589850:NJZ589850 NTM589850:NTV589850 ODI589850:ODR589850 ONE589850:ONN589850 OXA589850:OXJ589850 PGW589850:PHF589850 PQS589850:PRB589850 QAO589850:QAX589850 QKK589850:QKT589850 QUG589850:QUP589850 REC589850:REL589850 RNY589850:ROH589850 RXU589850:RYD589850 SHQ589850:SHZ589850 SRM589850:SRV589850 TBI589850:TBR589850 TLE589850:TLN589850 TVA589850:TVJ589850 UEW589850:UFF589850 UOS589850:UPB589850 UYO589850:UYX589850 VIK589850:VIT589850 VSG589850:VSP589850 WCC589850:WCL589850 WLY589850:WMH589850 WVU589850:WWD589850 M655386:V655386 JI655386:JR655386 TE655386:TN655386 ADA655386:ADJ655386 AMW655386:ANF655386 AWS655386:AXB655386 BGO655386:BGX655386 BQK655386:BQT655386 CAG655386:CAP655386 CKC655386:CKL655386 CTY655386:CUH655386 DDU655386:DED655386 DNQ655386:DNZ655386 DXM655386:DXV655386 EHI655386:EHR655386 ERE655386:ERN655386 FBA655386:FBJ655386 FKW655386:FLF655386 FUS655386:FVB655386 GEO655386:GEX655386 GOK655386:GOT655386 GYG655386:GYP655386 HIC655386:HIL655386 HRY655386:HSH655386 IBU655386:ICD655386 ILQ655386:ILZ655386 IVM655386:IVV655386 JFI655386:JFR655386 JPE655386:JPN655386 JZA655386:JZJ655386 KIW655386:KJF655386 KSS655386:KTB655386 LCO655386:LCX655386 LMK655386:LMT655386 LWG655386:LWP655386 MGC655386:MGL655386 MPY655386:MQH655386 MZU655386:NAD655386 NJQ655386:NJZ655386 NTM655386:NTV655386 ODI655386:ODR655386 ONE655386:ONN655386 OXA655386:OXJ655386 PGW655386:PHF655386 PQS655386:PRB655386 QAO655386:QAX655386 QKK655386:QKT655386 QUG655386:QUP655386 REC655386:REL655386 RNY655386:ROH655386 RXU655386:RYD655386 SHQ655386:SHZ655386 SRM655386:SRV655386 TBI655386:TBR655386 TLE655386:TLN655386 TVA655386:TVJ655386 UEW655386:UFF655386 UOS655386:UPB655386 UYO655386:UYX655386 VIK655386:VIT655386 VSG655386:VSP655386 WCC655386:WCL655386 WLY655386:WMH655386 WVU655386:WWD655386 M720922:V720922 JI720922:JR720922 TE720922:TN720922 ADA720922:ADJ720922 AMW720922:ANF720922 AWS720922:AXB720922 BGO720922:BGX720922 BQK720922:BQT720922 CAG720922:CAP720922 CKC720922:CKL720922 CTY720922:CUH720922 DDU720922:DED720922 DNQ720922:DNZ720922 DXM720922:DXV720922 EHI720922:EHR720922 ERE720922:ERN720922 FBA720922:FBJ720922 FKW720922:FLF720922 FUS720922:FVB720922 GEO720922:GEX720922 GOK720922:GOT720922 GYG720922:GYP720922 HIC720922:HIL720922 HRY720922:HSH720922 IBU720922:ICD720922 ILQ720922:ILZ720922 IVM720922:IVV720922 JFI720922:JFR720922 JPE720922:JPN720922 JZA720922:JZJ720922 KIW720922:KJF720922 KSS720922:KTB720922 LCO720922:LCX720922 LMK720922:LMT720922 LWG720922:LWP720922 MGC720922:MGL720922 MPY720922:MQH720922 MZU720922:NAD720922 NJQ720922:NJZ720922 NTM720922:NTV720922 ODI720922:ODR720922 ONE720922:ONN720922 OXA720922:OXJ720922 PGW720922:PHF720922 PQS720922:PRB720922 QAO720922:QAX720922 QKK720922:QKT720922 QUG720922:QUP720922 REC720922:REL720922 RNY720922:ROH720922 RXU720922:RYD720922 SHQ720922:SHZ720922 SRM720922:SRV720922 TBI720922:TBR720922 TLE720922:TLN720922 TVA720922:TVJ720922 UEW720922:UFF720922 UOS720922:UPB720922 UYO720922:UYX720922 VIK720922:VIT720922 VSG720922:VSP720922 WCC720922:WCL720922 WLY720922:WMH720922 WVU720922:WWD720922 M786458:V786458 JI786458:JR786458 TE786458:TN786458 ADA786458:ADJ786458 AMW786458:ANF786458 AWS786458:AXB786458 BGO786458:BGX786458 BQK786458:BQT786458 CAG786458:CAP786458 CKC786458:CKL786458 CTY786458:CUH786458 DDU786458:DED786458 DNQ786458:DNZ786458 DXM786458:DXV786458 EHI786458:EHR786458 ERE786458:ERN786458 FBA786458:FBJ786458 FKW786458:FLF786458 FUS786458:FVB786458 GEO786458:GEX786458 GOK786458:GOT786458 GYG786458:GYP786458 HIC786458:HIL786458 HRY786458:HSH786458 IBU786458:ICD786458 ILQ786458:ILZ786458 IVM786458:IVV786458 JFI786458:JFR786458 JPE786458:JPN786458 JZA786458:JZJ786458 KIW786458:KJF786458 KSS786458:KTB786458 LCO786458:LCX786458 LMK786458:LMT786458 LWG786458:LWP786458 MGC786458:MGL786458 MPY786458:MQH786458 MZU786458:NAD786458 NJQ786458:NJZ786458 NTM786458:NTV786458 ODI786458:ODR786458 ONE786458:ONN786458 OXA786458:OXJ786458 PGW786458:PHF786458 PQS786458:PRB786458 QAO786458:QAX786458 QKK786458:QKT786458 QUG786458:QUP786458 REC786458:REL786458 RNY786458:ROH786458 RXU786458:RYD786458 SHQ786458:SHZ786458 SRM786458:SRV786458 TBI786458:TBR786458 TLE786458:TLN786458 TVA786458:TVJ786458 UEW786458:UFF786458 UOS786458:UPB786458 UYO786458:UYX786458 VIK786458:VIT786458 VSG786458:VSP786458 WCC786458:WCL786458 WLY786458:WMH786458 WVU786458:WWD786458 M851994:V851994 JI851994:JR851994 TE851994:TN851994 ADA851994:ADJ851994 AMW851994:ANF851994 AWS851994:AXB851994 BGO851994:BGX851994 BQK851994:BQT851994 CAG851994:CAP851994 CKC851994:CKL851994 CTY851994:CUH851994 DDU851994:DED851994 DNQ851994:DNZ851994 DXM851994:DXV851994 EHI851994:EHR851994 ERE851994:ERN851994 FBA851994:FBJ851994 FKW851994:FLF851994 FUS851994:FVB851994 GEO851994:GEX851994 GOK851994:GOT851994 GYG851994:GYP851994 HIC851994:HIL851994 HRY851994:HSH851994 IBU851994:ICD851994 ILQ851994:ILZ851994 IVM851994:IVV851994 JFI851994:JFR851994 JPE851994:JPN851994 JZA851994:JZJ851994 KIW851994:KJF851994 KSS851994:KTB851994 LCO851994:LCX851994 LMK851994:LMT851994 LWG851994:LWP851994 MGC851994:MGL851994 MPY851994:MQH851994 MZU851994:NAD851994 NJQ851994:NJZ851994 NTM851994:NTV851994 ODI851994:ODR851994 ONE851994:ONN851994 OXA851994:OXJ851994 PGW851994:PHF851994 PQS851994:PRB851994 QAO851994:QAX851994 QKK851994:QKT851994 QUG851994:QUP851994 REC851994:REL851994 RNY851994:ROH851994 RXU851994:RYD851994 SHQ851994:SHZ851994 SRM851994:SRV851994 TBI851994:TBR851994 TLE851994:TLN851994 TVA851994:TVJ851994 UEW851994:UFF851994 UOS851994:UPB851994 UYO851994:UYX851994 VIK851994:VIT851994 VSG851994:VSP851994 WCC851994:WCL851994 WLY851994:WMH851994 WVU851994:WWD851994 M917530:V917530 JI917530:JR917530 TE917530:TN917530 ADA917530:ADJ917530 AMW917530:ANF917530 AWS917530:AXB917530 BGO917530:BGX917530 BQK917530:BQT917530 CAG917530:CAP917530 CKC917530:CKL917530 CTY917530:CUH917530 DDU917530:DED917530 DNQ917530:DNZ917530 DXM917530:DXV917530 EHI917530:EHR917530 ERE917530:ERN917530 FBA917530:FBJ917530 FKW917530:FLF917530 FUS917530:FVB917530 GEO917530:GEX917530 GOK917530:GOT917530 GYG917530:GYP917530 HIC917530:HIL917530 HRY917530:HSH917530 IBU917530:ICD917530 ILQ917530:ILZ917530 IVM917530:IVV917530 JFI917530:JFR917530 JPE917530:JPN917530 JZA917530:JZJ917530 KIW917530:KJF917530 KSS917530:KTB917530 LCO917530:LCX917530 LMK917530:LMT917530 LWG917530:LWP917530 MGC917530:MGL917530 MPY917530:MQH917530 MZU917530:NAD917530 NJQ917530:NJZ917530 NTM917530:NTV917530 ODI917530:ODR917530 ONE917530:ONN917530 OXA917530:OXJ917530 PGW917530:PHF917530 PQS917530:PRB917530 QAO917530:QAX917530 QKK917530:QKT917530 QUG917530:QUP917530 REC917530:REL917530 RNY917530:ROH917530 RXU917530:RYD917530 SHQ917530:SHZ917530 SRM917530:SRV917530 TBI917530:TBR917530 TLE917530:TLN917530 TVA917530:TVJ917530 UEW917530:UFF917530 UOS917530:UPB917530 UYO917530:UYX917530 VIK917530:VIT917530 VSG917530:VSP917530 WCC917530:WCL917530 WLY917530:WMH917530 WVU917530:WWD917530 M983066:V983066 JI983066:JR983066 TE983066:TN983066 ADA983066:ADJ983066 AMW983066:ANF983066 AWS983066:AXB983066 BGO983066:BGX983066 BQK983066:BQT983066 CAG983066:CAP983066 CKC983066:CKL983066 CTY983066:CUH983066 DDU983066:DED983066 DNQ983066:DNZ983066 DXM983066:DXV983066 EHI983066:EHR983066 ERE983066:ERN983066 FBA983066:FBJ983066 FKW983066:FLF983066 FUS983066:FVB983066 GEO983066:GEX983066 GOK983066:GOT983066 GYG983066:GYP983066 HIC983066:HIL983066 HRY983066:HSH983066 IBU983066:ICD983066 ILQ983066:ILZ983066 IVM983066:IVV983066 JFI983066:JFR983066 JPE983066:JPN983066 JZA983066:JZJ983066 KIW983066:KJF983066 KSS983066:KTB983066 LCO983066:LCX983066 LMK983066:LMT983066 LWG983066:LWP983066 MGC983066:MGL983066 MPY983066:MQH983066 MZU983066:NAD983066 NJQ983066:NJZ983066 NTM983066:NTV983066 ODI983066:ODR983066 ONE983066:ONN983066 OXA983066:OXJ983066 PGW983066:PHF983066 PQS983066:PRB983066 QAO983066:QAX983066 QKK983066:QKT983066 QUG983066:QUP983066 REC983066:REL983066 RNY983066:ROH983066 RXU983066:RYD983066 SHQ983066:SHZ983066 SRM983066:SRV983066 TBI983066:TBR983066 TLE983066:TLN983066 TVA983066:TVJ983066 UEW983066:UFF983066 UOS983066:UPB983066 UYO983066:UYX983066 VIK983066:VIT983066 VSG983066:VSP983066 WCC983066:WCL983066 WLY983066:WMH983066 WVU983066:WWD983066">
      <formula1>$AB$19:$AB$22</formula1>
    </dataValidation>
    <dataValidation type="list" allowBlank="1" showInputMessage="1" showErrorMessage="1" sqref="R25:V25 JN25:JR25 TJ25:TN25 ADF25:ADJ25 ANB25:ANF25 AWX25:AXB25 BGT25:BGX25 BQP25:BQT25 CAL25:CAP25 CKH25:CKL25 CUD25:CUH25 DDZ25:DED25 DNV25:DNZ25 DXR25:DXV25 EHN25:EHR25 ERJ25:ERN25 FBF25:FBJ25 FLB25:FLF25 FUX25:FVB25 GET25:GEX25 GOP25:GOT25 GYL25:GYP25 HIH25:HIL25 HSD25:HSH25 IBZ25:ICD25 ILV25:ILZ25 IVR25:IVV25 JFN25:JFR25 JPJ25:JPN25 JZF25:JZJ25 KJB25:KJF25 KSX25:KTB25 LCT25:LCX25 LMP25:LMT25 LWL25:LWP25 MGH25:MGL25 MQD25:MQH25 MZZ25:NAD25 NJV25:NJZ25 NTR25:NTV25 ODN25:ODR25 ONJ25:ONN25 OXF25:OXJ25 PHB25:PHF25 PQX25:PRB25 QAT25:QAX25 QKP25:QKT25 QUL25:QUP25 REH25:REL25 ROD25:ROH25 RXZ25:RYD25 SHV25:SHZ25 SRR25:SRV25 TBN25:TBR25 TLJ25:TLN25 TVF25:TVJ25 UFB25:UFF25 UOX25:UPB25 UYT25:UYX25 VIP25:VIT25 VSL25:VSP25 WCH25:WCL25 WMD25:WMH25 WVZ25:WWD25 R65561:V65561 JN65561:JR65561 TJ65561:TN65561 ADF65561:ADJ65561 ANB65561:ANF65561 AWX65561:AXB65561 BGT65561:BGX65561 BQP65561:BQT65561 CAL65561:CAP65561 CKH65561:CKL65561 CUD65561:CUH65561 DDZ65561:DED65561 DNV65561:DNZ65561 DXR65561:DXV65561 EHN65561:EHR65561 ERJ65561:ERN65561 FBF65561:FBJ65561 FLB65561:FLF65561 FUX65561:FVB65561 GET65561:GEX65561 GOP65561:GOT65561 GYL65561:GYP65561 HIH65561:HIL65561 HSD65561:HSH65561 IBZ65561:ICD65561 ILV65561:ILZ65561 IVR65561:IVV65561 JFN65561:JFR65561 JPJ65561:JPN65561 JZF65561:JZJ65561 KJB65561:KJF65561 KSX65561:KTB65561 LCT65561:LCX65561 LMP65561:LMT65561 LWL65561:LWP65561 MGH65561:MGL65561 MQD65561:MQH65561 MZZ65561:NAD65561 NJV65561:NJZ65561 NTR65561:NTV65561 ODN65561:ODR65561 ONJ65561:ONN65561 OXF65561:OXJ65561 PHB65561:PHF65561 PQX65561:PRB65561 QAT65561:QAX65561 QKP65561:QKT65561 QUL65561:QUP65561 REH65561:REL65561 ROD65561:ROH65561 RXZ65561:RYD65561 SHV65561:SHZ65561 SRR65561:SRV65561 TBN65561:TBR65561 TLJ65561:TLN65561 TVF65561:TVJ65561 UFB65561:UFF65561 UOX65561:UPB65561 UYT65561:UYX65561 VIP65561:VIT65561 VSL65561:VSP65561 WCH65561:WCL65561 WMD65561:WMH65561 WVZ65561:WWD65561 R131097:V131097 JN131097:JR131097 TJ131097:TN131097 ADF131097:ADJ131097 ANB131097:ANF131097 AWX131097:AXB131097 BGT131097:BGX131097 BQP131097:BQT131097 CAL131097:CAP131097 CKH131097:CKL131097 CUD131097:CUH131097 DDZ131097:DED131097 DNV131097:DNZ131097 DXR131097:DXV131097 EHN131097:EHR131097 ERJ131097:ERN131097 FBF131097:FBJ131097 FLB131097:FLF131097 FUX131097:FVB131097 GET131097:GEX131097 GOP131097:GOT131097 GYL131097:GYP131097 HIH131097:HIL131097 HSD131097:HSH131097 IBZ131097:ICD131097 ILV131097:ILZ131097 IVR131097:IVV131097 JFN131097:JFR131097 JPJ131097:JPN131097 JZF131097:JZJ131097 KJB131097:KJF131097 KSX131097:KTB131097 LCT131097:LCX131097 LMP131097:LMT131097 LWL131097:LWP131097 MGH131097:MGL131097 MQD131097:MQH131097 MZZ131097:NAD131097 NJV131097:NJZ131097 NTR131097:NTV131097 ODN131097:ODR131097 ONJ131097:ONN131097 OXF131097:OXJ131097 PHB131097:PHF131097 PQX131097:PRB131097 QAT131097:QAX131097 QKP131097:QKT131097 QUL131097:QUP131097 REH131097:REL131097 ROD131097:ROH131097 RXZ131097:RYD131097 SHV131097:SHZ131097 SRR131097:SRV131097 TBN131097:TBR131097 TLJ131097:TLN131097 TVF131097:TVJ131097 UFB131097:UFF131097 UOX131097:UPB131097 UYT131097:UYX131097 VIP131097:VIT131097 VSL131097:VSP131097 WCH131097:WCL131097 WMD131097:WMH131097 WVZ131097:WWD131097 R196633:V196633 JN196633:JR196633 TJ196633:TN196633 ADF196633:ADJ196633 ANB196633:ANF196633 AWX196633:AXB196633 BGT196633:BGX196633 BQP196633:BQT196633 CAL196633:CAP196633 CKH196633:CKL196633 CUD196633:CUH196633 DDZ196633:DED196633 DNV196633:DNZ196633 DXR196633:DXV196633 EHN196633:EHR196633 ERJ196633:ERN196633 FBF196633:FBJ196633 FLB196633:FLF196633 FUX196633:FVB196633 GET196633:GEX196633 GOP196633:GOT196633 GYL196633:GYP196633 HIH196633:HIL196633 HSD196633:HSH196633 IBZ196633:ICD196633 ILV196633:ILZ196633 IVR196633:IVV196633 JFN196633:JFR196633 JPJ196633:JPN196633 JZF196633:JZJ196633 KJB196633:KJF196633 KSX196633:KTB196633 LCT196633:LCX196633 LMP196633:LMT196633 LWL196633:LWP196633 MGH196633:MGL196633 MQD196633:MQH196633 MZZ196633:NAD196633 NJV196633:NJZ196633 NTR196633:NTV196633 ODN196633:ODR196633 ONJ196633:ONN196633 OXF196633:OXJ196633 PHB196633:PHF196633 PQX196633:PRB196633 QAT196633:QAX196633 QKP196633:QKT196633 QUL196633:QUP196633 REH196633:REL196633 ROD196633:ROH196633 RXZ196633:RYD196633 SHV196633:SHZ196633 SRR196633:SRV196633 TBN196633:TBR196633 TLJ196633:TLN196633 TVF196633:TVJ196633 UFB196633:UFF196633 UOX196633:UPB196633 UYT196633:UYX196633 VIP196633:VIT196633 VSL196633:VSP196633 WCH196633:WCL196633 WMD196633:WMH196633 WVZ196633:WWD196633 R262169:V262169 JN262169:JR262169 TJ262169:TN262169 ADF262169:ADJ262169 ANB262169:ANF262169 AWX262169:AXB262169 BGT262169:BGX262169 BQP262169:BQT262169 CAL262169:CAP262169 CKH262169:CKL262169 CUD262169:CUH262169 DDZ262169:DED262169 DNV262169:DNZ262169 DXR262169:DXV262169 EHN262169:EHR262169 ERJ262169:ERN262169 FBF262169:FBJ262169 FLB262169:FLF262169 FUX262169:FVB262169 GET262169:GEX262169 GOP262169:GOT262169 GYL262169:GYP262169 HIH262169:HIL262169 HSD262169:HSH262169 IBZ262169:ICD262169 ILV262169:ILZ262169 IVR262169:IVV262169 JFN262169:JFR262169 JPJ262169:JPN262169 JZF262169:JZJ262169 KJB262169:KJF262169 KSX262169:KTB262169 LCT262169:LCX262169 LMP262169:LMT262169 LWL262169:LWP262169 MGH262169:MGL262169 MQD262169:MQH262169 MZZ262169:NAD262169 NJV262169:NJZ262169 NTR262169:NTV262169 ODN262169:ODR262169 ONJ262169:ONN262169 OXF262169:OXJ262169 PHB262169:PHF262169 PQX262169:PRB262169 QAT262169:QAX262169 QKP262169:QKT262169 QUL262169:QUP262169 REH262169:REL262169 ROD262169:ROH262169 RXZ262169:RYD262169 SHV262169:SHZ262169 SRR262169:SRV262169 TBN262169:TBR262169 TLJ262169:TLN262169 TVF262169:TVJ262169 UFB262169:UFF262169 UOX262169:UPB262169 UYT262169:UYX262169 VIP262169:VIT262169 VSL262169:VSP262169 WCH262169:WCL262169 WMD262169:WMH262169 WVZ262169:WWD262169 R327705:V327705 JN327705:JR327705 TJ327705:TN327705 ADF327705:ADJ327705 ANB327705:ANF327705 AWX327705:AXB327705 BGT327705:BGX327705 BQP327705:BQT327705 CAL327705:CAP327705 CKH327705:CKL327705 CUD327705:CUH327705 DDZ327705:DED327705 DNV327705:DNZ327705 DXR327705:DXV327705 EHN327705:EHR327705 ERJ327705:ERN327705 FBF327705:FBJ327705 FLB327705:FLF327705 FUX327705:FVB327705 GET327705:GEX327705 GOP327705:GOT327705 GYL327705:GYP327705 HIH327705:HIL327705 HSD327705:HSH327705 IBZ327705:ICD327705 ILV327705:ILZ327705 IVR327705:IVV327705 JFN327705:JFR327705 JPJ327705:JPN327705 JZF327705:JZJ327705 KJB327705:KJF327705 KSX327705:KTB327705 LCT327705:LCX327705 LMP327705:LMT327705 LWL327705:LWP327705 MGH327705:MGL327705 MQD327705:MQH327705 MZZ327705:NAD327705 NJV327705:NJZ327705 NTR327705:NTV327705 ODN327705:ODR327705 ONJ327705:ONN327705 OXF327705:OXJ327705 PHB327705:PHF327705 PQX327705:PRB327705 QAT327705:QAX327705 QKP327705:QKT327705 QUL327705:QUP327705 REH327705:REL327705 ROD327705:ROH327705 RXZ327705:RYD327705 SHV327705:SHZ327705 SRR327705:SRV327705 TBN327705:TBR327705 TLJ327705:TLN327705 TVF327705:TVJ327705 UFB327705:UFF327705 UOX327705:UPB327705 UYT327705:UYX327705 VIP327705:VIT327705 VSL327705:VSP327705 WCH327705:WCL327705 WMD327705:WMH327705 WVZ327705:WWD327705 R393241:V393241 JN393241:JR393241 TJ393241:TN393241 ADF393241:ADJ393241 ANB393241:ANF393241 AWX393241:AXB393241 BGT393241:BGX393241 BQP393241:BQT393241 CAL393241:CAP393241 CKH393241:CKL393241 CUD393241:CUH393241 DDZ393241:DED393241 DNV393241:DNZ393241 DXR393241:DXV393241 EHN393241:EHR393241 ERJ393241:ERN393241 FBF393241:FBJ393241 FLB393241:FLF393241 FUX393241:FVB393241 GET393241:GEX393241 GOP393241:GOT393241 GYL393241:GYP393241 HIH393241:HIL393241 HSD393241:HSH393241 IBZ393241:ICD393241 ILV393241:ILZ393241 IVR393241:IVV393241 JFN393241:JFR393241 JPJ393241:JPN393241 JZF393241:JZJ393241 KJB393241:KJF393241 KSX393241:KTB393241 LCT393241:LCX393241 LMP393241:LMT393241 LWL393241:LWP393241 MGH393241:MGL393241 MQD393241:MQH393241 MZZ393241:NAD393241 NJV393241:NJZ393241 NTR393241:NTV393241 ODN393241:ODR393241 ONJ393241:ONN393241 OXF393241:OXJ393241 PHB393241:PHF393241 PQX393241:PRB393241 QAT393241:QAX393241 QKP393241:QKT393241 QUL393241:QUP393241 REH393241:REL393241 ROD393241:ROH393241 RXZ393241:RYD393241 SHV393241:SHZ393241 SRR393241:SRV393241 TBN393241:TBR393241 TLJ393241:TLN393241 TVF393241:TVJ393241 UFB393241:UFF393241 UOX393241:UPB393241 UYT393241:UYX393241 VIP393241:VIT393241 VSL393241:VSP393241 WCH393241:WCL393241 WMD393241:WMH393241 WVZ393241:WWD393241 R458777:V458777 JN458777:JR458777 TJ458777:TN458777 ADF458777:ADJ458777 ANB458777:ANF458777 AWX458777:AXB458777 BGT458777:BGX458777 BQP458777:BQT458777 CAL458777:CAP458777 CKH458777:CKL458777 CUD458777:CUH458777 DDZ458777:DED458777 DNV458777:DNZ458777 DXR458777:DXV458777 EHN458777:EHR458777 ERJ458777:ERN458777 FBF458777:FBJ458777 FLB458777:FLF458777 FUX458777:FVB458777 GET458777:GEX458777 GOP458777:GOT458777 GYL458777:GYP458777 HIH458777:HIL458777 HSD458777:HSH458777 IBZ458777:ICD458777 ILV458777:ILZ458777 IVR458777:IVV458777 JFN458777:JFR458777 JPJ458777:JPN458777 JZF458777:JZJ458777 KJB458777:KJF458777 KSX458777:KTB458777 LCT458777:LCX458777 LMP458777:LMT458777 LWL458777:LWP458777 MGH458777:MGL458777 MQD458777:MQH458777 MZZ458777:NAD458777 NJV458777:NJZ458777 NTR458777:NTV458777 ODN458777:ODR458777 ONJ458777:ONN458777 OXF458777:OXJ458777 PHB458777:PHF458777 PQX458777:PRB458777 QAT458777:QAX458777 QKP458777:QKT458777 QUL458777:QUP458777 REH458777:REL458777 ROD458777:ROH458777 RXZ458777:RYD458777 SHV458777:SHZ458777 SRR458777:SRV458777 TBN458777:TBR458777 TLJ458777:TLN458777 TVF458777:TVJ458777 UFB458777:UFF458777 UOX458777:UPB458777 UYT458777:UYX458777 VIP458777:VIT458777 VSL458777:VSP458777 WCH458777:WCL458777 WMD458777:WMH458777 WVZ458777:WWD458777 R524313:V524313 JN524313:JR524313 TJ524313:TN524313 ADF524313:ADJ524313 ANB524313:ANF524313 AWX524313:AXB524313 BGT524313:BGX524313 BQP524313:BQT524313 CAL524313:CAP524313 CKH524313:CKL524313 CUD524313:CUH524313 DDZ524313:DED524313 DNV524313:DNZ524313 DXR524313:DXV524313 EHN524313:EHR524313 ERJ524313:ERN524313 FBF524313:FBJ524313 FLB524313:FLF524313 FUX524313:FVB524313 GET524313:GEX524313 GOP524313:GOT524313 GYL524313:GYP524313 HIH524313:HIL524313 HSD524313:HSH524313 IBZ524313:ICD524313 ILV524313:ILZ524313 IVR524313:IVV524313 JFN524313:JFR524313 JPJ524313:JPN524313 JZF524313:JZJ524313 KJB524313:KJF524313 KSX524313:KTB524313 LCT524313:LCX524313 LMP524313:LMT524313 LWL524313:LWP524313 MGH524313:MGL524313 MQD524313:MQH524313 MZZ524313:NAD524313 NJV524313:NJZ524313 NTR524313:NTV524313 ODN524313:ODR524313 ONJ524313:ONN524313 OXF524313:OXJ524313 PHB524313:PHF524313 PQX524313:PRB524313 QAT524313:QAX524313 QKP524313:QKT524313 QUL524313:QUP524313 REH524313:REL524313 ROD524313:ROH524313 RXZ524313:RYD524313 SHV524313:SHZ524313 SRR524313:SRV524313 TBN524313:TBR524313 TLJ524313:TLN524313 TVF524313:TVJ524313 UFB524313:UFF524313 UOX524313:UPB524313 UYT524313:UYX524313 VIP524313:VIT524313 VSL524313:VSP524313 WCH524313:WCL524313 WMD524313:WMH524313 WVZ524313:WWD524313 R589849:V589849 JN589849:JR589849 TJ589849:TN589849 ADF589849:ADJ589849 ANB589849:ANF589849 AWX589849:AXB589849 BGT589849:BGX589849 BQP589849:BQT589849 CAL589849:CAP589849 CKH589849:CKL589849 CUD589849:CUH589849 DDZ589849:DED589849 DNV589849:DNZ589849 DXR589849:DXV589849 EHN589849:EHR589849 ERJ589849:ERN589849 FBF589849:FBJ589849 FLB589849:FLF589849 FUX589849:FVB589849 GET589849:GEX589849 GOP589849:GOT589849 GYL589849:GYP589849 HIH589849:HIL589849 HSD589849:HSH589849 IBZ589849:ICD589849 ILV589849:ILZ589849 IVR589849:IVV589849 JFN589849:JFR589849 JPJ589849:JPN589849 JZF589849:JZJ589849 KJB589849:KJF589849 KSX589849:KTB589849 LCT589849:LCX589849 LMP589849:LMT589849 LWL589849:LWP589849 MGH589849:MGL589849 MQD589849:MQH589849 MZZ589849:NAD589849 NJV589849:NJZ589849 NTR589849:NTV589849 ODN589849:ODR589849 ONJ589849:ONN589849 OXF589849:OXJ589849 PHB589849:PHF589849 PQX589849:PRB589849 QAT589849:QAX589849 QKP589849:QKT589849 QUL589849:QUP589849 REH589849:REL589849 ROD589849:ROH589849 RXZ589849:RYD589849 SHV589849:SHZ589849 SRR589849:SRV589849 TBN589849:TBR589849 TLJ589849:TLN589849 TVF589849:TVJ589849 UFB589849:UFF589849 UOX589849:UPB589849 UYT589849:UYX589849 VIP589849:VIT589849 VSL589849:VSP589849 WCH589849:WCL589849 WMD589849:WMH589849 WVZ589849:WWD589849 R655385:V655385 JN655385:JR655385 TJ655385:TN655385 ADF655385:ADJ655385 ANB655385:ANF655385 AWX655385:AXB655385 BGT655385:BGX655385 BQP655385:BQT655385 CAL655385:CAP655385 CKH655385:CKL655385 CUD655385:CUH655385 DDZ655385:DED655385 DNV655385:DNZ655385 DXR655385:DXV655385 EHN655385:EHR655385 ERJ655385:ERN655385 FBF655385:FBJ655385 FLB655385:FLF655385 FUX655385:FVB655385 GET655385:GEX655385 GOP655385:GOT655385 GYL655385:GYP655385 HIH655385:HIL655385 HSD655385:HSH655385 IBZ655385:ICD655385 ILV655385:ILZ655385 IVR655385:IVV655385 JFN655385:JFR655385 JPJ655385:JPN655385 JZF655385:JZJ655385 KJB655385:KJF655385 KSX655385:KTB655385 LCT655385:LCX655385 LMP655385:LMT655385 LWL655385:LWP655385 MGH655385:MGL655385 MQD655385:MQH655385 MZZ655385:NAD655385 NJV655385:NJZ655385 NTR655385:NTV655385 ODN655385:ODR655385 ONJ655385:ONN655385 OXF655385:OXJ655385 PHB655385:PHF655385 PQX655385:PRB655385 QAT655385:QAX655385 QKP655385:QKT655385 QUL655385:QUP655385 REH655385:REL655385 ROD655385:ROH655385 RXZ655385:RYD655385 SHV655385:SHZ655385 SRR655385:SRV655385 TBN655385:TBR655385 TLJ655385:TLN655385 TVF655385:TVJ655385 UFB655385:UFF655385 UOX655385:UPB655385 UYT655385:UYX655385 VIP655385:VIT655385 VSL655385:VSP655385 WCH655385:WCL655385 WMD655385:WMH655385 WVZ655385:WWD655385 R720921:V720921 JN720921:JR720921 TJ720921:TN720921 ADF720921:ADJ720921 ANB720921:ANF720921 AWX720921:AXB720921 BGT720921:BGX720921 BQP720921:BQT720921 CAL720921:CAP720921 CKH720921:CKL720921 CUD720921:CUH720921 DDZ720921:DED720921 DNV720921:DNZ720921 DXR720921:DXV720921 EHN720921:EHR720921 ERJ720921:ERN720921 FBF720921:FBJ720921 FLB720921:FLF720921 FUX720921:FVB720921 GET720921:GEX720921 GOP720921:GOT720921 GYL720921:GYP720921 HIH720921:HIL720921 HSD720921:HSH720921 IBZ720921:ICD720921 ILV720921:ILZ720921 IVR720921:IVV720921 JFN720921:JFR720921 JPJ720921:JPN720921 JZF720921:JZJ720921 KJB720921:KJF720921 KSX720921:KTB720921 LCT720921:LCX720921 LMP720921:LMT720921 LWL720921:LWP720921 MGH720921:MGL720921 MQD720921:MQH720921 MZZ720921:NAD720921 NJV720921:NJZ720921 NTR720921:NTV720921 ODN720921:ODR720921 ONJ720921:ONN720921 OXF720921:OXJ720921 PHB720921:PHF720921 PQX720921:PRB720921 QAT720921:QAX720921 QKP720921:QKT720921 QUL720921:QUP720921 REH720921:REL720921 ROD720921:ROH720921 RXZ720921:RYD720921 SHV720921:SHZ720921 SRR720921:SRV720921 TBN720921:TBR720921 TLJ720921:TLN720921 TVF720921:TVJ720921 UFB720921:UFF720921 UOX720921:UPB720921 UYT720921:UYX720921 VIP720921:VIT720921 VSL720921:VSP720921 WCH720921:WCL720921 WMD720921:WMH720921 WVZ720921:WWD720921 R786457:V786457 JN786457:JR786457 TJ786457:TN786457 ADF786457:ADJ786457 ANB786457:ANF786457 AWX786457:AXB786457 BGT786457:BGX786457 BQP786457:BQT786457 CAL786457:CAP786457 CKH786457:CKL786457 CUD786457:CUH786457 DDZ786457:DED786457 DNV786457:DNZ786457 DXR786457:DXV786457 EHN786457:EHR786457 ERJ786457:ERN786457 FBF786457:FBJ786457 FLB786457:FLF786457 FUX786457:FVB786457 GET786457:GEX786457 GOP786457:GOT786457 GYL786457:GYP786457 HIH786457:HIL786457 HSD786457:HSH786457 IBZ786457:ICD786457 ILV786457:ILZ786457 IVR786457:IVV786457 JFN786457:JFR786457 JPJ786457:JPN786457 JZF786457:JZJ786457 KJB786457:KJF786457 KSX786457:KTB786457 LCT786457:LCX786457 LMP786457:LMT786457 LWL786457:LWP786457 MGH786457:MGL786457 MQD786457:MQH786457 MZZ786457:NAD786457 NJV786457:NJZ786457 NTR786457:NTV786457 ODN786457:ODR786457 ONJ786457:ONN786457 OXF786457:OXJ786457 PHB786457:PHF786457 PQX786457:PRB786457 QAT786457:QAX786457 QKP786457:QKT786457 QUL786457:QUP786457 REH786457:REL786457 ROD786457:ROH786457 RXZ786457:RYD786457 SHV786457:SHZ786457 SRR786457:SRV786457 TBN786457:TBR786457 TLJ786457:TLN786457 TVF786457:TVJ786457 UFB786457:UFF786457 UOX786457:UPB786457 UYT786457:UYX786457 VIP786457:VIT786457 VSL786457:VSP786457 WCH786457:WCL786457 WMD786457:WMH786457 WVZ786457:WWD786457 R851993:V851993 JN851993:JR851993 TJ851993:TN851993 ADF851993:ADJ851993 ANB851993:ANF851993 AWX851993:AXB851993 BGT851993:BGX851993 BQP851993:BQT851993 CAL851993:CAP851993 CKH851993:CKL851993 CUD851993:CUH851993 DDZ851993:DED851993 DNV851993:DNZ851993 DXR851993:DXV851993 EHN851993:EHR851993 ERJ851993:ERN851993 FBF851993:FBJ851993 FLB851993:FLF851993 FUX851993:FVB851993 GET851993:GEX851993 GOP851993:GOT851993 GYL851993:GYP851993 HIH851993:HIL851993 HSD851993:HSH851993 IBZ851993:ICD851993 ILV851993:ILZ851993 IVR851993:IVV851993 JFN851993:JFR851993 JPJ851993:JPN851993 JZF851993:JZJ851993 KJB851993:KJF851993 KSX851993:KTB851993 LCT851993:LCX851993 LMP851993:LMT851993 LWL851993:LWP851993 MGH851993:MGL851993 MQD851993:MQH851993 MZZ851993:NAD851993 NJV851993:NJZ851993 NTR851993:NTV851993 ODN851993:ODR851993 ONJ851993:ONN851993 OXF851993:OXJ851993 PHB851993:PHF851993 PQX851993:PRB851993 QAT851993:QAX851993 QKP851993:QKT851993 QUL851993:QUP851993 REH851993:REL851993 ROD851993:ROH851993 RXZ851993:RYD851993 SHV851993:SHZ851993 SRR851993:SRV851993 TBN851993:TBR851993 TLJ851993:TLN851993 TVF851993:TVJ851993 UFB851993:UFF851993 UOX851993:UPB851993 UYT851993:UYX851993 VIP851993:VIT851993 VSL851993:VSP851993 WCH851993:WCL851993 WMD851993:WMH851993 WVZ851993:WWD851993 R917529:V917529 JN917529:JR917529 TJ917529:TN917529 ADF917529:ADJ917529 ANB917529:ANF917529 AWX917529:AXB917529 BGT917529:BGX917529 BQP917529:BQT917529 CAL917529:CAP917529 CKH917529:CKL917529 CUD917529:CUH917529 DDZ917529:DED917529 DNV917529:DNZ917529 DXR917529:DXV917529 EHN917529:EHR917529 ERJ917529:ERN917529 FBF917529:FBJ917529 FLB917529:FLF917529 FUX917529:FVB917529 GET917529:GEX917529 GOP917529:GOT917529 GYL917529:GYP917529 HIH917529:HIL917529 HSD917529:HSH917529 IBZ917529:ICD917529 ILV917529:ILZ917529 IVR917529:IVV917529 JFN917529:JFR917529 JPJ917529:JPN917529 JZF917529:JZJ917529 KJB917529:KJF917529 KSX917529:KTB917529 LCT917529:LCX917529 LMP917529:LMT917529 LWL917529:LWP917529 MGH917529:MGL917529 MQD917529:MQH917529 MZZ917529:NAD917529 NJV917529:NJZ917529 NTR917529:NTV917529 ODN917529:ODR917529 ONJ917529:ONN917529 OXF917529:OXJ917529 PHB917529:PHF917529 PQX917529:PRB917529 QAT917529:QAX917529 QKP917529:QKT917529 QUL917529:QUP917529 REH917529:REL917529 ROD917529:ROH917529 RXZ917529:RYD917529 SHV917529:SHZ917529 SRR917529:SRV917529 TBN917529:TBR917529 TLJ917529:TLN917529 TVF917529:TVJ917529 UFB917529:UFF917529 UOX917529:UPB917529 UYT917529:UYX917529 VIP917529:VIT917529 VSL917529:VSP917529 WCH917529:WCL917529 WMD917529:WMH917529 WVZ917529:WWD917529 R983065:V983065 JN983065:JR983065 TJ983065:TN983065 ADF983065:ADJ983065 ANB983065:ANF983065 AWX983065:AXB983065 BGT983065:BGX983065 BQP983065:BQT983065 CAL983065:CAP983065 CKH983065:CKL983065 CUD983065:CUH983065 DDZ983065:DED983065 DNV983065:DNZ983065 DXR983065:DXV983065 EHN983065:EHR983065 ERJ983065:ERN983065 FBF983065:FBJ983065 FLB983065:FLF983065 FUX983065:FVB983065 GET983065:GEX983065 GOP983065:GOT983065 GYL983065:GYP983065 HIH983065:HIL983065 HSD983065:HSH983065 IBZ983065:ICD983065 ILV983065:ILZ983065 IVR983065:IVV983065 JFN983065:JFR983065 JPJ983065:JPN983065 JZF983065:JZJ983065 KJB983065:KJF983065 KSX983065:KTB983065 LCT983065:LCX983065 LMP983065:LMT983065 LWL983065:LWP983065 MGH983065:MGL983065 MQD983065:MQH983065 MZZ983065:NAD983065 NJV983065:NJZ983065 NTR983065:NTV983065 ODN983065:ODR983065 ONJ983065:ONN983065 OXF983065:OXJ983065 PHB983065:PHF983065 PQX983065:PRB983065 QAT983065:QAX983065 QKP983065:QKT983065 QUL983065:QUP983065 REH983065:REL983065 ROD983065:ROH983065 RXZ983065:RYD983065 SHV983065:SHZ983065 SRR983065:SRV983065 TBN983065:TBR983065 TLJ983065:TLN983065 TVF983065:TVJ983065 UFB983065:UFF983065 UOX983065:UPB983065 UYT983065:UYX983065 VIP983065:VIT983065 VSL983065:VSP983065 WCH983065:WCL983065 WMD983065:WMH983065 WVZ983065:WWD983065">
      <formula1>$AF$9:$AF$16</formula1>
    </dataValidation>
    <dataValidation type="list" allowBlank="1" showInputMessage="1" showErrorMessage="1" sqref="M25:Q25 JI25:JM25 TE25:TI25 ADA25:ADE25 AMW25:ANA25 AWS25:AWW25 BGO25:BGS25 BQK25:BQO25 CAG25:CAK25 CKC25:CKG25 CTY25:CUC25 DDU25:DDY25 DNQ25:DNU25 DXM25:DXQ25 EHI25:EHM25 ERE25:ERI25 FBA25:FBE25 FKW25:FLA25 FUS25:FUW25 GEO25:GES25 GOK25:GOO25 GYG25:GYK25 HIC25:HIG25 HRY25:HSC25 IBU25:IBY25 ILQ25:ILU25 IVM25:IVQ25 JFI25:JFM25 JPE25:JPI25 JZA25:JZE25 KIW25:KJA25 KSS25:KSW25 LCO25:LCS25 LMK25:LMO25 LWG25:LWK25 MGC25:MGG25 MPY25:MQC25 MZU25:MZY25 NJQ25:NJU25 NTM25:NTQ25 ODI25:ODM25 ONE25:ONI25 OXA25:OXE25 PGW25:PHA25 PQS25:PQW25 QAO25:QAS25 QKK25:QKO25 QUG25:QUK25 REC25:REG25 RNY25:ROC25 RXU25:RXY25 SHQ25:SHU25 SRM25:SRQ25 TBI25:TBM25 TLE25:TLI25 TVA25:TVE25 UEW25:UFA25 UOS25:UOW25 UYO25:UYS25 VIK25:VIO25 VSG25:VSK25 WCC25:WCG25 WLY25:WMC25 WVU25:WVY25 M65561:Q65561 JI65561:JM65561 TE65561:TI65561 ADA65561:ADE65561 AMW65561:ANA65561 AWS65561:AWW65561 BGO65561:BGS65561 BQK65561:BQO65561 CAG65561:CAK65561 CKC65561:CKG65561 CTY65561:CUC65561 DDU65561:DDY65561 DNQ65561:DNU65561 DXM65561:DXQ65561 EHI65561:EHM65561 ERE65561:ERI65561 FBA65561:FBE65561 FKW65561:FLA65561 FUS65561:FUW65561 GEO65561:GES65561 GOK65561:GOO65561 GYG65561:GYK65561 HIC65561:HIG65561 HRY65561:HSC65561 IBU65561:IBY65561 ILQ65561:ILU65561 IVM65561:IVQ65561 JFI65561:JFM65561 JPE65561:JPI65561 JZA65561:JZE65561 KIW65561:KJA65561 KSS65561:KSW65561 LCO65561:LCS65561 LMK65561:LMO65561 LWG65561:LWK65561 MGC65561:MGG65561 MPY65561:MQC65561 MZU65561:MZY65561 NJQ65561:NJU65561 NTM65561:NTQ65561 ODI65561:ODM65561 ONE65561:ONI65561 OXA65561:OXE65561 PGW65561:PHA65561 PQS65561:PQW65561 QAO65561:QAS65561 QKK65561:QKO65561 QUG65561:QUK65561 REC65561:REG65561 RNY65561:ROC65561 RXU65561:RXY65561 SHQ65561:SHU65561 SRM65561:SRQ65561 TBI65561:TBM65561 TLE65561:TLI65561 TVA65561:TVE65561 UEW65561:UFA65561 UOS65561:UOW65561 UYO65561:UYS65561 VIK65561:VIO65561 VSG65561:VSK65561 WCC65561:WCG65561 WLY65561:WMC65561 WVU65561:WVY65561 M131097:Q131097 JI131097:JM131097 TE131097:TI131097 ADA131097:ADE131097 AMW131097:ANA131097 AWS131097:AWW131097 BGO131097:BGS131097 BQK131097:BQO131097 CAG131097:CAK131097 CKC131097:CKG131097 CTY131097:CUC131097 DDU131097:DDY131097 DNQ131097:DNU131097 DXM131097:DXQ131097 EHI131097:EHM131097 ERE131097:ERI131097 FBA131097:FBE131097 FKW131097:FLA131097 FUS131097:FUW131097 GEO131097:GES131097 GOK131097:GOO131097 GYG131097:GYK131097 HIC131097:HIG131097 HRY131097:HSC131097 IBU131097:IBY131097 ILQ131097:ILU131097 IVM131097:IVQ131097 JFI131097:JFM131097 JPE131097:JPI131097 JZA131097:JZE131097 KIW131097:KJA131097 KSS131097:KSW131097 LCO131097:LCS131097 LMK131097:LMO131097 LWG131097:LWK131097 MGC131097:MGG131097 MPY131097:MQC131097 MZU131097:MZY131097 NJQ131097:NJU131097 NTM131097:NTQ131097 ODI131097:ODM131097 ONE131097:ONI131097 OXA131097:OXE131097 PGW131097:PHA131097 PQS131097:PQW131097 QAO131097:QAS131097 QKK131097:QKO131097 QUG131097:QUK131097 REC131097:REG131097 RNY131097:ROC131097 RXU131097:RXY131097 SHQ131097:SHU131097 SRM131097:SRQ131097 TBI131097:TBM131097 TLE131097:TLI131097 TVA131097:TVE131097 UEW131097:UFA131097 UOS131097:UOW131097 UYO131097:UYS131097 VIK131097:VIO131097 VSG131097:VSK131097 WCC131097:WCG131097 WLY131097:WMC131097 WVU131097:WVY131097 M196633:Q196633 JI196633:JM196633 TE196633:TI196633 ADA196633:ADE196633 AMW196633:ANA196633 AWS196633:AWW196633 BGO196633:BGS196633 BQK196633:BQO196633 CAG196633:CAK196633 CKC196633:CKG196633 CTY196633:CUC196633 DDU196633:DDY196633 DNQ196633:DNU196633 DXM196633:DXQ196633 EHI196633:EHM196633 ERE196633:ERI196633 FBA196633:FBE196633 FKW196633:FLA196633 FUS196633:FUW196633 GEO196633:GES196633 GOK196633:GOO196633 GYG196633:GYK196633 HIC196633:HIG196633 HRY196633:HSC196633 IBU196633:IBY196633 ILQ196633:ILU196633 IVM196633:IVQ196633 JFI196633:JFM196633 JPE196633:JPI196633 JZA196633:JZE196633 KIW196633:KJA196633 KSS196633:KSW196633 LCO196633:LCS196633 LMK196633:LMO196633 LWG196633:LWK196633 MGC196633:MGG196633 MPY196633:MQC196633 MZU196633:MZY196633 NJQ196633:NJU196633 NTM196633:NTQ196633 ODI196633:ODM196633 ONE196633:ONI196633 OXA196633:OXE196633 PGW196633:PHA196633 PQS196633:PQW196633 QAO196633:QAS196633 QKK196633:QKO196633 QUG196633:QUK196633 REC196633:REG196633 RNY196633:ROC196633 RXU196633:RXY196633 SHQ196633:SHU196633 SRM196633:SRQ196633 TBI196633:TBM196633 TLE196633:TLI196633 TVA196633:TVE196633 UEW196633:UFA196633 UOS196633:UOW196633 UYO196633:UYS196633 VIK196633:VIO196633 VSG196633:VSK196633 WCC196633:WCG196633 WLY196633:WMC196633 WVU196633:WVY196633 M262169:Q262169 JI262169:JM262169 TE262169:TI262169 ADA262169:ADE262169 AMW262169:ANA262169 AWS262169:AWW262169 BGO262169:BGS262169 BQK262169:BQO262169 CAG262169:CAK262169 CKC262169:CKG262169 CTY262169:CUC262169 DDU262169:DDY262169 DNQ262169:DNU262169 DXM262169:DXQ262169 EHI262169:EHM262169 ERE262169:ERI262169 FBA262169:FBE262169 FKW262169:FLA262169 FUS262169:FUW262169 GEO262169:GES262169 GOK262169:GOO262169 GYG262169:GYK262169 HIC262169:HIG262169 HRY262169:HSC262169 IBU262169:IBY262169 ILQ262169:ILU262169 IVM262169:IVQ262169 JFI262169:JFM262169 JPE262169:JPI262169 JZA262169:JZE262169 KIW262169:KJA262169 KSS262169:KSW262169 LCO262169:LCS262169 LMK262169:LMO262169 LWG262169:LWK262169 MGC262169:MGG262169 MPY262169:MQC262169 MZU262169:MZY262169 NJQ262169:NJU262169 NTM262169:NTQ262169 ODI262169:ODM262169 ONE262169:ONI262169 OXA262169:OXE262169 PGW262169:PHA262169 PQS262169:PQW262169 QAO262169:QAS262169 QKK262169:QKO262169 QUG262169:QUK262169 REC262169:REG262169 RNY262169:ROC262169 RXU262169:RXY262169 SHQ262169:SHU262169 SRM262169:SRQ262169 TBI262169:TBM262169 TLE262169:TLI262169 TVA262169:TVE262169 UEW262169:UFA262169 UOS262169:UOW262169 UYO262169:UYS262169 VIK262169:VIO262169 VSG262169:VSK262169 WCC262169:WCG262169 WLY262169:WMC262169 WVU262169:WVY262169 M327705:Q327705 JI327705:JM327705 TE327705:TI327705 ADA327705:ADE327705 AMW327705:ANA327705 AWS327705:AWW327705 BGO327705:BGS327705 BQK327705:BQO327705 CAG327705:CAK327705 CKC327705:CKG327705 CTY327705:CUC327705 DDU327705:DDY327705 DNQ327705:DNU327705 DXM327705:DXQ327705 EHI327705:EHM327705 ERE327705:ERI327705 FBA327705:FBE327705 FKW327705:FLA327705 FUS327705:FUW327705 GEO327705:GES327705 GOK327705:GOO327705 GYG327705:GYK327705 HIC327705:HIG327705 HRY327705:HSC327705 IBU327705:IBY327705 ILQ327705:ILU327705 IVM327705:IVQ327705 JFI327705:JFM327705 JPE327705:JPI327705 JZA327705:JZE327705 KIW327705:KJA327705 KSS327705:KSW327705 LCO327705:LCS327705 LMK327705:LMO327705 LWG327705:LWK327705 MGC327705:MGG327705 MPY327705:MQC327705 MZU327705:MZY327705 NJQ327705:NJU327705 NTM327705:NTQ327705 ODI327705:ODM327705 ONE327705:ONI327705 OXA327705:OXE327705 PGW327705:PHA327705 PQS327705:PQW327705 QAO327705:QAS327705 QKK327705:QKO327705 QUG327705:QUK327705 REC327705:REG327705 RNY327705:ROC327705 RXU327705:RXY327705 SHQ327705:SHU327705 SRM327705:SRQ327705 TBI327705:TBM327705 TLE327705:TLI327705 TVA327705:TVE327705 UEW327705:UFA327705 UOS327705:UOW327705 UYO327705:UYS327705 VIK327705:VIO327705 VSG327705:VSK327705 WCC327705:WCG327705 WLY327705:WMC327705 WVU327705:WVY327705 M393241:Q393241 JI393241:JM393241 TE393241:TI393241 ADA393241:ADE393241 AMW393241:ANA393241 AWS393241:AWW393241 BGO393241:BGS393241 BQK393241:BQO393241 CAG393241:CAK393241 CKC393241:CKG393241 CTY393241:CUC393241 DDU393241:DDY393241 DNQ393241:DNU393241 DXM393241:DXQ393241 EHI393241:EHM393241 ERE393241:ERI393241 FBA393241:FBE393241 FKW393241:FLA393241 FUS393241:FUW393241 GEO393241:GES393241 GOK393241:GOO393241 GYG393241:GYK393241 HIC393241:HIG393241 HRY393241:HSC393241 IBU393241:IBY393241 ILQ393241:ILU393241 IVM393241:IVQ393241 JFI393241:JFM393241 JPE393241:JPI393241 JZA393241:JZE393241 KIW393241:KJA393241 KSS393241:KSW393241 LCO393241:LCS393241 LMK393241:LMO393241 LWG393241:LWK393241 MGC393241:MGG393241 MPY393241:MQC393241 MZU393241:MZY393241 NJQ393241:NJU393241 NTM393241:NTQ393241 ODI393241:ODM393241 ONE393241:ONI393241 OXA393241:OXE393241 PGW393241:PHA393241 PQS393241:PQW393241 QAO393241:QAS393241 QKK393241:QKO393241 QUG393241:QUK393241 REC393241:REG393241 RNY393241:ROC393241 RXU393241:RXY393241 SHQ393241:SHU393241 SRM393241:SRQ393241 TBI393241:TBM393241 TLE393241:TLI393241 TVA393241:TVE393241 UEW393241:UFA393241 UOS393241:UOW393241 UYO393241:UYS393241 VIK393241:VIO393241 VSG393241:VSK393241 WCC393241:WCG393241 WLY393241:WMC393241 WVU393241:WVY393241 M458777:Q458777 JI458777:JM458777 TE458777:TI458777 ADA458777:ADE458777 AMW458777:ANA458777 AWS458777:AWW458777 BGO458777:BGS458777 BQK458777:BQO458777 CAG458777:CAK458777 CKC458777:CKG458777 CTY458777:CUC458777 DDU458777:DDY458777 DNQ458777:DNU458777 DXM458777:DXQ458777 EHI458777:EHM458777 ERE458777:ERI458777 FBA458777:FBE458777 FKW458777:FLA458777 FUS458777:FUW458777 GEO458777:GES458777 GOK458777:GOO458777 GYG458777:GYK458777 HIC458777:HIG458777 HRY458777:HSC458777 IBU458777:IBY458777 ILQ458777:ILU458777 IVM458777:IVQ458777 JFI458777:JFM458777 JPE458777:JPI458777 JZA458777:JZE458777 KIW458777:KJA458777 KSS458777:KSW458777 LCO458777:LCS458777 LMK458777:LMO458777 LWG458777:LWK458777 MGC458777:MGG458777 MPY458777:MQC458777 MZU458777:MZY458777 NJQ458777:NJU458777 NTM458777:NTQ458777 ODI458777:ODM458777 ONE458777:ONI458777 OXA458777:OXE458777 PGW458777:PHA458777 PQS458777:PQW458777 QAO458777:QAS458777 QKK458777:QKO458777 QUG458777:QUK458777 REC458777:REG458777 RNY458777:ROC458777 RXU458777:RXY458777 SHQ458777:SHU458777 SRM458777:SRQ458777 TBI458777:TBM458777 TLE458777:TLI458777 TVA458777:TVE458777 UEW458777:UFA458777 UOS458777:UOW458777 UYO458777:UYS458777 VIK458777:VIO458777 VSG458777:VSK458777 WCC458777:WCG458777 WLY458777:WMC458777 WVU458777:WVY458777 M524313:Q524313 JI524313:JM524313 TE524313:TI524313 ADA524313:ADE524313 AMW524313:ANA524313 AWS524313:AWW524313 BGO524313:BGS524313 BQK524313:BQO524313 CAG524313:CAK524313 CKC524313:CKG524313 CTY524313:CUC524313 DDU524313:DDY524313 DNQ524313:DNU524313 DXM524313:DXQ524313 EHI524313:EHM524313 ERE524313:ERI524313 FBA524313:FBE524313 FKW524313:FLA524313 FUS524313:FUW524313 GEO524313:GES524313 GOK524313:GOO524313 GYG524313:GYK524313 HIC524313:HIG524313 HRY524313:HSC524313 IBU524313:IBY524313 ILQ524313:ILU524313 IVM524313:IVQ524313 JFI524313:JFM524313 JPE524313:JPI524313 JZA524313:JZE524313 KIW524313:KJA524313 KSS524313:KSW524313 LCO524313:LCS524313 LMK524313:LMO524313 LWG524313:LWK524313 MGC524313:MGG524313 MPY524313:MQC524313 MZU524313:MZY524313 NJQ524313:NJU524313 NTM524313:NTQ524313 ODI524313:ODM524313 ONE524313:ONI524313 OXA524313:OXE524313 PGW524313:PHA524313 PQS524313:PQW524313 QAO524313:QAS524313 QKK524313:QKO524313 QUG524313:QUK524313 REC524313:REG524313 RNY524313:ROC524313 RXU524313:RXY524313 SHQ524313:SHU524313 SRM524313:SRQ524313 TBI524313:TBM524313 TLE524313:TLI524313 TVA524313:TVE524313 UEW524313:UFA524313 UOS524313:UOW524313 UYO524313:UYS524313 VIK524313:VIO524313 VSG524313:VSK524313 WCC524313:WCG524313 WLY524313:WMC524313 WVU524313:WVY524313 M589849:Q589849 JI589849:JM589849 TE589849:TI589849 ADA589849:ADE589849 AMW589849:ANA589849 AWS589849:AWW589849 BGO589849:BGS589849 BQK589849:BQO589849 CAG589849:CAK589849 CKC589849:CKG589849 CTY589849:CUC589849 DDU589849:DDY589849 DNQ589849:DNU589849 DXM589849:DXQ589849 EHI589849:EHM589849 ERE589849:ERI589849 FBA589849:FBE589849 FKW589849:FLA589849 FUS589849:FUW589849 GEO589849:GES589849 GOK589849:GOO589849 GYG589849:GYK589849 HIC589849:HIG589849 HRY589849:HSC589849 IBU589849:IBY589849 ILQ589849:ILU589849 IVM589849:IVQ589849 JFI589849:JFM589849 JPE589849:JPI589849 JZA589849:JZE589849 KIW589849:KJA589849 KSS589849:KSW589849 LCO589849:LCS589849 LMK589849:LMO589849 LWG589849:LWK589849 MGC589849:MGG589849 MPY589849:MQC589849 MZU589849:MZY589849 NJQ589849:NJU589849 NTM589849:NTQ589849 ODI589849:ODM589849 ONE589849:ONI589849 OXA589849:OXE589849 PGW589849:PHA589849 PQS589849:PQW589849 QAO589849:QAS589849 QKK589849:QKO589849 QUG589849:QUK589849 REC589849:REG589849 RNY589849:ROC589849 RXU589849:RXY589849 SHQ589849:SHU589849 SRM589849:SRQ589849 TBI589849:TBM589849 TLE589849:TLI589849 TVA589849:TVE589849 UEW589849:UFA589849 UOS589849:UOW589849 UYO589849:UYS589849 VIK589849:VIO589849 VSG589849:VSK589849 WCC589849:WCG589849 WLY589849:WMC589849 WVU589849:WVY589849 M655385:Q655385 JI655385:JM655385 TE655385:TI655385 ADA655385:ADE655385 AMW655385:ANA655385 AWS655385:AWW655385 BGO655385:BGS655385 BQK655385:BQO655385 CAG655385:CAK655385 CKC655385:CKG655385 CTY655385:CUC655385 DDU655385:DDY655385 DNQ655385:DNU655385 DXM655385:DXQ655385 EHI655385:EHM655385 ERE655385:ERI655385 FBA655385:FBE655385 FKW655385:FLA655385 FUS655385:FUW655385 GEO655385:GES655385 GOK655385:GOO655385 GYG655385:GYK655385 HIC655385:HIG655385 HRY655385:HSC655385 IBU655385:IBY655385 ILQ655385:ILU655385 IVM655385:IVQ655385 JFI655385:JFM655385 JPE655385:JPI655385 JZA655385:JZE655385 KIW655385:KJA655385 KSS655385:KSW655385 LCO655385:LCS655385 LMK655385:LMO655385 LWG655385:LWK655385 MGC655385:MGG655385 MPY655385:MQC655385 MZU655385:MZY655385 NJQ655385:NJU655385 NTM655385:NTQ655385 ODI655385:ODM655385 ONE655385:ONI655385 OXA655385:OXE655385 PGW655385:PHA655385 PQS655385:PQW655385 QAO655385:QAS655385 QKK655385:QKO655385 QUG655385:QUK655385 REC655385:REG655385 RNY655385:ROC655385 RXU655385:RXY655385 SHQ655385:SHU655385 SRM655385:SRQ655385 TBI655385:TBM655385 TLE655385:TLI655385 TVA655385:TVE655385 UEW655385:UFA655385 UOS655385:UOW655385 UYO655385:UYS655385 VIK655385:VIO655385 VSG655385:VSK655385 WCC655385:WCG655385 WLY655385:WMC655385 WVU655385:WVY655385 M720921:Q720921 JI720921:JM720921 TE720921:TI720921 ADA720921:ADE720921 AMW720921:ANA720921 AWS720921:AWW720921 BGO720921:BGS720921 BQK720921:BQO720921 CAG720921:CAK720921 CKC720921:CKG720921 CTY720921:CUC720921 DDU720921:DDY720921 DNQ720921:DNU720921 DXM720921:DXQ720921 EHI720921:EHM720921 ERE720921:ERI720921 FBA720921:FBE720921 FKW720921:FLA720921 FUS720921:FUW720921 GEO720921:GES720921 GOK720921:GOO720921 GYG720921:GYK720921 HIC720921:HIG720921 HRY720921:HSC720921 IBU720921:IBY720921 ILQ720921:ILU720921 IVM720921:IVQ720921 JFI720921:JFM720921 JPE720921:JPI720921 JZA720921:JZE720921 KIW720921:KJA720921 KSS720921:KSW720921 LCO720921:LCS720921 LMK720921:LMO720921 LWG720921:LWK720921 MGC720921:MGG720921 MPY720921:MQC720921 MZU720921:MZY720921 NJQ720921:NJU720921 NTM720921:NTQ720921 ODI720921:ODM720921 ONE720921:ONI720921 OXA720921:OXE720921 PGW720921:PHA720921 PQS720921:PQW720921 QAO720921:QAS720921 QKK720921:QKO720921 QUG720921:QUK720921 REC720921:REG720921 RNY720921:ROC720921 RXU720921:RXY720921 SHQ720921:SHU720921 SRM720921:SRQ720921 TBI720921:TBM720921 TLE720921:TLI720921 TVA720921:TVE720921 UEW720921:UFA720921 UOS720921:UOW720921 UYO720921:UYS720921 VIK720921:VIO720921 VSG720921:VSK720921 WCC720921:WCG720921 WLY720921:WMC720921 WVU720921:WVY720921 M786457:Q786457 JI786457:JM786457 TE786457:TI786457 ADA786457:ADE786457 AMW786457:ANA786457 AWS786457:AWW786457 BGO786457:BGS786457 BQK786457:BQO786457 CAG786457:CAK786457 CKC786457:CKG786457 CTY786457:CUC786457 DDU786457:DDY786457 DNQ786457:DNU786457 DXM786457:DXQ786457 EHI786457:EHM786457 ERE786457:ERI786457 FBA786457:FBE786457 FKW786457:FLA786457 FUS786457:FUW786457 GEO786457:GES786457 GOK786457:GOO786457 GYG786457:GYK786457 HIC786457:HIG786457 HRY786457:HSC786457 IBU786457:IBY786457 ILQ786457:ILU786457 IVM786457:IVQ786457 JFI786457:JFM786457 JPE786457:JPI786457 JZA786457:JZE786457 KIW786457:KJA786457 KSS786457:KSW786457 LCO786457:LCS786457 LMK786457:LMO786457 LWG786457:LWK786457 MGC786457:MGG786457 MPY786457:MQC786457 MZU786457:MZY786457 NJQ786457:NJU786457 NTM786457:NTQ786457 ODI786457:ODM786457 ONE786457:ONI786457 OXA786457:OXE786457 PGW786457:PHA786457 PQS786457:PQW786457 QAO786457:QAS786457 QKK786457:QKO786457 QUG786457:QUK786457 REC786457:REG786457 RNY786457:ROC786457 RXU786457:RXY786457 SHQ786457:SHU786457 SRM786457:SRQ786457 TBI786457:TBM786457 TLE786457:TLI786457 TVA786457:TVE786457 UEW786457:UFA786457 UOS786457:UOW786457 UYO786457:UYS786457 VIK786457:VIO786457 VSG786457:VSK786457 WCC786457:WCG786457 WLY786457:WMC786457 WVU786457:WVY786457 M851993:Q851993 JI851993:JM851993 TE851993:TI851993 ADA851993:ADE851993 AMW851993:ANA851993 AWS851993:AWW851993 BGO851993:BGS851993 BQK851993:BQO851993 CAG851993:CAK851993 CKC851993:CKG851993 CTY851993:CUC851993 DDU851993:DDY851993 DNQ851993:DNU851993 DXM851993:DXQ851993 EHI851993:EHM851993 ERE851993:ERI851993 FBA851993:FBE851993 FKW851993:FLA851993 FUS851993:FUW851993 GEO851993:GES851993 GOK851993:GOO851993 GYG851993:GYK851993 HIC851993:HIG851993 HRY851993:HSC851993 IBU851993:IBY851993 ILQ851993:ILU851993 IVM851993:IVQ851993 JFI851993:JFM851993 JPE851993:JPI851993 JZA851993:JZE851993 KIW851993:KJA851993 KSS851993:KSW851993 LCO851993:LCS851993 LMK851993:LMO851993 LWG851993:LWK851993 MGC851993:MGG851993 MPY851993:MQC851993 MZU851993:MZY851993 NJQ851993:NJU851993 NTM851993:NTQ851993 ODI851993:ODM851993 ONE851993:ONI851993 OXA851993:OXE851993 PGW851993:PHA851993 PQS851993:PQW851993 QAO851993:QAS851993 QKK851993:QKO851993 QUG851993:QUK851993 REC851993:REG851993 RNY851993:ROC851993 RXU851993:RXY851993 SHQ851993:SHU851993 SRM851993:SRQ851993 TBI851993:TBM851993 TLE851993:TLI851993 TVA851993:TVE851993 UEW851993:UFA851993 UOS851993:UOW851993 UYO851993:UYS851993 VIK851993:VIO851993 VSG851993:VSK851993 WCC851993:WCG851993 WLY851993:WMC851993 WVU851993:WVY851993 M917529:Q917529 JI917529:JM917529 TE917529:TI917529 ADA917529:ADE917529 AMW917529:ANA917529 AWS917529:AWW917529 BGO917529:BGS917529 BQK917529:BQO917529 CAG917529:CAK917529 CKC917529:CKG917529 CTY917529:CUC917529 DDU917529:DDY917529 DNQ917529:DNU917529 DXM917529:DXQ917529 EHI917529:EHM917529 ERE917529:ERI917529 FBA917529:FBE917529 FKW917529:FLA917529 FUS917529:FUW917529 GEO917529:GES917529 GOK917529:GOO917529 GYG917529:GYK917529 HIC917529:HIG917529 HRY917529:HSC917529 IBU917529:IBY917529 ILQ917529:ILU917529 IVM917529:IVQ917529 JFI917529:JFM917529 JPE917529:JPI917529 JZA917529:JZE917529 KIW917529:KJA917529 KSS917529:KSW917529 LCO917529:LCS917529 LMK917529:LMO917529 LWG917529:LWK917529 MGC917529:MGG917529 MPY917529:MQC917529 MZU917529:MZY917529 NJQ917529:NJU917529 NTM917529:NTQ917529 ODI917529:ODM917529 ONE917529:ONI917529 OXA917529:OXE917529 PGW917529:PHA917529 PQS917529:PQW917529 QAO917529:QAS917529 QKK917529:QKO917529 QUG917529:QUK917529 REC917529:REG917529 RNY917529:ROC917529 RXU917529:RXY917529 SHQ917529:SHU917529 SRM917529:SRQ917529 TBI917529:TBM917529 TLE917529:TLI917529 TVA917529:TVE917529 UEW917529:UFA917529 UOS917529:UOW917529 UYO917529:UYS917529 VIK917529:VIO917529 VSG917529:VSK917529 WCC917529:WCG917529 WLY917529:WMC917529 WVU917529:WVY917529 M983065:Q983065 JI983065:JM983065 TE983065:TI983065 ADA983065:ADE983065 AMW983065:ANA983065 AWS983065:AWW983065 BGO983065:BGS983065 BQK983065:BQO983065 CAG983065:CAK983065 CKC983065:CKG983065 CTY983065:CUC983065 DDU983065:DDY983065 DNQ983065:DNU983065 DXM983065:DXQ983065 EHI983065:EHM983065 ERE983065:ERI983065 FBA983065:FBE983065 FKW983065:FLA983065 FUS983065:FUW983065 GEO983065:GES983065 GOK983065:GOO983065 GYG983065:GYK983065 HIC983065:HIG983065 HRY983065:HSC983065 IBU983065:IBY983065 ILQ983065:ILU983065 IVM983065:IVQ983065 JFI983065:JFM983065 JPE983065:JPI983065 JZA983065:JZE983065 KIW983065:KJA983065 KSS983065:KSW983065 LCO983065:LCS983065 LMK983065:LMO983065 LWG983065:LWK983065 MGC983065:MGG983065 MPY983065:MQC983065 MZU983065:MZY983065 NJQ983065:NJU983065 NTM983065:NTQ983065 ODI983065:ODM983065 ONE983065:ONI983065 OXA983065:OXE983065 PGW983065:PHA983065 PQS983065:PQW983065 QAO983065:QAS983065 QKK983065:QKO983065 QUG983065:QUK983065 REC983065:REG983065 RNY983065:ROC983065 RXU983065:RXY983065 SHQ983065:SHU983065 SRM983065:SRQ983065 TBI983065:TBM983065 TLE983065:TLI983065 TVA983065:TVE983065 UEW983065:UFA983065 UOS983065:UOW983065 UYO983065:UYS983065 VIK983065:VIO983065 VSG983065:VSK983065 WCC983065:WCG983065 WLY983065:WMC983065 WVU983065:WVY983065">
      <formula1>$AD$9:$AD$16</formula1>
    </dataValidation>
    <dataValidation type="list" allowBlank="1" showInputMessage="1" showErrorMessage="1" sqref="H25:L25 JD25:JH25 SZ25:TD25 ACV25:ACZ25 AMR25:AMV25 AWN25:AWR25 BGJ25:BGN25 BQF25:BQJ25 CAB25:CAF25 CJX25:CKB25 CTT25:CTX25 DDP25:DDT25 DNL25:DNP25 DXH25:DXL25 EHD25:EHH25 EQZ25:ERD25 FAV25:FAZ25 FKR25:FKV25 FUN25:FUR25 GEJ25:GEN25 GOF25:GOJ25 GYB25:GYF25 HHX25:HIB25 HRT25:HRX25 IBP25:IBT25 ILL25:ILP25 IVH25:IVL25 JFD25:JFH25 JOZ25:JPD25 JYV25:JYZ25 KIR25:KIV25 KSN25:KSR25 LCJ25:LCN25 LMF25:LMJ25 LWB25:LWF25 MFX25:MGB25 MPT25:MPX25 MZP25:MZT25 NJL25:NJP25 NTH25:NTL25 ODD25:ODH25 OMZ25:OND25 OWV25:OWZ25 PGR25:PGV25 PQN25:PQR25 QAJ25:QAN25 QKF25:QKJ25 QUB25:QUF25 RDX25:REB25 RNT25:RNX25 RXP25:RXT25 SHL25:SHP25 SRH25:SRL25 TBD25:TBH25 TKZ25:TLD25 TUV25:TUZ25 UER25:UEV25 UON25:UOR25 UYJ25:UYN25 VIF25:VIJ25 VSB25:VSF25 WBX25:WCB25 WLT25:WLX25 WVP25:WVT25 H65561:L65561 JD65561:JH65561 SZ65561:TD65561 ACV65561:ACZ65561 AMR65561:AMV65561 AWN65561:AWR65561 BGJ65561:BGN65561 BQF65561:BQJ65561 CAB65561:CAF65561 CJX65561:CKB65561 CTT65561:CTX65561 DDP65561:DDT65561 DNL65561:DNP65561 DXH65561:DXL65561 EHD65561:EHH65561 EQZ65561:ERD65561 FAV65561:FAZ65561 FKR65561:FKV65561 FUN65561:FUR65561 GEJ65561:GEN65561 GOF65561:GOJ65561 GYB65561:GYF65561 HHX65561:HIB65561 HRT65561:HRX65561 IBP65561:IBT65561 ILL65561:ILP65561 IVH65561:IVL65561 JFD65561:JFH65561 JOZ65561:JPD65561 JYV65561:JYZ65561 KIR65561:KIV65561 KSN65561:KSR65561 LCJ65561:LCN65561 LMF65561:LMJ65561 LWB65561:LWF65561 MFX65561:MGB65561 MPT65561:MPX65561 MZP65561:MZT65561 NJL65561:NJP65561 NTH65561:NTL65561 ODD65561:ODH65561 OMZ65561:OND65561 OWV65561:OWZ65561 PGR65561:PGV65561 PQN65561:PQR65561 QAJ65561:QAN65561 QKF65561:QKJ65561 QUB65561:QUF65561 RDX65561:REB65561 RNT65561:RNX65561 RXP65561:RXT65561 SHL65561:SHP65561 SRH65561:SRL65561 TBD65561:TBH65561 TKZ65561:TLD65561 TUV65561:TUZ65561 UER65561:UEV65561 UON65561:UOR65561 UYJ65561:UYN65561 VIF65561:VIJ65561 VSB65561:VSF65561 WBX65561:WCB65561 WLT65561:WLX65561 WVP65561:WVT65561 H131097:L131097 JD131097:JH131097 SZ131097:TD131097 ACV131097:ACZ131097 AMR131097:AMV131097 AWN131097:AWR131097 BGJ131097:BGN131097 BQF131097:BQJ131097 CAB131097:CAF131097 CJX131097:CKB131097 CTT131097:CTX131097 DDP131097:DDT131097 DNL131097:DNP131097 DXH131097:DXL131097 EHD131097:EHH131097 EQZ131097:ERD131097 FAV131097:FAZ131097 FKR131097:FKV131097 FUN131097:FUR131097 GEJ131097:GEN131097 GOF131097:GOJ131097 GYB131097:GYF131097 HHX131097:HIB131097 HRT131097:HRX131097 IBP131097:IBT131097 ILL131097:ILP131097 IVH131097:IVL131097 JFD131097:JFH131097 JOZ131097:JPD131097 JYV131097:JYZ131097 KIR131097:KIV131097 KSN131097:KSR131097 LCJ131097:LCN131097 LMF131097:LMJ131097 LWB131097:LWF131097 MFX131097:MGB131097 MPT131097:MPX131097 MZP131097:MZT131097 NJL131097:NJP131097 NTH131097:NTL131097 ODD131097:ODH131097 OMZ131097:OND131097 OWV131097:OWZ131097 PGR131097:PGV131097 PQN131097:PQR131097 QAJ131097:QAN131097 QKF131097:QKJ131097 QUB131097:QUF131097 RDX131097:REB131097 RNT131097:RNX131097 RXP131097:RXT131097 SHL131097:SHP131097 SRH131097:SRL131097 TBD131097:TBH131097 TKZ131097:TLD131097 TUV131097:TUZ131097 UER131097:UEV131097 UON131097:UOR131097 UYJ131097:UYN131097 VIF131097:VIJ131097 VSB131097:VSF131097 WBX131097:WCB131097 WLT131097:WLX131097 WVP131097:WVT131097 H196633:L196633 JD196633:JH196633 SZ196633:TD196633 ACV196633:ACZ196633 AMR196633:AMV196633 AWN196633:AWR196633 BGJ196633:BGN196633 BQF196633:BQJ196633 CAB196633:CAF196633 CJX196633:CKB196633 CTT196633:CTX196633 DDP196633:DDT196633 DNL196633:DNP196633 DXH196633:DXL196633 EHD196633:EHH196633 EQZ196633:ERD196633 FAV196633:FAZ196633 FKR196633:FKV196633 FUN196633:FUR196633 GEJ196633:GEN196633 GOF196633:GOJ196633 GYB196633:GYF196633 HHX196633:HIB196633 HRT196633:HRX196633 IBP196633:IBT196633 ILL196633:ILP196633 IVH196633:IVL196633 JFD196633:JFH196633 JOZ196633:JPD196633 JYV196633:JYZ196633 KIR196633:KIV196633 KSN196633:KSR196633 LCJ196633:LCN196633 LMF196633:LMJ196633 LWB196633:LWF196633 MFX196633:MGB196633 MPT196633:MPX196633 MZP196633:MZT196633 NJL196633:NJP196633 NTH196633:NTL196633 ODD196633:ODH196633 OMZ196633:OND196633 OWV196633:OWZ196633 PGR196633:PGV196633 PQN196633:PQR196633 QAJ196633:QAN196633 QKF196633:QKJ196633 QUB196633:QUF196633 RDX196633:REB196633 RNT196633:RNX196633 RXP196633:RXT196633 SHL196633:SHP196633 SRH196633:SRL196633 TBD196633:TBH196633 TKZ196633:TLD196633 TUV196633:TUZ196633 UER196633:UEV196633 UON196633:UOR196633 UYJ196633:UYN196633 VIF196633:VIJ196633 VSB196633:VSF196633 WBX196633:WCB196633 WLT196633:WLX196633 WVP196633:WVT196633 H262169:L262169 JD262169:JH262169 SZ262169:TD262169 ACV262169:ACZ262169 AMR262169:AMV262169 AWN262169:AWR262169 BGJ262169:BGN262169 BQF262169:BQJ262169 CAB262169:CAF262169 CJX262169:CKB262169 CTT262169:CTX262169 DDP262169:DDT262169 DNL262169:DNP262169 DXH262169:DXL262169 EHD262169:EHH262169 EQZ262169:ERD262169 FAV262169:FAZ262169 FKR262169:FKV262169 FUN262169:FUR262169 GEJ262169:GEN262169 GOF262169:GOJ262169 GYB262169:GYF262169 HHX262169:HIB262169 HRT262169:HRX262169 IBP262169:IBT262169 ILL262169:ILP262169 IVH262169:IVL262169 JFD262169:JFH262169 JOZ262169:JPD262169 JYV262169:JYZ262169 KIR262169:KIV262169 KSN262169:KSR262169 LCJ262169:LCN262169 LMF262169:LMJ262169 LWB262169:LWF262169 MFX262169:MGB262169 MPT262169:MPX262169 MZP262169:MZT262169 NJL262169:NJP262169 NTH262169:NTL262169 ODD262169:ODH262169 OMZ262169:OND262169 OWV262169:OWZ262169 PGR262169:PGV262169 PQN262169:PQR262169 QAJ262169:QAN262169 QKF262169:QKJ262169 QUB262169:QUF262169 RDX262169:REB262169 RNT262169:RNX262169 RXP262169:RXT262169 SHL262169:SHP262169 SRH262169:SRL262169 TBD262169:TBH262169 TKZ262169:TLD262169 TUV262169:TUZ262169 UER262169:UEV262169 UON262169:UOR262169 UYJ262169:UYN262169 VIF262169:VIJ262169 VSB262169:VSF262169 WBX262169:WCB262169 WLT262169:WLX262169 WVP262169:WVT262169 H327705:L327705 JD327705:JH327705 SZ327705:TD327705 ACV327705:ACZ327705 AMR327705:AMV327705 AWN327705:AWR327705 BGJ327705:BGN327705 BQF327705:BQJ327705 CAB327705:CAF327705 CJX327705:CKB327705 CTT327705:CTX327705 DDP327705:DDT327705 DNL327705:DNP327705 DXH327705:DXL327705 EHD327705:EHH327705 EQZ327705:ERD327705 FAV327705:FAZ327705 FKR327705:FKV327705 FUN327705:FUR327705 GEJ327705:GEN327705 GOF327705:GOJ327705 GYB327705:GYF327705 HHX327705:HIB327705 HRT327705:HRX327705 IBP327705:IBT327705 ILL327705:ILP327705 IVH327705:IVL327705 JFD327705:JFH327705 JOZ327705:JPD327705 JYV327705:JYZ327705 KIR327705:KIV327705 KSN327705:KSR327705 LCJ327705:LCN327705 LMF327705:LMJ327705 LWB327705:LWF327705 MFX327705:MGB327705 MPT327705:MPX327705 MZP327705:MZT327705 NJL327705:NJP327705 NTH327705:NTL327705 ODD327705:ODH327705 OMZ327705:OND327705 OWV327705:OWZ327705 PGR327705:PGV327705 PQN327705:PQR327705 QAJ327705:QAN327705 QKF327705:QKJ327705 QUB327705:QUF327705 RDX327705:REB327705 RNT327705:RNX327705 RXP327705:RXT327705 SHL327705:SHP327705 SRH327705:SRL327705 TBD327705:TBH327705 TKZ327705:TLD327705 TUV327705:TUZ327705 UER327705:UEV327705 UON327705:UOR327705 UYJ327705:UYN327705 VIF327705:VIJ327705 VSB327705:VSF327705 WBX327705:WCB327705 WLT327705:WLX327705 WVP327705:WVT327705 H393241:L393241 JD393241:JH393241 SZ393241:TD393241 ACV393241:ACZ393241 AMR393241:AMV393241 AWN393241:AWR393241 BGJ393241:BGN393241 BQF393241:BQJ393241 CAB393241:CAF393241 CJX393241:CKB393241 CTT393241:CTX393241 DDP393241:DDT393241 DNL393241:DNP393241 DXH393241:DXL393241 EHD393241:EHH393241 EQZ393241:ERD393241 FAV393241:FAZ393241 FKR393241:FKV393241 FUN393241:FUR393241 GEJ393241:GEN393241 GOF393241:GOJ393241 GYB393241:GYF393241 HHX393241:HIB393241 HRT393241:HRX393241 IBP393241:IBT393241 ILL393241:ILP393241 IVH393241:IVL393241 JFD393241:JFH393241 JOZ393241:JPD393241 JYV393241:JYZ393241 KIR393241:KIV393241 KSN393241:KSR393241 LCJ393241:LCN393241 LMF393241:LMJ393241 LWB393241:LWF393241 MFX393241:MGB393241 MPT393241:MPX393241 MZP393241:MZT393241 NJL393241:NJP393241 NTH393241:NTL393241 ODD393241:ODH393241 OMZ393241:OND393241 OWV393241:OWZ393241 PGR393241:PGV393241 PQN393241:PQR393241 QAJ393241:QAN393241 QKF393241:QKJ393241 QUB393241:QUF393241 RDX393241:REB393241 RNT393241:RNX393241 RXP393241:RXT393241 SHL393241:SHP393241 SRH393241:SRL393241 TBD393241:TBH393241 TKZ393241:TLD393241 TUV393241:TUZ393241 UER393241:UEV393241 UON393241:UOR393241 UYJ393241:UYN393241 VIF393241:VIJ393241 VSB393241:VSF393241 WBX393241:WCB393241 WLT393241:WLX393241 WVP393241:WVT393241 H458777:L458777 JD458777:JH458777 SZ458777:TD458777 ACV458777:ACZ458777 AMR458777:AMV458777 AWN458777:AWR458777 BGJ458777:BGN458777 BQF458777:BQJ458777 CAB458777:CAF458777 CJX458777:CKB458777 CTT458777:CTX458777 DDP458777:DDT458777 DNL458777:DNP458777 DXH458777:DXL458777 EHD458777:EHH458777 EQZ458777:ERD458777 FAV458777:FAZ458777 FKR458777:FKV458777 FUN458777:FUR458777 GEJ458777:GEN458777 GOF458777:GOJ458777 GYB458777:GYF458777 HHX458777:HIB458777 HRT458777:HRX458777 IBP458777:IBT458777 ILL458777:ILP458777 IVH458777:IVL458777 JFD458777:JFH458777 JOZ458777:JPD458777 JYV458777:JYZ458777 KIR458777:KIV458777 KSN458777:KSR458777 LCJ458777:LCN458777 LMF458777:LMJ458777 LWB458777:LWF458777 MFX458777:MGB458777 MPT458777:MPX458777 MZP458777:MZT458777 NJL458777:NJP458777 NTH458777:NTL458777 ODD458777:ODH458777 OMZ458777:OND458777 OWV458777:OWZ458777 PGR458777:PGV458777 PQN458777:PQR458777 QAJ458777:QAN458777 QKF458777:QKJ458777 QUB458777:QUF458777 RDX458777:REB458777 RNT458777:RNX458777 RXP458777:RXT458777 SHL458777:SHP458777 SRH458777:SRL458777 TBD458777:TBH458777 TKZ458777:TLD458777 TUV458777:TUZ458777 UER458777:UEV458777 UON458777:UOR458777 UYJ458777:UYN458777 VIF458777:VIJ458777 VSB458777:VSF458777 WBX458777:WCB458777 WLT458777:WLX458777 WVP458777:WVT458777 H524313:L524313 JD524313:JH524313 SZ524313:TD524313 ACV524313:ACZ524313 AMR524313:AMV524313 AWN524313:AWR524313 BGJ524313:BGN524313 BQF524313:BQJ524313 CAB524313:CAF524313 CJX524313:CKB524313 CTT524313:CTX524313 DDP524313:DDT524313 DNL524313:DNP524313 DXH524313:DXL524313 EHD524313:EHH524313 EQZ524313:ERD524313 FAV524313:FAZ524313 FKR524313:FKV524313 FUN524313:FUR524313 GEJ524313:GEN524313 GOF524313:GOJ524313 GYB524313:GYF524313 HHX524313:HIB524313 HRT524313:HRX524313 IBP524313:IBT524313 ILL524313:ILP524313 IVH524313:IVL524313 JFD524313:JFH524313 JOZ524313:JPD524313 JYV524313:JYZ524313 KIR524313:KIV524313 KSN524313:KSR524313 LCJ524313:LCN524313 LMF524313:LMJ524313 LWB524313:LWF524313 MFX524313:MGB524313 MPT524313:MPX524313 MZP524313:MZT524313 NJL524313:NJP524313 NTH524313:NTL524313 ODD524313:ODH524313 OMZ524313:OND524313 OWV524313:OWZ524313 PGR524313:PGV524313 PQN524313:PQR524313 QAJ524313:QAN524313 QKF524313:QKJ524313 QUB524313:QUF524313 RDX524313:REB524313 RNT524313:RNX524313 RXP524313:RXT524313 SHL524313:SHP524313 SRH524313:SRL524313 TBD524313:TBH524313 TKZ524313:TLD524313 TUV524313:TUZ524313 UER524313:UEV524313 UON524313:UOR524313 UYJ524313:UYN524313 VIF524313:VIJ524313 VSB524313:VSF524313 WBX524313:WCB524313 WLT524313:WLX524313 WVP524313:WVT524313 H589849:L589849 JD589849:JH589849 SZ589849:TD589849 ACV589849:ACZ589849 AMR589849:AMV589849 AWN589849:AWR589849 BGJ589849:BGN589849 BQF589849:BQJ589849 CAB589849:CAF589849 CJX589849:CKB589849 CTT589849:CTX589849 DDP589849:DDT589849 DNL589849:DNP589849 DXH589849:DXL589849 EHD589849:EHH589849 EQZ589849:ERD589849 FAV589849:FAZ589849 FKR589849:FKV589849 FUN589849:FUR589849 GEJ589849:GEN589849 GOF589849:GOJ589849 GYB589849:GYF589849 HHX589849:HIB589849 HRT589849:HRX589849 IBP589849:IBT589849 ILL589849:ILP589849 IVH589849:IVL589849 JFD589849:JFH589849 JOZ589849:JPD589849 JYV589849:JYZ589849 KIR589849:KIV589849 KSN589849:KSR589849 LCJ589849:LCN589849 LMF589849:LMJ589849 LWB589849:LWF589849 MFX589849:MGB589849 MPT589849:MPX589849 MZP589849:MZT589849 NJL589849:NJP589849 NTH589849:NTL589849 ODD589849:ODH589849 OMZ589849:OND589849 OWV589849:OWZ589849 PGR589849:PGV589849 PQN589849:PQR589849 QAJ589849:QAN589849 QKF589849:QKJ589849 QUB589849:QUF589849 RDX589849:REB589849 RNT589849:RNX589849 RXP589849:RXT589849 SHL589849:SHP589849 SRH589849:SRL589849 TBD589849:TBH589849 TKZ589849:TLD589849 TUV589849:TUZ589849 UER589849:UEV589849 UON589849:UOR589849 UYJ589849:UYN589849 VIF589849:VIJ589849 VSB589849:VSF589849 WBX589849:WCB589849 WLT589849:WLX589849 WVP589849:WVT589849 H655385:L655385 JD655385:JH655385 SZ655385:TD655385 ACV655385:ACZ655385 AMR655385:AMV655385 AWN655385:AWR655385 BGJ655385:BGN655385 BQF655385:BQJ655385 CAB655385:CAF655385 CJX655385:CKB655385 CTT655385:CTX655385 DDP655385:DDT655385 DNL655385:DNP655385 DXH655385:DXL655385 EHD655385:EHH655385 EQZ655385:ERD655385 FAV655385:FAZ655385 FKR655385:FKV655385 FUN655385:FUR655385 GEJ655385:GEN655385 GOF655385:GOJ655385 GYB655385:GYF655385 HHX655385:HIB655385 HRT655385:HRX655385 IBP655385:IBT655385 ILL655385:ILP655385 IVH655385:IVL655385 JFD655385:JFH655385 JOZ655385:JPD655385 JYV655385:JYZ655385 KIR655385:KIV655385 KSN655385:KSR655385 LCJ655385:LCN655385 LMF655385:LMJ655385 LWB655385:LWF655385 MFX655385:MGB655385 MPT655385:MPX655385 MZP655385:MZT655385 NJL655385:NJP655385 NTH655385:NTL655385 ODD655385:ODH655385 OMZ655385:OND655385 OWV655385:OWZ655385 PGR655385:PGV655385 PQN655385:PQR655385 QAJ655385:QAN655385 QKF655385:QKJ655385 QUB655385:QUF655385 RDX655385:REB655385 RNT655385:RNX655385 RXP655385:RXT655385 SHL655385:SHP655385 SRH655385:SRL655385 TBD655385:TBH655385 TKZ655385:TLD655385 TUV655385:TUZ655385 UER655385:UEV655385 UON655385:UOR655385 UYJ655385:UYN655385 VIF655385:VIJ655385 VSB655385:VSF655385 WBX655385:WCB655385 WLT655385:WLX655385 WVP655385:WVT655385 H720921:L720921 JD720921:JH720921 SZ720921:TD720921 ACV720921:ACZ720921 AMR720921:AMV720921 AWN720921:AWR720921 BGJ720921:BGN720921 BQF720921:BQJ720921 CAB720921:CAF720921 CJX720921:CKB720921 CTT720921:CTX720921 DDP720921:DDT720921 DNL720921:DNP720921 DXH720921:DXL720921 EHD720921:EHH720921 EQZ720921:ERD720921 FAV720921:FAZ720921 FKR720921:FKV720921 FUN720921:FUR720921 GEJ720921:GEN720921 GOF720921:GOJ720921 GYB720921:GYF720921 HHX720921:HIB720921 HRT720921:HRX720921 IBP720921:IBT720921 ILL720921:ILP720921 IVH720921:IVL720921 JFD720921:JFH720921 JOZ720921:JPD720921 JYV720921:JYZ720921 KIR720921:KIV720921 KSN720921:KSR720921 LCJ720921:LCN720921 LMF720921:LMJ720921 LWB720921:LWF720921 MFX720921:MGB720921 MPT720921:MPX720921 MZP720921:MZT720921 NJL720921:NJP720921 NTH720921:NTL720921 ODD720921:ODH720921 OMZ720921:OND720921 OWV720921:OWZ720921 PGR720921:PGV720921 PQN720921:PQR720921 QAJ720921:QAN720921 QKF720921:QKJ720921 QUB720921:QUF720921 RDX720921:REB720921 RNT720921:RNX720921 RXP720921:RXT720921 SHL720921:SHP720921 SRH720921:SRL720921 TBD720921:TBH720921 TKZ720921:TLD720921 TUV720921:TUZ720921 UER720921:UEV720921 UON720921:UOR720921 UYJ720921:UYN720921 VIF720921:VIJ720921 VSB720921:VSF720921 WBX720921:WCB720921 WLT720921:WLX720921 WVP720921:WVT720921 H786457:L786457 JD786457:JH786457 SZ786457:TD786457 ACV786457:ACZ786457 AMR786457:AMV786457 AWN786457:AWR786457 BGJ786457:BGN786457 BQF786457:BQJ786457 CAB786457:CAF786457 CJX786457:CKB786457 CTT786457:CTX786457 DDP786457:DDT786457 DNL786457:DNP786457 DXH786457:DXL786457 EHD786457:EHH786457 EQZ786457:ERD786457 FAV786457:FAZ786457 FKR786457:FKV786457 FUN786457:FUR786457 GEJ786457:GEN786457 GOF786457:GOJ786457 GYB786457:GYF786457 HHX786457:HIB786457 HRT786457:HRX786457 IBP786457:IBT786457 ILL786457:ILP786457 IVH786457:IVL786457 JFD786457:JFH786457 JOZ786457:JPD786457 JYV786457:JYZ786457 KIR786457:KIV786457 KSN786457:KSR786457 LCJ786457:LCN786457 LMF786457:LMJ786457 LWB786457:LWF786457 MFX786457:MGB786457 MPT786457:MPX786457 MZP786457:MZT786457 NJL786457:NJP786457 NTH786457:NTL786457 ODD786457:ODH786457 OMZ786457:OND786457 OWV786457:OWZ786457 PGR786457:PGV786457 PQN786457:PQR786457 QAJ786457:QAN786457 QKF786457:QKJ786457 QUB786457:QUF786457 RDX786457:REB786457 RNT786457:RNX786457 RXP786457:RXT786457 SHL786457:SHP786457 SRH786457:SRL786457 TBD786457:TBH786457 TKZ786457:TLD786457 TUV786457:TUZ786457 UER786457:UEV786457 UON786457:UOR786457 UYJ786457:UYN786457 VIF786457:VIJ786457 VSB786457:VSF786457 WBX786457:WCB786457 WLT786457:WLX786457 WVP786457:WVT786457 H851993:L851993 JD851993:JH851993 SZ851993:TD851993 ACV851993:ACZ851993 AMR851993:AMV851993 AWN851993:AWR851993 BGJ851993:BGN851993 BQF851993:BQJ851993 CAB851993:CAF851993 CJX851993:CKB851993 CTT851993:CTX851993 DDP851993:DDT851993 DNL851993:DNP851993 DXH851993:DXL851993 EHD851993:EHH851993 EQZ851993:ERD851993 FAV851993:FAZ851993 FKR851993:FKV851993 FUN851993:FUR851993 GEJ851993:GEN851993 GOF851993:GOJ851993 GYB851993:GYF851993 HHX851993:HIB851993 HRT851993:HRX851993 IBP851993:IBT851993 ILL851993:ILP851993 IVH851993:IVL851993 JFD851993:JFH851993 JOZ851993:JPD851993 JYV851993:JYZ851993 KIR851993:KIV851993 KSN851993:KSR851993 LCJ851993:LCN851993 LMF851993:LMJ851993 LWB851993:LWF851993 MFX851993:MGB851993 MPT851993:MPX851993 MZP851993:MZT851993 NJL851993:NJP851993 NTH851993:NTL851993 ODD851993:ODH851993 OMZ851993:OND851993 OWV851993:OWZ851993 PGR851993:PGV851993 PQN851993:PQR851993 QAJ851993:QAN851993 QKF851993:QKJ851993 QUB851993:QUF851993 RDX851993:REB851993 RNT851993:RNX851993 RXP851993:RXT851993 SHL851993:SHP851993 SRH851993:SRL851993 TBD851993:TBH851993 TKZ851993:TLD851993 TUV851993:TUZ851993 UER851993:UEV851993 UON851993:UOR851993 UYJ851993:UYN851993 VIF851993:VIJ851993 VSB851993:VSF851993 WBX851993:WCB851993 WLT851993:WLX851993 WVP851993:WVT851993 H917529:L917529 JD917529:JH917529 SZ917529:TD917529 ACV917529:ACZ917529 AMR917529:AMV917529 AWN917529:AWR917529 BGJ917529:BGN917529 BQF917529:BQJ917529 CAB917529:CAF917529 CJX917529:CKB917529 CTT917529:CTX917529 DDP917529:DDT917529 DNL917529:DNP917529 DXH917529:DXL917529 EHD917529:EHH917529 EQZ917529:ERD917529 FAV917529:FAZ917529 FKR917529:FKV917529 FUN917529:FUR917529 GEJ917529:GEN917529 GOF917529:GOJ917529 GYB917529:GYF917529 HHX917529:HIB917529 HRT917529:HRX917529 IBP917529:IBT917529 ILL917529:ILP917529 IVH917529:IVL917529 JFD917529:JFH917529 JOZ917529:JPD917529 JYV917529:JYZ917529 KIR917529:KIV917529 KSN917529:KSR917529 LCJ917529:LCN917529 LMF917529:LMJ917529 LWB917529:LWF917529 MFX917529:MGB917529 MPT917529:MPX917529 MZP917529:MZT917529 NJL917529:NJP917529 NTH917529:NTL917529 ODD917529:ODH917529 OMZ917529:OND917529 OWV917529:OWZ917529 PGR917529:PGV917529 PQN917529:PQR917529 QAJ917529:QAN917529 QKF917529:QKJ917529 QUB917529:QUF917529 RDX917529:REB917529 RNT917529:RNX917529 RXP917529:RXT917529 SHL917529:SHP917529 SRH917529:SRL917529 TBD917529:TBH917529 TKZ917529:TLD917529 TUV917529:TUZ917529 UER917529:UEV917529 UON917529:UOR917529 UYJ917529:UYN917529 VIF917529:VIJ917529 VSB917529:VSF917529 WBX917529:WCB917529 WLT917529:WLX917529 WVP917529:WVT917529 H983065:L983065 JD983065:JH983065 SZ983065:TD983065 ACV983065:ACZ983065 AMR983065:AMV983065 AWN983065:AWR983065 BGJ983065:BGN983065 BQF983065:BQJ983065 CAB983065:CAF983065 CJX983065:CKB983065 CTT983065:CTX983065 DDP983065:DDT983065 DNL983065:DNP983065 DXH983065:DXL983065 EHD983065:EHH983065 EQZ983065:ERD983065 FAV983065:FAZ983065 FKR983065:FKV983065 FUN983065:FUR983065 GEJ983065:GEN983065 GOF983065:GOJ983065 GYB983065:GYF983065 HHX983065:HIB983065 HRT983065:HRX983065 IBP983065:IBT983065 ILL983065:ILP983065 IVH983065:IVL983065 JFD983065:JFH983065 JOZ983065:JPD983065 JYV983065:JYZ983065 KIR983065:KIV983065 KSN983065:KSR983065 LCJ983065:LCN983065 LMF983065:LMJ983065 LWB983065:LWF983065 MFX983065:MGB983065 MPT983065:MPX983065 MZP983065:MZT983065 NJL983065:NJP983065 NTH983065:NTL983065 ODD983065:ODH983065 OMZ983065:OND983065 OWV983065:OWZ983065 PGR983065:PGV983065 PQN983065:PQR983065 QAJ983065:QAN983065 QKF983065:QKJ983065 QUB983065:QUF983065 RDX983065:REB983065 RNT983065:RNX983065 RXP983065:RXT983065 SHL983065:SHP983065 SRH983065:SRL983065 TBD983065:TBH983065 TKZ983065:TLD983065 TUV983065:TUZ983065 UER983065:UEV983065 UON983065:UOR983065 UYJ983065:UYN983065 VIF983065:VIJ983065 VSB983065:VSF983065 WBX983065:WCB983065 WLT983065:WLX983065 WVP983065:WVT983065">
      <formula1>$AB$9:$AB$16</formula1>
    </dataValidation>
    <dataValidation type="list" allowBlank="1" showInputMessage="1" showErrorMessage="1" errorTitle="Procurement Procedure" error="Enter selection from drop-down list" sqref="M7:V7 JI7:JR7 TE7:TN7 ADA7:ADJ7 AMW7:ANF7 AWS7:AXB7 BGO7:BGX7 BQK7:BQT7 CAG7:CAP7 CKC7:CKL7 CTY7:CUH7 DDU7:DED7 DNQ7:DNZ7 DXM7:DXV7 EHI7:EHR7 ERE7:ERN7 FBA7:FBJ7 FKW7:FLF7 FUS7:FVB7 GEO7:GEX7 GOK7:GOT7 GYG7:GYP7 HIC7:HIL7 HRY7:HSH7 IBU7:ICD7 ILQ7:ILZ7 IVM7:IVV7 JFI7:JFR7 JPE7:JPN7 JZA7:JZJ7 KIW7:KJF7 KSS7:KTB7 LCO7:LCX7 LMK7:LMT7 LWG7:LWP7 MGC7:MGL7 MPY7:MQH7 MZU7:NAD7 NJQ7:NJZ7 NTM7:NTV7 ODI7:ODR7 ONE7:ONN7 OXA7:OXJ7 PGW7:PHF7 PQS7:PRB7 QAO7:QAX7 QKK7:QKT7 QUG7:QUP7 REC7:REL7 RNY7:ROH7 RXU7:RYD7 SHQ7:SHZ7 SRM7:SRV7 TBI7:TBR7 TLE7:TLN7 TVA7:TVJ7 UEW7:UFF7 UOS7:UPB7 UYO7:UYX7 VIK7:VIT7 VSG7:VSP7 WCC7:WCL7 WLY7:WMH7 WVU7:WWD7 M65543:V65543 JI65543:JR65543 TE65543:TN65543 ADA65543:ADJ65543 AMW65543:ANF65543 AWS65543:AXB65543 BGO65543:BGX65543 BQK65543:BQT65543 CAG65543:CAP65543 CKC65543:CKL65543 CTY65543:CUH65543 DDU65543:DED65543 DNQ65543:DNZ65543 DXM65543:DXV65543 EHI65543:EHR65543 ERE65543:ERN65543 FBA65543:FBJ65543 FKW65543:FLF65543 FUS65543:FVB65543 GEO65543:GEX65543 GOK65543:GOT65543 GYG65543:GYP65543 HIC65543:HIL65543 HRY65543:HSH65543 IBU65543:ICD65543 ILQ65543:ILZ65543 IVM65543:IVV65543 JFI65543:JFR65543 JPE65543:JPN65543 JZA65543:JZJ65543 KIW65543:KJF65543 KSS65543:KTB65543 LCO65543:LCX65543 LMK65543:LMT65543 LWG65543:LWP65543 MGC65543:MGL65543 MPY65543:MQH65543 MZU65543:NAD65543 NJQ65543:NJZ65543 NTM65543:NTV65543 ODI65543:ODR65543 ONE65543:ONN65543 OXA65543:OXJ65543 PGW65543:PHF65543 PQS65543:PRB65543 QAO65543:QAX65543 QKK65543:QKT65543 QUG65543:QUP65543 REC65543:REL65543 RNY65543:ROH65543 RXU65543:RYD65543 SHQ65543:SHZ65543 SRM65543:SRV65543 TBI65543:TBR65543 TLE65543:TLN65543 TVA65543:TVJ65543 UEW65543:UFF65543 UOS65543:UPB65543 UYO65543:UYX65543 VIK65543:VIT65543 VSG65543:VSP65543 WCC65543:WCL65543 WLY65543:WMH65543 WVU65543:WWD65543 M131079:V131079 JI131079:JR131079 TE131079:TN131079 ADA131079:ADJ131079 AMW131079:ANF131079 AWS131079:AXB131079 BGO131079:BGX131079 BQK131079:BQT131079 CAG131079:CAP131079 CKC131079:CKL131079 CTY131079:CUH131079 DDU131079:DED131079 DNQ131079:DNZ131079 DXM131079:DXV131079 EHI131079:EHR131079 ERE131079:ERN131079 FBA131079:FBJ131079 FKW131079:FLF131079 FUS131079:FVB131079 GEO131079:GEX131079 GOK131079:GOT131079 GYG131079:GYP131079 HIC131079:HIL131079 HRY131079:HSH131079 IBU131079:ICD131079 ILQ131079:ILZ131079 IVM131079:IVV131079 JFI131079:JFR131079 JPE131079:JPN131079 JZA131079:JZJ131079 KIW131079:KJF131079 KSS131079:KTB131079 LCO131079:LCX131079 LMK131079:LMT131079 LWG131079:LWP131079 MGC131079:MGL131079 MPY131079:MQH131079 MZU131079:NAD131079 NJQ131079:NJZ131079 NTM131079:NTV131079 ODI131079:ODR131079 ONE131079:ONN131079 OXA131079:OXJ131079 PGW131079:PHF131079 PQS131079:PRB131079 QAO131079:QAX131079 QKK131079:QKT131079 QUG131079:QUP131079 REC131079:REL131079 RNY131079:ROH131079 RXU131079:RYD131079 SHQ131079:SHZ131079 SRM131079:SRV131079 TBI131079:TBR131079 TLE131079:TLN131079 TVA131079:TVJ131079 UEW131079:UFF131079 UOS131079:UPB131079 UYO131079:UYX131079 VIK131079:VIT131079 VSG131079:VSP131079 WCC131079:WCL131079 WLY131079:WMH131079 WVU131079:WWD131079 M196615:V196615 JI196615:JR196615 TE196615:TN196615 ADA196615:ADJ196615 AMW196615:ANF196615 AWS196615:AXB196615 BGO196615:BGX196615 BQK196615:BQT196615 CAG196615:CAP196615 CKC196615:CKL196615 CTY196615:CUH196615 DDU196615:DED196615 DNQ196615:DNZ196615 DXM196615:DXV196615 EHI196615:EHR196615 ERE196615:ERN196615 FBA196615:FBJ196615 FKW196615:FLF196615 FUS196615:FVB196615 GEO196615:GEX196615 GOK196615:GOT196615 GYG196615:GYP196615 HIC196615:HIL196615 HRY196615:HSH196615 IBU196615:ICD196615 ILQ196615:ILZ196615 IVM196615:IVV196615 JFI196615:JFR196615 JPE196615:JPN196615 JZA196615:JZJ196615 KIW196615:KJF196615 KSS196615:KTB196615 LCO196615:LCX196615 LMK196615:LMT196615 LWG196615:LWP196615 MGC196615:MGL196615 MPY196615:MQH196615 MZU196615:NAD196615 NJQ196615:NJZ196615 NTM196615:NTV196615 ODI196615:ODR196615 ONE196615:ONN196615 OXA196615:OXJ196615 PGW196615:PHF196615 PQS196615:PRB196615 QAO196615:QAX196615 QKK196615:QKT196615 QUG196615:QUP196615 REC196615:REL196615 RNY196615:ROH196615 RXU196615:RYD196615 SHQ196615:SHZ196615 SRM196615:SRV196615 TBI196615:TBR196615 TLE196615:TLN196615 TVA196615:TVJ196615 UEW196615:UFF196615 UOS196615:UPB196615 UYO196615:UYX196615 VIK196615:VIT196615 VSG196615:VSP196615 WCC196615:WCL196615 WLY196615:WMH196615 WVU196615:WWD196615 M262151:V262151 JI262151:JR262151 TE262151:TN262151 ADA262151:ADJ262151 AMW262151:ANF262151 AWS262151:AXB262151 BGO262151:BGX262151 BQK262151:BQT262151 CAG262151:CAP262151 CKC262151:CKL262151 CTY262151:CUH262151 DDU262151:DED262151 DNQ262151:DNZ262151 DXM262151:DXV262151 EHI262151:EHR262151 ERE262151:ERN262151 FBA262151:FBJ262151 FKW262151:FLF262151 FUS262151:FVB262151 GEO262151:GEX262151 GOK262151:GOT262151 GYG262151:GYP262151 HIC262151:HIL262151 HRY262151:HSH262151 IBU262151:ICD262151 ILQ262151:ILZ262151 IVM262151:IVV262151 JFI262151:JFR262151 JPE262151:JPN262151 JZA262151:JZJ262151 KIW262151:KJF262151 KSS262151:KTB262151 LCO262151:LCX262151 LMK262151:LMT262151 LWG262151:LWP262151 MGC262151:MGL262151 MPY262151:MQH262151 MZU262151:NAD262151 NJQ262151:NJZ262151 NTM262151:NTV262151 ODI262151:ODR262151 ONE262151:ONN262151 OXA262151:OXJ262151 PGW262151:PHF262151 PQS262151:PRB262151 QAO262151:QAX262151 QKK262151:QKT262151 QUG262151:QUP262151 REC262151:REL262151 RNY262151:ROH262151 RXU262151:RYD262151 SHQ262151:SHZ262151 SRM262151:SRV262151 TBI262151:TBR262151 TLE262151:TLN262151 TVA262151:TVJ262151 UEW262151:UFF262151 UOS262151:UPB262151 UYO262151:UYX262151 VIK262151:VIT262151 VSG262151:VSP262151 WCC262151:WCL262151 WLY262151:WMH262151 WVU262151:WWD262151 M327687:V327687 JI327687:JR327687 TE327687:TN327687 ADA327687:ADJ327687 AMW327687:ANF327687 AWS327687:AXB327687 BGO327687:BGX327687 BQK327687:BQT327687 CAG327687:CAP327687 CKC327687:CKL327687 CTY327687:CUH327687 DDU327687:DED327687 DNQ327687:DNZ327687 DXM327687:DXV327687 EHI327687:EHR327687 ERE327687:ERN327687 FBA327687:FBJ327687 FKW327687:FLF327687 FUS327687:FVB327687 GEO327687:GEX327687 GOK327687:GOT327687 GYG327687:GYP327687 HIC327687:HIL327687 HRY327687:HSH327687 IBU327687:ICD327687 ILQ327687:ILZ327687 IVM327687:IVV327687 JFI327687:JFR327687 JPE327687:JPN327687 JZA327687:JZJ327687 KIW327687:KJF327687 KSS327687:KTB327687 LCO327687:LCX327687 LMK327687:LMT327687 LWG327687:LWP327687 MGC327687:MGL327687 MPY327687:MQH327687 MZU327687:NAD327687 NJQ327687:NJZ327687 NTM327687:NTV327687 ODI327687:ODR327687 ONE327687:ONN327687 OXA327687:OXJ327687 PGW327687:PHF327687 PQS327687:PRB327687 QAO327687:QAX327687 QKK327687:QKT327687 QUG327687:QUP327687 REC327687:REL327687 RNY327687:ROH327687 RXU327687:RYD327687 SHQ327687:SHZ327687 SRM327687:SRV327687 TBI327687:TBR327687 TLE327687:TLN327687 TVA327687:TVJ327687 UEW327687:UFF327687 UOS327687:UPB327687 UYO327687:UYX327687 VIK327687:VIT327687 VSG327687:VSP327687 WCC327687:WCL327687 WLY327687:WMH327687 WVU327687:WWD327687 M393223:V393223 JI393223:JR393223 TE393223:TN393223 ADA393223:ADJ393223 AMW393223:ANF393223 AWS393223:AXB393223 BGO393223:BGX393223 BQK393223:BQT393223 CAG393223:CAP393223 CKC393223:CKL393223 CTY393223:CUH393223 DDU393223:DED393223 DNQ393223:DNZ393223 DXM393223:DXV393223 EHI393223:EHR393223 ERE393223:ERN393223 FBA393223:FBJ393223 FKW393223:FLF393223 FUS393223:FVB393223 GEO393223:GEX393223 GOK393223:GOT393223 GYG393223:GYP393223 HIC393223:HIL393223 HRY393223:HSH393223 IBU393223:ICD393223 ILQ393223:ILZ393223 IVM393223:IVV393223 JFI393223:JFR393223 JPE393223:JPN393223 JZA393223:JZJ393223 KIW393223:KJF393223 KSS393223:KTB393223 LCO393223:LCX393223 LMK393223:LMT393223 LWG393223:LWP393223 MGC393223:MGL393223 MPY393223:MQH393223 MZU393223:NAD393223 NJQ393223:NJZ393223 NTM393223:NTV393223 ODI393223:ODR393223 ONE393223:ONN393223 OXA393223:OXJ393223 PGW393223:PHF393223 PQS393223:PRB393223 QAO393223:QAX393223 QKK393223:QKT393223 QUG393223:QUP393223 REC393223:REL393223 RNY393223:ROH393223 RXU393223:RYD393223 SHQ393223:SHZ393223 SRM393223:SRV393223 TBI393223:TBR393223 TLE393223:TLN393223 TVA393223:TVJ393223 UEW393223:UFF393223 UOS393223:UPB393223 UYO393223:UYX393223 VIK393223:VIT393223 VSG393223:VSP393223 WCC393223:WCL393223 WLY393223:WMH393223 WVU393223:WWD393223 M458759:V458759 JI458759:JR458759 TE458759:TN458759 ADA458759:ADJ458759 AMW458759:ANF458759 AWS458759:AXB458759 BGO458759:BGX458759 BQK458759:BQT458759 CAG458759:CAP458759 CKC458759:CKL458759 CTY458759:CUH458759 DDU458759:DED458759 DNQ458759:DNZ458759 DXM458759:DXV458759 EHI458759:EHR458759 ERE458759:ERN458759 FBA458759:FBJ458759 FKW458759:FLF458759 FUS458759:FVB458759 GEO458759:GEX458759 GOK458759:GOT458759 GYG458759:GYP458759 HIC458759:HIL458759 HRY458759:HSH458759 IBU458759:ICD458759 ILQ458759:ILZ458759 IVM458759:IVV458759 JFI458759:JFR458759 JPE458759:JPN458759 JZA458759:JZJ458759 KIW458759:KJF458759 KSS458759:KTB458759 LCO458759:LCX458759 LMK458759:LMT458759 LWG458759:LWP458759 MGC458759:MGL458759 MPY458759:MQH458759 MZU458759:NAD458759 NJQ458759:NJZ458759 NTM458759:NTV458759 ODI458759:ODR458759 ONE458759:ONN458759 OXA458759:OXJ458759 PGW458759:PHF458759 PQS458759:PRB458759 QAO458759:QAX458759 QKK458759:QKT458759 QUG458759:QUP458759 REC458759:REL458759 RNY458759:ROH458759 RXU458759:RYD458759 SHQ458759:SHZ458759 SRM458759:SRV458759 TBI458759:TBR458759 TLE458759:TLN458759 TVA458759:TVJ458759 UEW458759:UFF458759 UOS458759:UPB458759 UYO458759:UYX458759 VIK458759:VIT458759 VSG458759:VSP458759 WCC458759:WCL458759 WLY458759:WMH458759 WVU458759:WWD458759 M524295:V524295 JI524295:JR524295 TE524295:TN524295 ADA524295:ADJ524295 AMW524295:ANF524295 AWS524295:AXB524295 BGO524295:BGX524295 BQK524295:BQT524295 CAG524295:CAP524295 CKC524295:CKL524295 CTY524295:CUH524295 DDU524295:DED524295 DNQ524295:DNZ524295 DXM524295:DXV524295 EHI524295:EHR524295 ERE524295:ERN524295 FBA524295:FBJ524295 FKW524295:FLF524295 FUS524295:FVB524295 GEO524295:GEX524295 GOK524295:GOT524295 GYG524295:GYP524295 HIC524295:HIL524295 HRY524295:HSH524295 IBU524295:ICD524295 ILQ524295:ILZ524295 IVM524295:IVV524295 JFI524295:JFR524295 JPE524295:JPN524295 JZA524295:JZJ524295 KIW524295:KJF524295 KSS524295:KTB524295 LCO524295:LCX524295 LMK524295:LMT524295 LWG524295:LWP524295 MGC524295:MGL524295 MPY524295:MQH524295 MZU524295:NAD524295 NJQ524295:NJZ524295 NTM524295:NTV524295 ODI524295:ODR524295 ONE524295:ONN524295 OXA524295:OXJ524295 PGW524295:PHF524295 PQS524295:PRB524295 QAO524295:QAX524295 QKK524295:QKT524295 QUG524295:QUP524295 REC524295:REL524295 RNY524295:ROH524295 RXU524295:RYD524295 SHQ524295:SHZ524295 SRM524295:SRV524295 TBI524295:TBR524295 TLE524295:TLN524295 TVA524295:TVJ524295 UEW524295:UFF524295 UOS524295:UPB524295 UYO524295:UYX524295 VIK524295:VIT524295 VSG524295:VSP524295 WCC524295:WCL524295 WLY524295:WMH524295 WVU524295:WWD524295 M589831:V589831 JI589831:JR589831 TE589831:TN589831 ADA589831:ADJ589831 AMW589831:ANF589831 AWS589831:AXB589831 BGO589831:BGX589831 BQK589831:BQT589831 CAG589831:CAP589831 CKC589831:CKL589831 CTY589831:CUH589831 DDU589831:DED589831 DNQ589831:DNZ589831 DXM589831:DXV589831 EHI589831:EHR589831 ERE589831:ERN589831 FBA589831:FBJ589831 FKW589831:FLF589831 FUS589831:FVB589831 GEO589831:GEX589831 GOK589831:GOT589831 GYG589831:GYP589831 HIC589831:HIL589831 HRY589831:HSH589831 IBU589831:ICD589831 ILQ589831:ILZ589831 IVM589831:IVV589831 JFI589831:JFR589831 JPE589831:JPN589831 JZA589831:JZJ589831 KIW589831:KJF589831 KSS589831:KTB589831 LCO589831:LCX589831 LMK589831:LMT589831 LWG589831:LWP589831 MGC589831:MGL589831 MPY589831:MQH589831 MZU589831:NAD589831 NJQ589831:NJZ589831 NTM589831:NTV589831 ODI589831:ODR589831 ONE589831:ONN589831 OXA589831:OXJ589831 PGW589831:PHF589831 PQS589831:PRB589831 QAO589831:QAX589831 QKK589831:QKT589831 QUG589831:QUP589831 REC589831:REL589831 RNY589831:ROH589831 RXU589831:RYD589831 SHQ589831:SHZ589831 SRM589831:SRV589831 TBI589831:TBR589831 TLE589831:TLN589831 TVA589831:TVJ589831 UEW589831:UFF589831 UOS589831:UPB589831 UYO589831:UYX589831 VIK589831:VIT589831 VSG589831:VSP589831 WCC589831:WCL589831 WLY589831:WMH589831 WVU589831:WWD589831 M655367:V655367 JI655367:JR655367 TE655367:TN655367 ADA655367:ADJ655367 AMW655367:ANF655367 AWS655367:AXB655367 BGO655367:BGX655367 BQK655367:BQT655367 CAG655367:CAP655367 CKC655367:CKL655367 CTY655367:CUH655367 DDU655367:DED655367 DNQ655367:DNZ655367 DXM655367:DXV655367 EHI655367:EHR655367 ERE655367:ERN655367 FBA655367:FBJ655367 FKW655367:FLF655367 FUS655367:FVB655367 GEO655367:GEX655367 GOK655367:GOT655367 GYG655367:GYP655367 HIC655367:HIL655367 HRY655367:HSH655367 IBU655367:ICD655367 ILQ655367:ILZ655367 IVM655367:IVV655367 JFI655367:JFR655367 JPE655367:JPN655367 JZA655367:JZJ655367 KIW655367:KJF655367 KSS655367:KTB655367 LCO655367:LCX655367 LMK655367:LMT655367 LWG655367:LWP655367 MGC655367:MGL655367 MPY655367:MQH655367 MZU655367:NAD655367 NJQ655367:NJZ655367 NTM655367:NTV655367 ODI655367:ODR655367 ONE655367:ONN655367 OXA655367:OXJ655367 PGW655367:PHF655367 PQS655367:PRB655367 QAO655367:QAX655367 QKK655367:QKT655367 QUG655367:QUP655367 REC655367:REL655367 RNY655367:ROH655367 RXU655367:RYD655367 SHQ655367:SHZ655367 SRM655367:SRV655367 TBI655367:TBR655367 TLE655367:TLN655367 TVA655367:TVJ655367 UEW655367:UFF655367 UOS655367:UPB655367 UYO655367:UYX655367 VIK655367:VIT655367 VSG655367:VSP655367 WCC655367:WCL655367 WLY655367:WMH655367 WVU655367:WWD655367 M720903:V720903 JI720903:JR720903 TE720903:TN720903 ADA720903:ADJ720903 AMW720903:ANF720903 AWS720903:AXB720903 BGO720903:BGX720903 BQK720903:BQT720903 CAG720903:CAP720903 CKC720903:CKL720903 CTY720903:CUH720903 DDU720903:DED720903 DNQ720903:DNZ720903 DXM720903:DXV720903 EHI720903:EHR720903 ERE720903:ERN720903 FBA720903:FBJ720903 FKW720903:FLF720903 FUS720903:FVB720903 GEO720903:GEX720903 GOK720903:GOT720903 GYG720903:GYP720903 HIC720903:HIL720903 HRY720903:HSH720903 IBU720903:ICD720903 ILQ720903:ILZ720903 IVM720903:IVV720903 JFI720903:JFR720903 JPE720903:JPN720903 JZA720903:JZJ720903 KIW720903:KJF720903 KSS720903:KTB720903 LCO720903:LCX720903 LMK720903:LMT720903 LWG720903:LWP720903 MGC720903:MGL720903 MPY720903:MQH720903 MZU720903:NAD720903 NJQ720903:NJZ720903 NTM720903:NTV720903 ODI720903:ODR720903 ONE720903:ONN720903 OXA720903:OXJ720903 PGW720903:PHF720903 PQS720903:PRB720903 QAO720903:QAX720903 QKK720903:QKT720903 QUG720903:QUP720903 REC720903:REL720903 RNY720903:ROH720903 RXU720903:RYD720903 SHQ720903:SHZ720903 SRM720903:SRV720903 TBI720903:TBR720903 TLE720903:TLN720903 TVA720903:TVJ720903 UEW720903:UFF720903 UOS720903:UPB720903 UYO720903:UYX720903 VIK720903:VIT720903 VSG720903:VSP720903 WCC720903:WCL720903 WLY720903:WMH720903 WVU720903:WWD720903 M786439:V786439 JI786439:JR786439 TE786439:TN786439 ADA786439:ADJ786439 AMW786439:ANF786439 AWS786439:AXB786439 BGO786439:BGX786439 BQK786439:BQT786439 CAG786439:CAP786439 CKC786439:CKL786439 CTY786439:CUH786439 DDU786439:DED786439 DNQ786439:DNZ786439 DXM786439:DXV786439 EHI786439:EHR786439 ERE786439:ERN786439 FBA786439:FBJ786439 FKW786439:FLF786439 FUS786439:FVB786439 GEO786439:GEX786439 GOK786439:GOT786439 GYG786439:GYP786439 HIC786439:HIL786439 HRY786439:HSH786439 IBU786439:ICD786439 ILQ786439:ILZ786439 IVM786439:IVV786439 JFI786439:JFR786439 JPE786439:JPN786439 JZA786439:JZJ786439 KIW786439:KJF786439 KSS786439:KTB786439 LCO786439:LCX786439 LMK786439:LMT786439 LWG786439:LWP786439 MGC786439:MGL786439 MPY786439:MQH786439 MZU786439:NAD786439 NJQ786439:NJZ786439 NTM786439:NTV786439 ODI786439:ODR786439 ONE786439:ONN786439 OXA786439:OXJ786439 PGW786439:PHF786439 PQS786439:PRB786439 QAO786439:QAX786439 QKK786439:QKT786439 QUG786439:QUP786439 REC786439:REL786439 RNY786439:ROH786439 RXU786439:RYD786439 SHQ786439:SHZ786439 SRM786439:SRV786439 TBI786439:TBR786439 TLE786439:TLN786439 TVA786439:TVJ786439 UEW786439:UFF786439 UOS786439:UPB786439 UYO786439:UYX786439 VIK786439:VIT786439 VSG786439:VSP786439 WCC786439:WCL786439 WLY786439:WMH786439 WVU786439:WWD786439 M851975:V851975 JI851975:JR851975 TE851975:TN851975 ADA851975:ADJ851975 AMW851975:ANF851975 AWS851975:AXB851975 BGO851975:BGX851975 BQK851975:BQT851975 CAG851975:CAP851975 CKC851975:CKL851975 CTY851975:CUH851975 DDU851975:DED851975 DNQ851975:DNZ851975 DXM851975:DXV851975 EHI851975:EHR851975 ERE851975:ERN851975 FBA851975:FBJ851975 FKW851975:FLF851975 FUS851975:FVB851975 GEO851975:GEX851975 GOK851975:GOT851975 GYG851975:GYP851975 HIC851975:HIL851975 HRY851975:HSH851975 IBU851975:ICD851975 ILQ851975:ILZ851975 IVM851975:IVV851975 JFI851975:JFR851975 JPE851975:JPN851975 JZA851975:JZJ851975 KIW851975:KJF851975 KSS851975:KTB851975 LCO851975:LCX851975 LMK851975:LMT851975 LWG851975:LWP851975 MGC851975:MGL851975 MPY851975:MQH851975 MZU851975:NAD851975 NJQ851975:NJZ851975 NTM851975:NTV851975 ODI851975:ODR851975 ONE851975:ONN851975 OXA851975:OXJ851975 PGW851975:PHF851975 PQS851975:PRB851975 QAO851975:QAX851975 QKK851975:QKT851975 QUG851975:QUP851975 REC851975:REL851975 RNY851975:ROH851975 RXU851975:RYD851975 SHQ851975:SHZ851975 SRM851975:SRV851975 TBI851975:TBR851975 TLE851975:TLN851975 TVA851975:TVJ851975 UEW851975:UFF851975 UOS851975:UPB851975 UYO851975:UYX851975 VIK851975:VIT851975 VSG851975:VSP851975 WCC851975:WCL851975 WLY851975:WMH851975 WVU851975:WWD851975 M917511:V917511 JI917511:JR917511 TE917511:TN917511 ADA917511:ADJ917511 AMW917511:ANF917511 AWS917511:AXB917511 BGO917511:BGX917511 BQK917511:BQT917511 CAG917511:CAP917511 CKC917511:CKL917511 CTY917511:CUH917511 DDU917511:DED917511 DNQ917511:DNZ917511 DXM917511:DXV917511 EHI917511:EHR917511 ERE917511:ERN917511 FBA917511:FBJ917511 FKW917511:FLF917511 FUS917511:FVB917511 GEO917511:GEX917511 GOK917511:GOT917511 GYG917511:GYP917511 HIC917511:HIL917511 HRY917511:HSH917511 IBU917511:ICD917511 ILQ917511:ILZ917511 IVM917511:IVV917511 JFI917511:JFR917511 JPE917511:JPN917511 JZA917511:JZJ917511 KIW917511:KJF917511 KSS917511:KTB917511 LCO917511:LCX917511 LMK917511:LMT917511 LWG917511:LWP917511 MGC917511:MGL917511 MPY917511:MQH917511 MZU917511:NAD917511 NJQ917511:NJZ917511 NTM917511:NTV917511 ODI917511:ODR917511 ONE917511:ONN917511 OXA917511:OXJ917511 PGW917511:PHF917511 PQS917511:PRB917511 QAO917511:QAX917511 QKK917511:QKT917511 QUG917511:QUP917511 REC917511:REL917511 RNY917511:ROH917511 RXU917511:RYD917511 SHQ917511:SHZ917511 SRM917511:SRV917511 TBI917511:TBR917511 TLE917511:TLN917511 TVA917511:TVJ917511 UEW917511:UFF917511 UOS917511:UPB917511 UYO917511:UYX917511 VIK917511:VIT917511 VSG917511:VSP917511 WCC917511:WCL917511 WLY917511:WMH917511 WVU917511:WWD917511 M983047:V983047 JI983047:JR983047 TE983047:TN983047 ADA983047:ADJ983047 AMW983047:ANF983047 AWS983047:AXB983047 BGO983047:BGX983047 BQK983047:BQT983047 CAG983047:CAP983047 CKC983047:CKL983047 CTY983047:CUH983047 DDU983047:DED983047 DNQ983047:DNZ983047 DXM983047:DXV983047 EHI983047:EHR983047 ERE983047:ERN983047 FBA983047:FBJ983047 FKW983047:FLF983047 FUS983047:FVB983047 GEO983047:GEX983047 GOK983047:GOT983047 GYG983047:GYP983047 HIC983047:HIL983047 HRY983047:HSH983047 IBU983047:ICD983047 ILQ983047:ILZ983047 IVM983047:IVV983047 JFI983047:JFR983047 JPE983047:JPN983047 JZA983047:JZJ983047 KIW983047:KJF983047 KSS983047:KTB983047 LCO983047:LCX983047 LMK983047:LMT983047 LWG983047:LWP983047 MGC983047:MGL983047 MPY983047:MQH983047 MZU983047:NAD983047 NJQ983047:NJZ983047 NTM983047:NTV983047 ODI983047:ODR983047 ONE983047:ONN983047 OXA983047:OXJ983047 PGW983047:PHF983047 PQS983047:PRB983047 QAO983047:QAX983047 QKK983047:QKT983047 QUG983047:QUP983047 REC983047:REL983047 RNY983047:ROH983047 RXU983047:RYD983047 SHQ983047:SHZ983047 SRM983047:SRV983047 TBI983047:TBR983047 TLE983047:TLN983047 TVA983047:TVJ983047 UEW983047:UFF983047 UOS983047:UPB983047 UYO983047:UYX983047 VIK983047:VIT983047 VSG983047:VSP983047 WCC983047:WCL983047 WLY983047:WMH983047 WVU983047:WWD983047">
      <formula1>$Z$3:$Z$6</formula1>
    </dataValidation>
    <dataValidation type="list" allowBlank="1" showErrorMessage="1" errorTitle="API 610 Basic Type" error="Enter selection from drop-down list" sqref="H24:V24 JD24:JR24 SZ24:TN24 ACV24:ADJ24 AMR24:ANF24 AWN24:AXB24 BGJ24:BGX24 BQF24:BQT24 CAB24:CAP24 CJX24:CKL24 CTT24:CUH24 DDP24:DED24 DNL24:DNZ24 DXH24:DXV24 EHD24:EHR24 EQZ24:ERN24 FAV24:FBJ24 FKR24:FLF24 FUN24:FVB24 GEJ24:GEX24 GOF24:GOT24 GYB24:GYP24 HHX24:HIL24 HRT24:HSH24 IBP24:ICD24 ILL24:ILZ24 IVH24:IVV24 JFD24:JFR24 JOZ24:JPN24 JYV24:JZJ24 KIR24:KJF24 KSN24:KTB24 LCJ24:LCX24 LMF24:LMT24 LWB24:LWP24 MFX24:MGL24 MPT24:MQH24 MZP24:NAD24 NJL24:NJZ24 NTH24:NTV24 ODD24:ODR24 OMZ24:ONN24 OWV24:OXJ24 PGR24:PHF24 PQN24:PRB24 QAJ24:QAX24 QKF24:QKT24 QUB24:QUP24 RDX24:REL24 RNT24:ROH24 RXP24:RYD24 SHL24:SHZ24 SRH24:SRV24 TBD24:TBR24 TKZ24:TLN24 TUV24:TVJ24 UER24:UFF24 UON24:UPB24 UYJ24:UYX24 VIF24:VIT24 VSB24:VSP24 WBX24:WCL24 WLT24:WMH24 WVP24:WWD24 H65560:V65560 JD65560:JR65560 SZ65560:TN65560 ACV65560:ADJ65560 AMR65560:ANF65560 AWN65560:AXB65560 BGJ65560:BGX65560 BQF65560:BQT65560 CAB65560:CAP65560 CJX65560:CKL65560 CTT65560:CUH65560 DDP65560:DED65560 DNL65560:DNZ65560 DXH65560:DXV65560 EHD65560:EHR65560 EQZ65560:ERN65560 FAV65560:FBJ65560 FKR65560:FLF65560 FUN65560:FVB65560 GEJ65560:GEX65560 GOF65560:GOT65560 GYB65560:GYP65560 HHX65560:HIL65560 HRT65560:HSH65560 IBP65560:ICD65560 ILL65560:ILZ65560 IVH65560:IVV65560 JFD65560:JFR65560 JOZ65560:JPN65560 JYV65560:JZJ65560 KIR65560:KJF65560 KSN65560:KTB65560 LCJ65560:LCX65560 LMF65560:LMT65560 LWB65560:LWP65560 MFX65560:MGL65560 MPT65560:MQH65560 MZP65560:NAD65560 NJL65560:NJZ65560 NTH65560:NTV65560 ODD65560:ODR65560 OMZ65560:ONN65560 OWV65560:OXJ65560 PGR65560:PHF65560 PQN65560:PRB65560 QAJ65560:QAX65560 QKF65560:QKT65560 QUB65560:QUP65560 RDX65560:REL65560 RNT65560:ROH65560 RXP65560:RYD65560 SHL65560:SHZ65560 SRH65560:SRV65560 TBD65560:TBR65560 TKZ65560:TLN65560 TUV65560:TVJ65560 UER65560:UFF65560 UON65560:UPB65560 UYJ65560:UYX65560 VIF65560:VIT65560 VSB65560:VSP65560 WBX65560:WCL65560 WLT65560:WMH65560 WVP65560:WWD65560 H131096:V131096 JD131096:JR131096 SZ131096:TN131096 ACV131096:ADJ131096 AMR131096:ANF131096 AWN131096:AXB131096 BGJ131096:BGX131096 BQF131096:BQT131096 CAB131096:CAP131096 CJX131096:CKL131096 CTT131096:CUH131096 DDP131096:DED131096 DNL131096:DNZ131096 DXH131096:DXV131096 EHD131096:EHR131096 EQZ131096:ERN131096 FAV131096:FBJ131096 FKR131096:FLF131096 FUN131096:FVB131096 GEJ131096:GEX131096 GOF131096:GOT131096 GYB131096:GYP131096 HHX131096:HIL131096 HRT131096:HSH131096 IBP131096:ICD131096 ILL131096:ILZ131096 IVH131096:IVV131096 JFD131096:JFR131096 JOZ131096:JPN131096 JYV131096:JZJ131096 KIR131096:KJF131096 KSN131096:KTB131096 LCJ131096:LCX131096 LMF131096:LMT131096 LWB131096:LWP131096 MFX131096:MGL131096 MPT131096:MQH131096 MZP131096:NAD131096 NJL131096:NJZ131096 NTH131096:NTV131096 ODD131096:ODR131096 OMZ131096:ONN131096 OWV131096:OXJ131096 PGR131096:PHF131096 PQN131096:PRB131096 QAJ131096:QAX131096 QKF131096:QKT131096 QUB131096:QUP131096 RDX131096:REL131096 RNT131096:ROH131096 RXP131096:RYD131096 SHL131096:SHZ131096 SRH131096:SRV131096 TBD131096:TBR131096 TKZ131096:TLN131096 TUV131096:TVJ131096 UER131096:UFF131096 UON131096:UPB131096 UYJ131096:UYX131096 VIF131096:VIT131096 VSB131096:VSP131096 WBX131096:WCL131096 WLT131096:WMH131096 WVP131096:WWD131096 H196632:V196632 JD196632:JR196632 SZ196632:TN196632 ACV196632:ADJ196632 AMR196632:ANF196632 AWN196632:AXB196632 BGJ196632:BGX196632 BQF196632:BQT196632 CAB196632:CAP196632 CJX196632:CKL196632 CTT196632:CUH196632 DDP196632:DED196632 DNL196632:DNZ196632 DXH196632:DXV196632 EHD196632:EHR196632 EQZ196632:ERN196632 FAV196632:FBJ196632 FKR196632:FLF196632 FUN196632:FVB196632 GEJ196632:GEX196632 GOF196632:GOT196632 GYB196632:GYP196632 HHX196632:HIL196632 HRT196632:HSH196632 IBP196632:ICD196632 ILL196632:ILZ196632 IVH196632:IVV196632 JFD196632:JFR196632 JOZ196632:JPN196632 JYV196632:JZJ196632 KIR196632:KJF196632 KSN196632:KTB196632 LCJ196632:LCX196632 LMF196632:LMT196632 LWB196632:LWP196632 MFX196632:MGL196632 MPT196632:MQH196632 MZP196632:NAD196632 NJL196632:NJZ196632 NTH196632:NTV196632 ODD196632:ODR196632 OMZ196632:ONN196632 OWV196632:OXJ196632 PGR196632:PHF196632 PQN196632:PRB196632 QAJ196632:QAX196632 QKF196632:QKT196632 QUB196632:QUP196632 RDX196632:REL196632 RNT196632:ROH196632 RXP196632:RYD196632 SHL196632:SHZ196632 SRH196632:SRV196632 TBD196632:TBR196632 TKZ196632:TLN196632 TUV196632:TVJ196632 UER196632:UFF196632 UON196632:UPB196632 UYJ196632:UYX196632 VIF196632:VIT196632 VSB196632:VSP196632 WBX196632:WCL196632 WLT196632:WMH196632 WVP196632:WWD196632 H262168:V262168 JD262168:JR262168 SZ262168:TN262168 ACV262168:ADJ262168 AMR262168:ANF262168 AWN262168:AXB262168 BGJ262168:BGX262168 BQF262168:BQT262168 CAB262168:CAP262168 CJX262168:CKL262168 CTT262168:CUH262168 DDP262168:DED262168 DNL262168:DNZ262168 DXH262168:DXV262168 EHD262168:EHR262168 EQZ262168:ERN262168 FAV262168:FBJ262168 FKR262168:FLF262168 FUN262168:FVB262168 GEJ262168:GEX262168 GOF262168:GOT262168 GYB262168:GYP262168 HHX262168:HIL262168 HRT262168:HSH262168 IBP262168:ICD262168 ILL262168:ILZ262168 IVH262168:IVV262168 JFD262168:JFR262168 JOZ262168:JPN262168 JYV262168:JZJ262168 KIR262168:KJF262168 KSN262168:KTB262168 LCJ262168:LCX262168 LMF262168:LMT262168 LWB262168:LWP262168 MFX262168:MGL262168 MPT262168:MQH262168 MZP262168:NAD262168 NJL262168:NJZ262168 NTH262168:NTV262168 ODD262168:ODR262168 OMZ262168:ONN262168 OWV262168:OXJ262168 PGR262168:PHF262168 PQN262168:PRB262168 QAJ262168:QAX262168 QKF262168:QKT262168 QUB262168:QUP262168 RDX262168:REL262168 RNT262168:ROH262168 RXP262168:RYD262168 SHL262168:SHZ262168 SRH262168:SRV262168 TBD262168:TBR262168 TKZ262168:TLN262168 TUV262168:TVJ262168 UER262168:UFF262168 UON262168:UPB262168 UYJ262168:UYX262168 VIF262168:VIT262168 VSB262168:VSP262168 WBX262168:WCL262168 WLT262168:WMH262168 WVP262168:WWD262168 H327704:V327704 JD327704:JR327704 SZ327704:TN327704 ACV327704:ADJ327704 AMR327704:ANF327704 AWN327704:AXB327704 BGJ327704:BGX327704 BQF327704:BQT327704 CAB327704:CAP327704 CJX327704:CKL327704 CTT327704:CUH327704 DDP327704:DED327704 DNL327704:DNZ327704 DXH327704:DXV327704 EHD327704:EHR327704 EQZ327704:ERN327704 FAV327704:FBJ327704 FKR327704:FLF327704 FUN327704:FVB327704 GEJ327704:GEX327704 GOF327704:GOT327704 GYB327704:GYP327704 HHX327704:HIL327704 HRT327704:HSH327704 IBP327704:ICD327704 ILL327704:ILZ327704 IVH327704:IVV327704 JFD327704:JFR327704 JOZ327704:JPN327704 JYV327704:JZJ327704 KIR327704:KJF327704 KSN327704:KTB327704 LCJ327704:LCX327704 LMF327704:LMT327704 LWB327704:LWP327704 MFX327704:MGL327704 MPT327704:MQH327704 MZP327704:NAD327704 NJL327704:NJZ327704 NTH327704:NTV327704 ODD327704:ODR327704 OMZ327704:ONN327704 OWV327704:OXJ327704 PGR327704:PHF327704 PQN327704:PRB327704 QAJ327704:QAX327704 QKF327704:QKT327704 QUB327704:QUP327704 RDX327704:REL327704 RNT327704:ROH327704 RXP327704:RYD327704 SHL327704:SHZ327704 SRH327704:SRV327704 TBD327704:TBR327704 TKZ327704:TLN327704 TUV327704:TVJ327704 UER327704:UFF327704 UON327704:UPB327704 UYJ327704:UYX327704 VIF327704:VIT327704 VSB327704:VSP327704 WBX327704:WCL327704 WLT327704:WMH327704 WVP327704:WWD327704 H393240:V393240 JD393240:JR393240 SZ393240:TN393240 ACV393240:ADJ393240 AMR393240:ANF393240 AWN393240:AXB393240 BGJ393240:BGX393240 BQF393240:BQT393240 CAB393240:CAP393240 CJX393240:CKL393240 CTT393240:CUH393240 DDP393240:DED393240 DNL393240:DNZ393240 DXH393240:DXV393240 EHD393240:EHR393240 EQZ393240:ERN393240 FAV393240:FBJ393240 FKR393240:FLF393240 FUN393240:FVB393240 GEJ393240:GEX393240 GOF393240:GOT393240 GYB393240:GYP393240 HHX393240:HIL393240 HRT393240:HSH393240 IBP393240:ICD393240 ILL393240:ILZ393240 IVH393240:IVV393240 JFD393240:JFR393240 JOZ393240:JPN393240 JYV393240:JZJ393240 KIR393240:KJF393240 KSN393240:KTB393240 LCJ393240:LCX393240 LMF393240:LMT393240 LWB393240:LWP393240 MFX393240:MGL393240 MPT393240:MQH393240 MZP393240:NAD393240 NJL393240:NJZ393240 NTH393240:NTV393240 ODD393240:ODR393240 OMZ393240:ONN393240 OWV393240:OXJ393240 PGR393240:PHF393240 PQN393240:PRB393240 QAJ393240:QAX393240 QKF393240:QKT393240 QUB393240:QUP393240 RDX393240:REL393240 RNT393240:ROH393240 RXP393240:RYD393240 SHL393240:SHZ393240 SRH393240:SRV393240 TBD393240:TBR393240 TKZ393240:TLN393240 TUV393240:TVJ393240 UER393240:UFF393240 UON393240:UPB393240 UYJ393240:UYX393240 VIF393240:VIT393240 VSB393240:VSP393240 WBX393240:WCL393240 WLT393240:WMH393240 WVP393240:WWD393240 H458776:V458776 JD458776:JR458776 SZ458776:TN458776 ACV458776:ADJ458776 AMR458776:ANF458776 AWN458776:AXB458776 BGJ458776:BGX458776 BQF458776:BQT458776 CAB458776:CAP458776 CJX458776:CKL458776 CTT458776:CUH458776 DDP458776:DED458776 DNL458776:DNZ458776 DXH458776:DXV458776 EHD458776:EHR458776 EQZ458776:ERN458776 FAV458776:FBJ458776 FKR458776:FLF458776 FUN458776:FVB458776 GEJ458776:GEX458776 GOF458776:GOT458776 GYB458776:GYP458776 HHX458776:HIL458776 HRT458776:HSH458776 IBP458776:ICD458776 ILL458776:ILZ458776 IVH458776:IVV458776 JFD458776:JFR458776 JOZ458776:JPN458776 JYV458776:JZJ458776 KIR458776:KJF458776 KSN458776:KTB458776 LCJ458776:LCX458776 LMF458776:LMT458776 LWB458776:LWP458776 MFX458776:MGL458776 MPT458776:MQH458776 MZP458776:NAD458776 NJL458776:NJZ458776 NTH458776:NTV458776 ODD458776:ODR458776 OMZ458776:ONN458776 OWV458776:OXJ458776 PGR458776:PHF458776 PQN458776:PRB458776 QAJ458776:QAX458776 QKF458776:QKT458776 QUB458776:QUP458776 RDX458776:REL458776 RNT458776:ROH458776 RXP458776:RYD458776 SHL458776:SHZ458776 SRH458776:SRV458776 TBD458776:TBR458776 TKZ458776:TLN458776 TUV458776:TVJ458776 UER458776:UFF458776 UON458776:UPB458776 UYJ458776:UYX458776 VIF458776:VIT458776 VSB458776:VSP458776 WBX458776:WCL458776 WLT458776:WMH458776 WVP458776:WWD458776 H524312:V524312 JD524312:JR524312 SZ524312:TN524312 ACV524312:ADJ524312 AMR524312:ANF524312 AWN524312:AXB524312 BGJ524312:BGX524312 BQF524312:BQT524312 CAB524312:CAP524312 CJX524312:CKL524312 CTT524312:CUH524312 DDP524312:DED524312 DNL524312:DNZ524312 DXH524312:DXV524312 EHD524312:EHR524312 EQZ524312:ERN524312 FAV524312:FBJ524312 FKR524312:FLF524312 FUN524312:FVB524312 GEJ524312:GEX524312 GOF524312:GOT524312 GYB524312:GYP524312 HHX524312:HIL524312 HRT524312:HSH524312 IBP524312:ICD524312 ILL524312:ILZ524312 IVH524312:IVV524312 JFD524312:JFR524312 JOZ524312:JPN524312 JYV524312:JZJ524312 KIR524312:KJF524312 KSN524312:KTB524312 LCJ524312:LCX524312 LMF524312:LMT524312 LWB524312:LWP524312 MFX524312:MGL524312 MPT524312:MQH524312 MZP524312:NAD524312 NJL524312:NJZ524312 NTH524312:NTV524312 ODD524312:ODR524312 OMZ524312:ONN524312 OWV524312:OXJ524312 PGR524312:PHF524312 PQN524312:PRB524312 QAJ524312:QAX524312 QKF524312:QKT524312 QUB524312:QUP524312 RDX524312:REL524312 RNT524312:ROH524312 RXP524312:RYD524312 SHL524312:SHZ524312 SRH524312:SRV524312 TBD524312:TBR524312 TKZ524312:TLN524312 TUV524312:TVJ524312 UER524312:UFF524312 UON524312:UPB524312 UYJ524312:UYX524312 VIF524312:VIT524312 VSB524312:VSP524312 WBX524312:WCL524312 WLT524312:WMH524312 WVP524312:WWD524312 H589848:V589848 JD589848:JR589848 SZ589848:TN589848 ACV589848:ADJ589848 AMR589848:ANF589848 AWN589848:AXB589848 BGJ589848:BGX589848 BQF589848:BQT589848 CAB589848:CAP589848 CJX589848:CKL589848 CTT589848:CUH589848 DDP589848:DED589848 DNL589848:DNZ589848 DXH589848:DXV589848 EHD589848:EHR589848 EQZ589848:ERN589848 FAV589848:FBJ589848 FKR589848:FLF589848 FUN589848:FVB589848 GEJ589848:GEX589848 GOF589848:GOT589848 GYB589848:GYP589848 HHX589848:HIL589848 HRT589848:HSH589848 IBP589848:ICD589848 ILL589848:ILZ589848 IVH589848:IVV589848 JFD589848:JFR589848 JOZ589848:JPN589848 JYV589848:JZJ589848 KIR589848:KJF589848 KSN589848:KTB589848 LCJ589848:LCX589848 LMF589848:LMT589848 LWB589848:LWP589848 MFX589848:MGL589848 MPT589848:MQH589848 MZP589848:NAD589848 NJL589848:NJZ589848 NTH589848:NTV589848 ODD589848:ODR589848 OMZ589848:ONN589848 OWV589848:OXJ589848 PGR589848:PHF589848 PQN589848:PRB589848 QAJ589848:QAX589848 QKF589848:QKT589848 QUB589848:QUP589848 RDX589848:REL589848 RNT589848:ROH589848 RXP589848:RYD589848 SHL589848:SHZ589848 SRH589848:SRV589848 TBD589848:TBR589848 TKZ589848:TLN589848 TUV589848:TVJ589848 UER589848:UFF589848 UON589848:UPB589848 UYJ589848:UYX589848 VIF589848:VIT589848 VSB589848:VSP589848 WBX589848:WCL589848 WLT589848:WMH589848 WVP589848:WWD589848 H655384:V655384 JD655384:JR655384 SZ655384:TN655384 ACV655384:ADJ655384 AMR655384:ANF655384 AWN655384:AXB655384 BGJ655384:BGX655384 BQF655384:BQT655384 CAB655384:CAP655384 CJX655384:CKL655384 CTT655384:CUH655384 DDP655384:DED655384 DNL655384:DNZ655384 DXH655384:DXV655384 EHD655384:EHR655384 EQZ655384:ERN655384 FAV655384:FBJ655384 FKR655384:FLF655384 FUN655384:FVB655384 GEJ655384:GEX655384 GOF655384:GOT655384 GYB655384:GYP655384 HHX655384:HIL655384 HRT655384:HSH655384 IBP655384:ICD655384 ILL655384:ILZ655384 IVH655384:IVV655384 JFD655384:JFR655384 JOZ655384:JPN655384 JYV655384:JZJ655384 KIR655384:KJF655384 KSN655384:KTB655384 LCJ655384:LCX655384 LMF655384:LMT655384 LWB655384:LWP655384 MFX655384:MGL655384 MPT655384:MQH655384 MZP655384:NAD655384 NJL655384:NJZ655384 NTH655384:NTV655384 ODD655384:ODR655384 OMZ655384:ONN655384 OWV655384:OXJ655384 PGR655384:PHF655384 PQN655384:PRB655384 QAJ655384:QAX655384 QKF655384:QKT655384 QUB655384:QUP655384 RDX655384:REL655384 RNT655384:ROH655384 RXP655384:RYD655384 SHL655384:SHZ655384 SRH655384:SRV655384 TBD655384:TBR655384 TKZ655384:TLN655384 TUV655384:TVJ655384 UER655384:UFF655384 UON655384:UPB655384 UYJ655384:UYX655384 VIF655384:VIT655384 VSB655384:VSP655384 WBX655384:WCL655384 WLT655384:WMH655384 WVP655384:WWD655384 H720920:V720920 JD720920:JR720920 SZ720920:TN720920 ACV720920:ADJ720920 AMR720920:ANF720920 AWN720920:AXB720920 BGJ720920:BGX720920 BQF720920:BQT720920 CAB720920:CAP720920 CJX720920:CKL720920 CTT720920:CUH720920 DDP720920:DED720920 DNL720920:DNZ720920 DXH720920:DXV720920 EHD720920:EHR720920 EQZ720920:ERN720920 FAV720920:FBJ720920 FKR720920:FLF720920 FUN720920:FVB720920 GEJ720920:GEX720920 GOF720920:GOT720920 GYB720920:GYP720920 HHX720920:HIL720920 HRT720920:HSH720920 IBP720920:ICD720920 ILL720920:ILZ720920 IVH720920:IVV720920 JFD720920:JFR720920 JOZ720920:JPN720920 JYV720920:JZJ720920 KIR720920:KJF720920 KSN720920:KTB720920 LCJ720920:LCX720920 LMF720920:LMT720920 LWB720920:LWP720920 MFX720920:MGL720920 MPT720920:MQH720920 MZP720920:NAD720920 NJL720920:NJZ720920 NTH720920:NTV720920 ODD720920:ODR720920 OMZ720920:ONN720920 OWV720920:OXJ720920 PGR720920:PHF720920 PQN720920:PRB720920 QAJ720920:QAX720920 QKF720920:QKT720920 QUB720920:QUP720920 RDX720920:REL720920 RNT720920:ROH720920 RXP720920:RYD720920 SHL720920:SHZ720920 SRH720920:SRV720920 TBD720920:TBR720920 TKZ720920:TLN720920 TUV720920:TVJ720920 UER720920:UFF720920 UON720920:UPB720920 UYJ720920:UYX720920 VIF720920:VIT720920 VSB720920:VSP720920 WBX720920:WCL720920 WLT720920:WMH720920 WVP720920:WWD720920 H786456:V786456 JD786456:JR786456 SZ786456:TN786456 ACV786456:ADJ786456 AMR786456:ANF786456 AWN786456:AXB786456 BGJ786456:BGX786456 BQF786456:BQT786456 CAB786456:CAP786456 CJX786456:CKL786456 CTT786456:CUH786456 DDP786456:DED786456 DNL786456:DNZ786456 DXH786456:DXV786456 EHD786456:EHR786456 EQZ786456:ERN786456 FAV786456:FBJ786456 FKR786456:FLF786456 FUN786456:FVB786456 GEJ786456:GEX786456 GOF786456:GOT786456 GYB786456:GYP786456 HHX786456:HIL786456 HRT786456:HSH786456 IBP786456:ICD786456 ILL786456:ILZ786456 IVH786456:IVV786456 JFD786456:JFR786456 JOZ786456:JPN786456 JYV786456:JZJ786456 KIR786456:KJF786456 KSN786456:KTB786456 LCJ786456:LCX786456 LMF786456:LMT786456 LWB786456:LWP786456 MFX786456:MGL786456 MPT786456:MQH786456 MZP786456:NAD786456 NJL786456:NJZ786456 NTH786456:NTV786456 ODD786456:ODR786456 OMZ786456:ONN786456 OWV786456:OXJ786456 PGR786456:PHF786456 PQN786456:PRB786456 QAJ786456:QAX786456 QKF786456:QKT786456 QUB786456:QUP786456 RDX786456:REL786456 RNT786456:ROH786456 RXP786456:RYD786456 SHL786456:SHZ786456 SRH786456:SRV786456 TBD786456:TBR786456 TKZ786456:TLN786456 TUV786456:TVJ786456 UER786456:UFF786456 UON786456:UPB786456 UYJ786456:UYX786456 VIF786456:VIT786456 VSB786456:VSP786456 WBX786456:WCL786456 WLT786456:WMH786456 WVP786456:WWD786456 H851992:V851992 JD851992:JR851992 SZ851992:TN851992 ACV851992:ADJ851992 AMR851992:ANF851992 AWN851992:AXB851992 BGJ851992:BGX851992 BQF851992:BQT851992 CAB851992:CAP851992 CJX851992:CKL851992 CTT851992:CUH851992 DDP851992:DED851992 DNL851992:DNZ851992 DXH851992:DXV851992 EHD851992:EHR851992 EQZ851992:ERN851992 FAV851992:FBJ851992 FKR851992:FLF851992 FUN851992:FVB851992 GEJ851992:GEX851992 GOF851992:GOT851992 GYB851992:GYP851992 HHX851992:HIL851992 HRT851992:HSH851992 IBP851992:ICD851992 ILL851992:ILZ851992 IVH851992:IVV851992 JFD851992:JFR851992 JOZ851992:JPN851992 JYV851992:JZJ851992 KIR851992:KJF851992 KSN851992:KTB851992 LCJ851992:LCX851992 LMF851992:LMT851992 LWB851992:LWP851992 MFX851992:MGL851992 MPT851992:MQH851992 MZP851992:NAD851992 NJL851992:NJZ851992 NTH851992:NTV851992 ODD851992:ODR851992 OMZ851992:ONN851992 OWV851992:OXJ851992 PGR851992:PHF851992 PQN851992:PRB851992 QAJ851992:QAX851992 QKF851992:QKT851992 QUB851992:QUP851992 RDX851992:REL851992 RNT851992:ROH851992 RXP851992:RYD851992 SHL851992:SHZ851992 SRH851992:SRV851992 TBD851992:TBR851992 TKZ851992:TLN851992 TUV851992:TVJ851992 UER851992:UFF851992 UON851992:UPB851992 UYJ851992:UYX851992 VIF851992:VIT851992 VSB851992:VSP851992 WBX851992:WCL851992 WLT851992:WMH851992 WVP851992:WWD851992 H917528:V917528 JD917528:JR917528 SZ917528:TN917528 ACV917528:ADJ917528 AMR917528:ANF917528 AWN917528:AXB917528 BGJ917528:BGX917528 BQF917528:BQT917528 CAB917528:CAP917528 CJX917528:CKL917528 CTT917528:CUH917528 DDP917528:DED917528 DNL917528:DNZ917528 DXH917528:DXV917528 EHD917528:EHR917528 EQZ917528:ERN917528 FAV917528:FBJ917528 FKR917528:FLF917528 FUN917528:FVB917528 GEJ917528:GEX917528 GOF917528:GOT917528 GYB917528:GYP917528 HHX917528:HIL917528 HRT917528:HSH917528 IBP917528:ICD917528 ILL917528:ILZ917528 IVH917528:IVV917528 JFD917528:JFR917528 JOZ917528:JPN917528 JYV917528:JZJ917528 KIR917528:KJF917528 KSN917528:KTB917528 LCJ917528:LCX917528 LMF917528:LMT917528 LWB917528:LWP917528 MFX917528:MGL917528 MPT917528:MQH917528 MZP917528:NAD917528 NJL917528:NJZ917528 NTH917528:NTV917528 ODD917528:ODR917528 OMZ917528:ONN917528 OWV917528:OXJ917528 PGR917528:PHF917528 PQN917528:PRB917528 QAJ917528:QAX917528 QKF917528:QKT917528 QUB917528:QUP917528 RDX917528:REL917528 RNT917528:ROH917528 RXP917528:RYD917528 SHL917528:SHZ917528 SRH917528:SRV917528 TBD917528:TBR917528 TKZ917528:TLN917528 TUV917528:TVJ917528 UER917528:UFF917528 UON917528:UPB917528 UYJ917528:UYX917528 VIF917528:VIT917528 VSB917528:VSP917528 WBX917528:WCL917528 WLT917528:WMH917528 WVP917528:WWD917528 H983064:V983064 JD983064:JR983064 SZ983064:TN983064 ACV983064:ADJ983064 AMR983064:ANF983064 AWN983064:AXB983064 BGJ983064:BGX983064 BQF983064:BQT983064 CAB983064:CAP983064 CJX983064:CKL983064 CTT983064:CUH983064 DDP983064:DED983064 DNL983064:DNZ983064 DXH983064:DXV983064 EHD983064:EHR983064 EQZ983064:ERN983064 FAV983064:FBJ983064 FKR983064:FLF983064 FUN983064:FVB983064 GEJ983064:GEX983064 GOF983064:GOT983064 GYB983064:GYP983064 HHX983064:HIL983064 HRT983064:HSH983064 IBP983064:ICD983064 ILL983064:ILZ983064 IVH983064:IVV983064 JFD983064:JFR983064 JOZ983064:JPN983064 JYV983064:JZJ983064 KIR983064:KJF983064 KSN983064:KTB983064 LCJ983064:LCX983064 LMF983064:LMT983064 LWB983064:LWP983064 MFX983064:MGL983064 MPT983064:MQH983064 MZP983064:NAD983064 NJL983064:NJZ983064 NTH983064:NTV983064 ODD983064:ODR983064 OMZ983064:ONN983064 OWV983064:OXJ983064 PGR983064:PHF983064 PQN983064:PRB983064 QAJ983064:QAX983064 QKF983064:QKT983064 QUB983064:QUP983064 RDX983064:REL983064 RNT983064:ROH983064 RXP983064:RYD983064 SHL983064:SHZ983064 SRH983064:SRV983064 TBD983064:TBR983064 TKZ983064:TLN983064 TUV983064:TVJ983064 UER983064:UFF983064 UON983064:UPB983064 UYJ983064:UYX983064 VIF983064:VIT983064 VSB983064:VSP983064 WBX983064:WCL983064 WLT983064:WMH983064 WVP983064:WWD983064">
      <formula1>$Z$9:$Z$12</formula1>
    </dataValidation>
    <dataValidation type="list" allowBlank="1" showErrorMessage="1" errorTitle="First Stage Suction" error="Enter selection from drop-down list" sqref="M27:V27 JI27:JR27 TE27:TN27 ADA27:ADJ27 AMW27:ANF27 AWS27:AXB27 BGO27:BGX27 BQK27:BQT27 CAG27:CAP27 CKC27:CKL27 CTY27:CUH27 DDU27:DED27 DNQ27:DNZ27 DXM27:DXV27 EHI27:EHR27 ERE27:ERN27 FBA27:FBJ27 FKW27:FLF27 FUS27:FVB27 GEO27:GEX27 GOK27:GOT27 GYG27:GYP27 HIC27:HIL27 HRY27:HSH27 IBU27:ICD27 ILQ27:ILZ27 IVM27:IVV27 JFI27:JFR27 JPE27:JPN27 JZA27:JZJ27 KIW27:KJF27 KSS27:KTB27 LCO27:LCX27 LMK27:LMT27 LWG27:LWP27 MGC27:MGL27 MPY27:MQH27 MZU27:NAD27 NJQ27:NJZ27 NTM27:NTV27 ODI27:ODR27 ONE27:ONN27 OXA27:OXJ27 PGW27:PHF27 PQS27:PRB27 QAO27:QAX27 QKK27:QKT27 QUG27:QUP27 REC27:REL27 RNY27:ROH27 RXU27:RYD27 SHQ27:SHZ27 SRM27:SRV27 TBI27:TBR27 TLE27:TLN27 TVA27:TVJ27 UEW27:UFF27 UOS27:UPB27 UYO27:UYX27 VIK27:VIT27 VSG27:VSP27 WCC27:WCL27 WLY27:WMH27 WVU27:WWD27 M65563:V65563 JI65563:JR65563 TE65563:TN65563 ADA65563:ADJ65563 AMW65563:ANF65563 AWS65563:AXB65563 BGO65563:BGX65563 BQK65563:BQT65563 CAG65563:CAP65563 CKC65563:CKL65563 CTY65563:CUH65563 DDU65563:DED65563 DNQ65563:DNZ65563 DXM65563:DXV65563 EHI65563:EHR65563 ERE65563:ERN65563 FBA65563:FBJ65563 FKW65563:FLF65563 FUS65563:FVB65563 GEO65563:GEX65563 GOK65563:GOT65563 GYG65563:GYP65563 HIC65563:HIL65563 HRY65563:HSH65563 IBU65563:ICD65563 ILQ65563:ILZ65563 IVM65563:IVV65563 JFI65563:JFR65563 JPE65563:JPN65563 JZA65563:JZJ65563 KIW65563:KJF65563 KSS65563:KTB65563 LCO65563:LCX65563 LMK65563:LMT65563 LWG65563:LWP65563 MGC65563:MGL65563 MPY65563:MQH65563 MZU65563:NAD65563 NJQ65563:NJZ65563 NTM65563:NTV65563 ODI65563:ODR65563 ONE65563:ONN65563 OXA65563:OXJ65563 PGW65563:PHF65563 PQS65563:PRB65563 QAO65563:QAX65563 QKK65563:QKT65563 QUG65563:QUP65563 REC65563:REL65563 RNY65563:ROH65563 RXU65563:RYD65563 SHQ65563:SHZ65563 SRM65563:SRV65563 TBI65563:TBR65563 TLE65563:TLN65563 TVA65563:TVJ65563 UEW65563:UFF65563 UOS65563:UPB65563 UYO65563:UYX65563 VIK65563:VIT65563 VSG65563:VSP65563 WCC65563:WCL65563 WLY65563:WMH65563 WVU65563:WWD65563 M131099:V131099 JI131099:JR131099 TE131099:TN131099 ADA131099:ADJ131099 AMW131099:ANF131099 AWS131099:AXB131099 BGO131099:BGX131099 BQK131099:BQT131099 CAG131099:CAP131099 CKC131099:CKL131099 CTY131099:CUH131099 DDU131099:DED131099 DNQ131099:DNZ131099 DXM131099:DXV131099 EHI131099:EHR131099 ERE131099:ERN131099 FBA131099:FBJ131099 FKW131099:FLF131099 FUS131099:FVB131099 GEO131099:GEX131099 GOK131099:GOT131099 GYG131099:GYP131099 HIC131099:HIL131099 HRY131099:HSH131099 IBU131099:ICD131099 ILQ131099:ILZ131099 IVM131099:IVV131099 JFI131099:JFR131099 JPE131099:JPN131099 JZA131099:JZJ131099 KIW131099:KJF131099 KSS131099:KTB131099 LCO131099:LCX131099 LMK131099:LMT131099 LWG131099:LWP131099 MGC131099:MGL131099 MPY131099:MQH131099 MZU131099:NAD131099 NJQ131099:NJZ131099 NTM131099:NTV131099 ODI131099:ODR131099 ONE131099:ONN131099 OXA131099:OXJ131099 PGW131099:PHF131099 PQS131099:PRB131099 QAO131099:QAX131099 QKK131099:QKT131099 QUG131099:QUP131099 REC131099:REL131099 RNY131099:ROH131099 RXU131099:RYD131099 SHQ131099:SHZ131099 SRM131099:SRV131099 TBI131099:TBR131099 TLE131099:TLN131099 TVA131099:TVJ131099 UEW131099:UFF131099 UOS131099:UPB131099 UYO131099:UYX131099 VIK131099:VIT131099 VSG131099:VSP131099 WCC131099:WCL131099 WLY131099:WMH131099 WVU131099:WWD131099 M196635:V196635 JI196635:JR196635 TE196635:TN196635 ADA196635:ADJ196635 AMW196635:ANF196635 AWS196635:AXB196635 BGO196635:BGX196635 BQK196635:BQT196635 CAG196635:CAP196635 CKC196635:CKL196635 CTY196635:CUH196635 DDU196635:DED196635 DNQ196635:DNZ196635 DXM196635:DXV196635 EHI196635:EHR196635 ERE196635:ERN196635 FBA196635:FBJ196635 FKW196635:FLF196635 FUS196635:FVB196635 GEO196635:GEX196635 GOK196635:GOT196635 GYG196635:GYP196635 HIC196635:HIL196635 HRY196635:HSH196635 IBU196635:ICD196635 ILQ196635:ILZ196635 IVM196635:IVV196635 JFI196635:JFR196635 JPE196635:JPN196635 JZA196635:JZJ196635 KIW196635:KJF196635 KSS196635:KTB196635 LCO196635:LCX196635 LMK196635:LMT196635 LWG196635:LWP196635 MGC196635:MGL196635 MPY196635:MQH196635 MZU196635:NAD196635 NJQ196635:NJZ196635 NTM196635:NTV196635 ODI196635:ODR196635 ONE196635:ONN196635 OXA196635:OXJ196635 PGW196635:PHF196635 PQS196635:PRB196635 QAO196635:QAX196635 QKK196635:QKT196635 QUG196635:QUP196635 REC196635:REL196635 RNY196635:ROH196635 RXU196635:RYD196635 SHQ196635:SHZ196635 SRM196635:SRV196635 TBI196635:TBR196635 TLE196635:TLN196635 TVA196635:TVJ196635 UEW196635:UFF196635 UOS196635:UPB196635 UYO196635:UYX196635 VIK196635:VIT196635 VSG196635:VSP196635 WCC196635:WCL196635 WLY196635:WMH196635 WVU196635:WWD196635 M262171:V262171 JI262171:JR262171 TE262171:TN262171 ADA262171:ADJ262171 AMW262171:ANF262171 AWS262171:AXB262171 BGO262171:BGX262171 BQK262171:BQT262171 CAG262171:CAP262171 CKC262171:CKL262171 CTY262171:CUH262171 DDU262171:DED262171 DNQ262171:DNZ262171 DXM262171:DXV262171 EHI262171:EHR262171 ERE262171:ERN262171 FBA262171:FBJ262171 FKW262171:FLF262171 FUS262171:FVB262171 GEO262171:GEX262171 GOK262171:GOT262171 GYG262171:GYP262171 HIC262171:HIL262171 HRY262171:HSH262171 IBU262171:ICD262171 ILQ262171:ILZ262171 IVM262171:IVV262171 JFI262171:JFR262171 JPE262171:JPN262171 JZA262171:JZJ262171 KIW262171:KJF262171 KSS262171:KTB262171 LCO262171:LCX262171 LMK262171:LMT262171 LWG262171:LWP262171 MGC262171:MGL262171 MPY262171:MQH262171 MZU262171:NAD262171 NJQ262171:NJZ262171 NTM262171:NTV262171 ODI262171:ODR262171 ONE262171:ONN262171 OXA262171:OXJ262171 PGW262171:PHF262171 PQS262171:PRB262171 QAO262171:QAX262171 QKK262171:QKT262171 QUG262171:QUP262171 REC262171:REL262171 RNY262171:ROH262171 RXU262171:RYD262171 SHQ262171:SHZ262171 SRM262171:SRV262171 TBI262171:TBR262171 TLE262171:TLN262171 TVA262171:TVJ262171 UEW262171:UFF262171 UOS262171:UPB262171 UYO262171:UYX262171 VIK262171:VIT262171 VSG262171:VSP262171 WCC262171:WCL262171 WLY262171:WMH262171 WVU262171:WWD262171 M327707:V327707 JI327707:JR327707 TE327707:TN327707 ADA327707:ADJ327707 AMW327707:ANF327707 AWS327707:AXB327707 BGO327707:BGX327707 BQK327707:BQT327707 CAG327707:CAP327707 CKC327707:CKL327707 CTY327707:CUH327707 DDU327707:DED327707 DNQ327707:DNZ327707 DXM327707:DXV327707 EHI327707:EHR327707 ERE327707:ERN327707 FBA327707:FBJ327707 FKW327707:FLF327707 FUS327707:FVB327707 GEO327707:GEX327707 GOK327707:GOT327707 GYG327707:GYP327707 HIC327707:HIL327707 HRY327707:HSH327707 IBU327707:ICD327707 ILQ327707:ILZ327707 IVM327707:IVV327707 JFI327707:JFR327707 JPE327707:JPN327707 JZA327707:JZJ327707 KIW327707:KJF327707 KSS327707:KTB327707 LCO327707:LCX327707 LMK327707:LMT327707 LWG327707:LWP327707 MGC327707:MGL327707 MPY327707:MQH327707 MZU327707:NAD327707 NJQ327707:NJZ327707 NTM327707:NTV327707 ODI327707:ODR327707 ONE327707:ONN327707 OXA327707:OXJ327707 PGW327707:PHF327707 PQS327707:PRB327707 QAO327707:QAX327707 QKK327707:QKT327707 QUG327707:QUP327707 REC327707:REL327707 RNY327707:ROH327707 RXU327707:RYD327707 SHQ327707:SHZ327707 SRM327707:SRV327707 TBI327707:TBR327707 TLE327707:TLN327707 TVA327707:TVJ327707 UEW327707:UFF327707 UOS327707:UPB327707 UYO327707:UYX327707 VIK327707:VIT327707 VSG327707:VSP327707 WCC327707:WCL327707 WLY327707:WMH327707 WVU327707:WWD327707 M393243:V393243 JI393243:JR393243 TE393243:TN393243 ADA393243:ADJ393243 AMW393243:ANF393243 AWS393243:AXB393243 BGO393243:BGX393243 BQK393243:BQT393243 CAG393243:CAP393243 CKC393243:CKL393243 CTY393243:CUH393243 DDU393243:DED393243 DNQ393243:DNZ393243 DXM393243:DXV393243 EHI393243:EHR393243 ERE393243:ERN393243 FBA393243:FBJ393243 FKW393243:FLF393243 FUS393243:FVB393243 GEO393243:GEX393243 GOK393243:GOT393243 GYG393243:GYP393243 HIC393243:HIL393243 HRY393243:HSH393243 IBU393243:ICD393243 ILQ393243:ILZ393243 IVM393243:IVV393243 JFI393243:JFR393243 JPE393243:JPN393243 JZA393243:JZJ393243 KIW393243:KJF393243 KSS393243:KTB393243 LCO393243:LCX393243 LMK393243:LMT393243 LWG393243:LWP393243 MGC393243:MGL393243 MPY393243:MQH393243 MZU393243:NAD393243 NJQ393243:NJZ393243 NTM393243:NTV393243 ODI393243:ODR393243 ONE393243:ONN393243 OXA393243:OXJ393243 PGW393243:PHF393243 PQS393243:PRB393243 QAO393243:QAX393243 QKK393243:QKT393243 QUG393243:QUP393243 REC393243:REL393243 RNY393243:ROH393243 RXU393243:RYD393243 SHQ393243:SHZ393243 SRM393243:SRV393243 TBI393243:TBR393243 TLE393243:TLN393243 TVA393243:TVJ393243 UEW393243:UFF393243 UOS393243:UPB393243 UYO393243:UYX393243 VIK393243:VIT393243 VSG393243:VSP393243 WCC393243:WCL393243 WLY393243:WMH393243 WVU393243:WWD393243 M458779:V458779 JI458779:JR458779 TE458779:TN458779 ADA458779:ADJ458779 AMW458779:ANF458779 AWS458779:AXB458779 BGO458779:BGX458779 BQK458779:BQT458779 CAG458779:CAP458779 CKC458779:CKL458779 CTY458779:CUH458779 DDU458779:DED458779 DNQ458779:DNZ458779 DXM458779:DXV458779 EHI458779:EHR458779 ERE458779:ERN458779 FBA458779:FBJ458779 FKW458779:FLF458779 FUS458779:FVB458779 GEO458779:GEX458779 GOK458779:GOT458779 GYG458779:GYP458779 HIC458779:HIL458779 HRY458779:HSH458779 IBU458779:ICD458779 ILQ458779:ILZ458779 IVM458779:IVV458779 JFI458779:JFR458779 JPE458779:JPN458779 JZA458779:JZJ458779 KIW458779:KJF458779 KSS458779:KTB458779 LCO458779:LCX458779 LMK458779:LMT458779 LWG458779:LWP458779 MGC458779:MGL458779 MPY458779:MQH458779 MZU458779:NAD458779 NJQ458779:NJZ458779 NTM458779:NTV458779 ODI458779:ODR458779 ONE458779:ONN458779 OXA458779:OXJ458779 PGW458779:PHF458779 PQS458779:PRB458779 QAO458779:QAX458779 QKK458779:QKT458779 QUG458779:QUP458779 REC458779:REL458779 RNY458779:ROH458779 RXU458779:RYD458779 SHQ458779:SHZ458779 SRM458779:SRV458779 TBI458779:TBR458779 TLE458779:TLN458779 TVA458779:TVJ458779 UEW458779:UFF458779 UOS458779:UPB458779 UYO458779:UYX458779 VIK458779:VIT458779 VSG458779:VSP458779 WCC458779:WCL458779 WLY458779:WMH458779 WVU458779:WWD458779 M524315:V524315 JI524315:JR524315 TE524315:TN524315 ADA524315:ADJ524315 AMW524315:ANF524315 AWS524315:AXB524315 BGO524315:BGX524315 BQK524315:BQT524315 CAG524315:CAP524315 CKC524315:CKL524315 CTY524315:CUH524315 DDU524315:DED524315 DNQ524315:DNZ524315 DXM524315:DXV524315 EHI524315:EHR524315 ERE524315:ERN524315 FBA524315:FBJ524315 FKW524315:FLF524315 FUS524315:FVB524315 GEO524315:GEX524315 GOK524315:GOT524315 GYG524315:GYP524315 HIC524315:HIL524315 HRY524315:HSH524315 IBU524315:ICD524315 ILQ524315:ILZ524315 IVM524315:IVV524315 JFI524315:JFR524315 JPE524315:JPN524315 JZA524315:JZJ524315 KIW524315:KJF524315 KSS524315:KTB524315 LCO524315:LCX524315 LMK524315:LMT524315 LWG524315:LWP524315 MGC524315:MGL524315 MPY524315:MQH524315 MZU524315:NAD524315 NJQ524315:NJZ524315 NTM524315:NTV524315 ODI524315:ODR524315 ONE524315:ONN524315 OXA524315:OXJ524315 PGW524315:PHF524315 PQS524315:PRB524315 QAO524315:QAX524315 QKK524315:QKT524315 QUG524315:QUP524315 REC524315:REL524315 RNY524315:ROH524315 RXU524315:RYD524315 SHQ524315:SHZ524315 SRM524315:SRV524315 TBI524315:TBR524315 TLE524315:TLN524315 TVA524315:TVJ524315 UEW524315:UFF524315 UOS524315:UPB524315 UYO524315:UYX524315 VIK524315:VIT524315 VSG524315:VSP524315 WCC524315:WCL524315 WLY524315:WMH524315 WVU524315:WWD524315 M589851:V589851 JI589851:JR589851 TE589851:TN589851 ADA589851:ADJ589851 AMW589851:ANF589851 AWS589851:AXB589851 BGO589851:BGX589851 BQK589851:BQT589851 CAG589851:CAP589851 CKC589851:CKL589851 CTY589851:CUH589851 DDU589851:DED589851 DNQ589851:DNZ589851 DXM589851:DXV589851 EHI589851:EHR589851 ERE589851:ERN589851 FBA589851:FBJ589851 FKW589851:FLF589851 FUS589851:FVB589851 GEO589851:GEX589851 GOK589851:GOT589851 GYG589851:GYP589851 HIC589851:HIL589851 HRY589851:HSH589851 IBU589851:ICD589851 ILQ589851:ILZ589851 IVM589851:IVV589851 JFI589851:JFR589851 JPE589851:JPN589851 JZA589851:JZJ589851 KIW589851:KJF589851 KSS589851:KTB589851 LCO589851:LCX589851 LMK589851:LMT589851 LWG589851:LWP589851 MGC589851:MGL589851 MPY589851:MQH589851 MZU589851:NAD589851 NJQ589851:NJZ589851 NTM589851:NTV589851 ODI589851:ODR589851 ONE589851:ONN589851 OXA589851:OXJ589851 PGW589851:PHF589851 PQS589851:PRB589851 QAO589851:QAX589851 QKK589851:QKT589851 QUG589851:QUP589851 REC589851:REL589851 RNY589851:ROH589851 RXU589851:RYD589851 SHQ589851:SHZ589851 SRM589851:SRV589851 TBI589851:TBR589851 TLE589851:TLN589851 TVA589851:TVJ589851 UEW589851:UFF589851 UOS589851:UPB589851 UYO589851:UYX589851 VIK589851:VIT589851 VSG589851:VSP589851 WCC589851:WCL589851 WLY589851:WMH589851 WVU589851:WWD589851 M655387:V655387 JI655387:JR655387 TE655387:TN655387 ADA655387:ADJ655387 AMW655387:ANF655387 AWS655387:AXB655387 BGO655387:BGX655387 BQK655387:BQT655387 CAG655387:CAP655387 CKC655387:CKL655387 CTY655387:CUH655387 DDU655387:DED655387 DNQ655387:DNZ655387 DXM655387:DXV655387 EHI655387:EHR655387 ERE655387:ERN655387 FBA655387:FBJ655387 FKW655387:FLF655387 FUS655387:FVB655387 GEO655387:GEX655387 GOK655387:GOT655387 GYG655387:GYP655387 HIC655387:HIL655387 HRY655387:HSH655387 IBU655387:ICD655387 ILQ655387:ILZ655387 IVM655387:IVV655387 JFI655387:JFR655387 JPE655387:JPN655387 JZA655387:JZJ655387 KIW655387:KJF655387 KSS655387:KTB655387 LCO655387:LCX655387 LMK655387:LMT655387 LWG655387:LWP655387 MGC655387:MGL655387 MPY655387:MQH655387 MZU655387:NAD655387 NJQ655387:NJZ655387 NTM655387:NTV655387 ODI655387:ODR655387 ONE655387:ONN655387 OXA655387:OXJ655387 PGW655387:PHF655387 PQS655387:PRB655387 QAO655387:QAX655387 QKK655387:QKT655387 QUG655387:QUP655387 REC655387:REL655387 RNY655387:ROH655387 RXU655387:RYD655387 SHQ655387:SHZ655387 SRM655387:SRV655387 TBI655387:TBR655387 TLE655387:TLN655387 TVA655387:TVJ655387 UEW655387:UFF655387 UOS655387:UPB655387 UYO655387:UYX655387 VIK655387:VIT655387 VSG655387:VSP655387 WCC655387:WCL655387 WLY655387:WMH655387 WVU655387:WWD655387 M720923:V720923 JI720923:JR720923 TE720923:TN720923 ADA720923:ADJ720923 AMW720923:ANF720923 AWS720923:AXB720923 BGO720923:BGX720923 BQK720923:BQT720923 CAG720923:CAP720923 CKC720923:CKL720923 CTY720923:CUH720923 DDU720923:DED720923 DNQ720923:DNZ720923 DXM720923:DXV720923 EHI720923:EHR720923 ERE720923:ERN720923 FBA720923:FBJ720923 FKW720923:FLF720923 FUS720923:FVB720923 GEO720923:GEX720923 GOK720923:GOT720923 GYG720923:GYP720923 HIC720923:HIL720923 HRY720923:HSH720923 IBU720923:ICD720923 ILQ720923:ILZ720923 IVM720923:IVV720923 JFI720923:JFR720923 JPE720923:JPN720923 JZA720923:JZJ720923 KIW720923:KJF720923 KSS720923:KTB720923 LCO720923:LCX720923 LMK720923:LMT720923 LWG720923:LWP720923 MGC720923:MGL720923 MPY720923:MQH720923 MZU720923:NAD720923 NJQ720923:NJZ720923 NTM720923:NTV720923 ODI720923:ODR720923 ONE720923:ONN720923 OXA720923:OXJ720923 PGW720923:PHF720923 PQS720923:PRB720923 QAO720923:QAX720923 QKK720923:QKT720923 QUG720923:QUP720923 REC720923:REL720923 RNY720923:ROH720923 RXU720923:RYD720923 SHQ720923:SHZ720923 SRM720923:SRV720923 TBI720923:TBR720923 TLE720923:TLN720923 TVA720923:TVJ720923 UEW720923:UFF720923 UOS720923:UPB720923 UYO720923:UYX720923 VIK720923:VIT720923 VSG720923:VSP720923 WCC720923:WCL720923 WLY720923:WMH720923 WVU720923:WWD720923 M786459:V786459 JI786459:JR786459 TE786459:TN786459 ADA786459:ADJ786459 AMW786459:ANF786459 AWS786459:AXB786459 BGO786459:BGX786459 BQK786459:BQT786459 CAG786459:CAP786459 CKC786459:CKL786459 CTY786459:CUH786459 DDU786459:DED786459 DNQ786459:DNZ786459 DXM786459:DXV786459 EHI786459:EHR786459 ERE786459:ERN786459 FBA786459:FBJ786459 FKW786459:FLF786459 FUS786459:FVB786459 GEO786459:GEX786459 GOK786459:GOT786459 GYG786459:GYP786459 HIC786459:HIL786459 HRY786459:HSH786459 IBU786459:ICD786459 ILQ786459:ILZ786459 IVM786459:IVV786459 JFI786459:JFR786459 JPE786459:JPN786459 JZA786459:JZJ786459 KIW786459:KJF786459 KSS786459:KTB786459 LCO786459:LCX786459 LMK786459:LMT786459 LWG786459:LWP786459 MGC786459:MGL786459 MPY786459:MQH786459 MZU786459:NAD786459 NJQ786459:NJZ786459 NTM786459:NTV786459 ODI786459:ODR786459 ONE786459:ONN786459 OXA786459:OXJ786459 PGW786459:PHF786459 PQS786459:PRB786459 QAO786459:QAX786459 QKK786459:QKT786459 QUG786459:QUP786459 REC786459:REL786459 RNY786459:ROH786459 RXU786459:RYD786459 SHQ786459:SHZ786459 SRM786459:SRV786459 TBI786459:TBR786459 TLE786459:TLN786459 TVA786459:TVJ786459 UEW786459:UFF786459 UOS786459:UPB786459 UYO786459:UYX786459 VIK786459:VIT786459 VSG786459:VSP786459 WCC786459:WCL786459 WLY786459:WMH786459 WVU786459:WWD786459 M851995:V851995 JI851995:JR851995 TE851995:TN851995 ADA851995:ADJ851995 AMW851995:ANF851995 AWS851995:AXB851995 BGO851995:BGX851995 BQK851995:BQT851995 CAG851995:CAP851995 CKC851995:CKL851995 CTY851995:CUH851995 DDU851995:DED851995 DNQ851995:DNZ851995 DXM851995:DXV851995 EHI851995:EHR851995 ERE851995:ERN851995 FBA851995:FBJ851995 FKW851995:FLF851995 FUS851995:FVB851995 GEO851995:GEX851995 GOK851995:GOT851995 GYG851995:GYP851995 HIC851995:HIL851995 HRY851995:HSH851995 IBU851995:ICD851995 ILQ851995:ILZ851995 IVM851995:IVV851995 JFI851995:JFR851995 JPE851995:JPN851995 JZA851995:JZJ851995 KIW851995:KJF851995 KSS851995:KTB851995 LCO851995:LCX851995 LMK851995:LMT851995 LWG851995:LWP851995 MGC851995:MGL851995 MPY851995:MQH851995 MZU851995:NAD851995 NJQ851995:NJZ851995 NTM851995:NTV851995 ODI851995:ODR851995 ONE851995:ONN851995 OXA851995:OXJ851995 PGW851995:PHF851995 PQS851995:PRB851995 QAO851995:QAX851995 QKK851995:QKT851995 QUG851995:QUP851995 REC851995:REL851995 RNY851995:ROH851995 RXU851995:RYD851995 SHQ851995:SHZ851995 SRM851995:SRV851995 TBI851995:TBR851995 TLE851995:TLN851995 TVA851995:TVJ851995 UEW851995:UFF851995 UOS851995:UPB851995 UYO851995:UYX851995 VIK851995:VIT851995 VSG851995:VSP851995 WCC851995:WCL851995 WLY851995:WMH851995 WVU851995:WWD851995 M917531:V917531 JI917531:JR917531 TE917531:TN917531 ADA917531:ADJ917531 AMW917531:ANF917531 AWS917531:AXB917531 BGO917531:BGX917531 BQK917531:BQT917531 CAG917531:CAP917531 CKC917531:CKL917531 CTY917531:CUH917531 DDU917531:DED917531 DNQ917531:DNZ917531 DXM917531:DXV917531 EHI917531:EHR917531 ERE917531:ERN917531 FBA917531:FBJ917531 FKW917531:FLF917531 FUS917531:FVB917531 GEO917531:GEX917531 GOK917531:GOT917531 GYG917531:GYP917531 HIC917531:HIL917531 HRY917531:HSH917531 IBU917531:ICD917531 ILQ917531:ILZ917531 IVM917531:IVV917531 JFI917531:JFR917531 JPE917531:JPN917531 JZA917531:JZJ917531 KIW917531:KJF917531 KSS917531:KTB917531 LCO917531:LCX917531 LMK917531:LMT917531 LWG917531:LWP917531 MGC917531:MGL917531 MPY917531:MQH917531 MZU917531:NAD917531 NJQ917531:NJZ917531 NTM917531:NTV917531 ODI917531:ODR917531 ONE917531:ONN917531 OXA917531:OXJ917531 PGW917531:PHF917531 PQS917531:PRB917531 QAO917531:QAX917531 QKK917531:QKT917531 QUG917531:QUP917531 REC917531:REL917531 RNY917531:ROH917531 RXU917531:RYD917531 SHQ917531:SHZ917531 SRM917531:SRV917531 TBI917531:TBR917531 TLE917531:TLN917531 TVA917531:TVJ917531 UEW917531:UFF917531 UOS917531:UPB917531 UYO917531:UYX917531 VIK917531:VIT917531 VSG917531:VSP917531 WCC917531:WCL917531 WLY917531:WMH917531 WVU917531:WWD917531 M983067:V983067 JI983067:JR983067 TE983067:TN983067 ADA983067:ADJ983067 AMW983067:ANF983067 AWS983067:AXB983067 BGO983067:BGX983067 BQK983067:BQT983067 CAG983067:CAP983067 CKC983067:CKL983067 CTY983067:CUH983067 DDU983067:DED983067 DNQ983067:DNZ983067 DXM983067:DXV983067 EHI983067:EHR983067 ERE983067:ERN983067 FBA983067:FBJ983067 FKW983067:FLF983067 FUS983067:FVB983067 GEO983067:GEX983067 GOK983067:GOT983067 GYG983067:GYP983067 HIC983067:HIL983067 HRY983067:HSH983067 IBU983067:ICD983067 ILQ983067:ILZ983067 IVM983067:IVV983067 JFI983067:JFR983067 JPE983067:JPN983067 JZA983067:JZJ983067 KIW983067:KJF983067 KSS983067:KTB983067 LCO983067:LCX983067 LMK983067:LMT983067 LWG983067:LWP983067 MGC983067:MGL983067 MPY983067:MQH983067 MZU983067:NAD983067 NJQ983067:NJZ983067 NTM983067:NTV983067 ODI983067:ODR983067 ONE983067:ONN983067 OXA983067:OXJ983067 PGW983067:PHF983067 PQS983067:PRB983067 QAO983067:QAX983067 QKK983067:QKT983067 QUG983067:QUP983067 REC983067:REL983067 RNY983067:ROH983067 RXU983067:RYD983067 SHQ983067:SHZ983067 SRM983067:SRV983067 TBI983067:TBR983067 TLE983067:TLN983067 TVA983067:TVJ983067 UEW983067:UFF983067 UOS983067:UPB983067 UYO983067:UYX983067 VIK983067:VIT983067 VSG983067:VSP983067 WCC983067:WCL983067 WLY983067:WMH983067 WVU983067:WWD983067">
      <formula1>$AB$25:$AB$27</formula1>
    </dataValidation>
    <dataValidation type="list" allowBlank="1" showErrorMessage="1" errorTitle="First Stage Suction" error="Enter selection from drop-down list" sqref="H27:L27 JD27:JH27 SZ27:TD27 ACV27:ACZ27 AMR27:AMV27 AWN27:AWR27 BGJ27:BGN27 BQF27:BQJ27 CAB27:CAF27 CJX27:CKB27 CTT27:CTX27 DDP27:DDT27 DNL27:DNP27 DXH27:DXL27 EHD27:EHH27 EQZ27:ERD27 FAV27:FAZ27 FKR27:FKV27 FUN27:FUR27 GEJ27:GEN27 GOF27:GOJ27 GYB27:GYF27 HHX27:HIB27 HRT27:HRX27 IBP27:IBT27 ILL27:ILP27 IVH27:IVL27 JFD27:JFH27 JOZ27:JPD27 JYV27:JYZ27 KIR27:KIV27 KSN27:KSR27 LCJ27:LCN27 LMF27:LMJ27 LWB27:LWF27 MFX27:MGB27 MPT27:MPX27 MZP27:MZT27 NJL27:NJP27 NTH27:NTL27 ODD27:ODH27 OMZ27:OND27 OWV27:OWZ27 PGR27:PGV27 PQN27:PQR27 QAJ27:QAN27 QKF27:QKJ27 QUB27:QUF27 RDX27:REB27 RNT27:RNX27 RXP27:RXT27 SHL27:SHP27 SRH27:SRL27 TBD27:TBH27 TKZ27:TLD27 TUV27:TUZ27 UER27:UEV27 UON27:UOR27 UYJ27:UYN27 VIF27:VIJ27 VSB27:VSF27 WBX27:WCB27 WLT27:WLX27 WVP27:WVT27 H65563:L65563 JD65563:JH65563 SZ65563:TD65563 ACV65563:ACZ65563 AMR65563:AMV65563 AWN65563:AWR65563 BGJ65563:BGN65563 BQF65563:BQJ65563 CAB65563:CAF65563 CJX65563:CKB65563 CTT65563:CTX65563 DDP65563:DDT65563 DNL65563:DNP65563 DXH65563:DXL65563 EHD65563:EHH65563 EQZ65563:ERD65563 FAV65563:FAZ65563 FKR65563:FKV65563 FUN65563:FUR65563 GEJ65563:GEN65563 GOF65563:GOJ65563 GYB65563:GYF65563 HHX65563:HIB65563 HRT65563:HRX65563 IBP65563:IBT65563 ILL65563:ILP65563 IVH65563:IVL65563 JFD65563:JFH65563 JOZ65563:JPD65563 JYV65563:JYZ65563 KIR65563:KIV65563 KSN65563:KSR65563 LCJ65563:LCN65563 LMF65563:LMJ65563 LWB65563:LWF65563 MFX65563:MGB65563 MPT65563:MPX65563 MZP65563:MZT65563 NJL65563:NJP65563 NTH65563:NTL65563 ODD65563:ODH65563 OMZ65563:OND65563 OWV65563:OWZ65563 PGR65563:PGV65563 PQN65563:PQR65563 QAJ65563:QAN65563 QKF65563:QKJ65563 QUB65563:QUF65563 RDX65563:REB65563 RNT65563:RNX65563 RXP65563:RXT65563 SHL65563:SHP65563 SRH65563:SRL65563 TBD65563:TBH65563 TKZ65563:TLD65563 TUV65563:TUZ65563 UER65563:UEV65563 UON65563:UOR65563 UYJ65563:UYN65563 VIF65563:VIJ65563 VSB65563:VSF65563 WBX65563:WCB65563 WLT65563:WLX65563 WVP65563:WVT65563 H131099:L131099 JD131099:JH131099 SZ131099:TD131099 ACV131099:ACZ131099 AMR131099:AMV131099 AWN131099:AWR131099 BGJ131099:BGN131099 BQF131099:BQJ131099 CAB131099:CAF131099 CJX131099:CKB131099 CTT131099:CTX131099 DDP131099:DDT131099 DNL131099:DNP131099 DXH131099:DXL131099 EHD131099:EHH131099 EQZ131099:ERD131099 FAV131099:FAZ131099 FKR131099:FKV131099 FUN131099:FUR131099 GEJ131099:GEN131099 GOF131099:GOJ131099 GYB131099:GYF131099 HHX131099:HIB131099 HRT131099:HRX131099 IBP131099:IBT131099 ILL131099:ILP131099 IVH131099:IVL131099 JFD131099:JFH131099 JOZ131099:JPD131099 JYV131099:JYZ131099 KIR131099:KIV131099 KSN131099:KSR131099 LCJ131099:LCN131099 LMF131099:LMJ131099 LWB131099:LWF131099 MFX131099:MGB131099 MPT131099:MPX131099 MZP131099:MZT131099 NJL131099:NJP131099 NTH131099:NTL131099 ODD131099:ODH131099 OMZ131099:OND131099 OWV131099:OWZ131099 PGR131099:PGV131099 PQN131099:PQR131099 QAJ131099:QAN131099 QKF131099:QKJ131099 QUB131099:QUF131099 RDX131099:REB131099 RNT131099:RNX131099 RXP131099:RXT131099 SHL131099:SHP131099 SRH131099:SRL131099 TBD131099:TBH131099 TKZ131099:TLD131099 TUV131099:TUZ131099 UER131099:UEV131099 UON131099:UOR131099 UYJ131099:UYN131099 VIF131099:VIJ131099 VSB131099:VSF131099 WBX131099:WCB131099 WLT131099:WLX131099 WVP131099:WVT131099 H196635:L196635 JD196635:JH196635 SZ196635:TD196635 ACV196635:ACZ196635 AMR196635:AMV196635 AWN196635:AWR196635 BGJ196635:BGN196635 BQF196635:BQJ196635 CAB196635:CAF196635 CJX196635:CKB196635 CTT196635:CTX196635 DDP196635:DDT196635 DNL196635:DNP196635 DXH196635:DXL196635 EHD196635:EHH196635 EQZ196635:ERD196635 FAV196635:FAZ196635 FKR196635:FKV196635 FUN196635:FUR196635 GEJ196635:GEN196635 GOF196635:GOJ196635 GYB196635:GYF196635 HHX196635:HIB196635 HRT196635:HRX196635 IBP196635:IBT196635 ILL196635:ILP196635 IVH196635:IVL196635 JFD196635:JFH196635 JOZ196635:JPD196635 JYV196635:JYZ196635 KIR196635:KIV196635 KSN196635:KSR196635 LCJ196635:LCN196635 LMF196635:LMJ196635 LWB196635:LWF196635 MFX196635:MGB196635 MPT196635:MPX196635 MZP196635:MZT196635 NJL196635:NJP196635 NTH196635:NTL196635 ODD196635:ODH196635 OMZ196635:OND196635 OWV196635:OWZ196635 PGR196635:PGV196635 PQN196635:PQR196635 QAJ196635:QAN196635 QKF196635:QKJ196635 QUB196635:QUF196635 RDX196635:REB196635 RNT196635:RNX196635 RXP196635:RXT196635 SHL196635:SHP196635 SRH196635:SRL196635 TBD196635:TBH196635 TKZ196635:TLD196635 TUV196635:TUZ196635 UER196635:UEV196635 UON196635:UOR196635 UYJ196635:UYN196635 VIF196635:VIJ196635 VSB196635:VSF196635 WBX196635:WCB196635 WLT196635:WLX196635 WVP196635:WVT196635 H262171:L262171 JD262171:JH262171 SZ262171:TD262171 ACV262171:ACZ262171 AMR262171:AMV262171 AWN262171:AWR262171 BGJ262171:BGN262171 BQF262171:BQJ262171 CAB262171:CAF262171 CJX262171:CKB262171 CTT262171:CTX262171 DDP262171:DDT262171 DNL262171:DNP262171 DXH262171:DXL262171 EHD262171:EHH262171 EQZ262171:ERD262171 FAV262171:FAZ262171 FKR262171:FKV262171 FUN262171:FUR262171 GEJ262171:GEN262171 GOF262171:GOJ262171 GYB262171:GYF262171 HHX262171:HIB262171 HRT262171:HRX262171 IBP262171:IBT262171 ILL262171:ILP262171 IVH262171:IVL262171 JFD262171:JFH262171 JOZ262171:JPD262171 JYV262171:JYZ262171 KIR262171:KIV262171 KSN262171:KSR262171 LCJ262171:LCN262171 LMF262171:LMJ262171 LWB262171:LWF262171 MFX262171:MGB262171 MPT262171:MPX262171 MZP262171:MZT262171 NJL262171:NJP262171 NTH262171:NTL262171 ODD262171:ODH262171 OMZ262171:OND262171 OWV262171:OWZ262171 PGR262171:PGV262171 PQN262171:PQR262171 QAJ262171:QAN262171 QKF262171:QKJ262171 QUB262171:QUF262171 RDX262171:REB262171 RNT262171:RNX262171 RXP262171:RXT262171 SHL262171:SHP262171 SRH262171:SRL262171 TBD262171:TBH262171 TKZ262171:TLD262171 TUV262171:TUZ262171 UER262171:UEV262171 UON262171:UOR262171 UYJ262171:UYN262171 VIF262171:VIJ262171 VSB262171:VSF262171 WBX262171:WCB262171 WLT262171:WLX262171 WVP262171:WVT262171 H327707:L327707 JD327707:JH327707 SZ327707:TD327707 ACV327707:ACZ327707 AMR327707:AMV327707 AWN327707:AWR327707 BGJ327707:BGN327707 BQF327707:BQJ327707 CAB327707:CAF327707 CJX327707:CKB327707 CTT327707:CTX327707 DDP327707:DDT327707 DNL327707:DNP327707 DXH327707:DXL327707 EHD327707:EHH327707 EQZ327707:ERD327707 FAV327707:FAZ327707 FKR327707:FKV327707 FUN327707:FUR327707 GEJ327707:GEN327707 GOF327707:GOJ327707 GYB327707:GYF327707 HHX327707:HIB327707 HRT327707:HRX327707 IBP327707:IBT327707 ILL327707:ILP327707 IVH327707:IVL327707 JFD327707:JFH327707 JOZ327707:JPD327707 JYV327707:JYZ327707 KIR327707:KIV327707 KSN327707:KSR327707 LCJ327707:LCN327707 LMF327707:LMJ327707 LWB327707:LWF327707 MFX327707:MGB327707 MPT327707:MPX327707 MZP327707:MZT327707 NJL327707:NJP327707 NTH327707:NTL327707 ODD327707:ODH327707 OMZ327707:OND327707 OWV327707:OWZ327707 PGR327707:PGV327707 PQN327707:PQR327707 QAJ327707:QAN327707 QKF327707:QKJ327707 QUB327707:QUF327707 RDX327707:REB327707 RNT327707:RNX327707 RXP327707:RXT327707 SHL327707:SHP327707 SRH327707:SRL327707 TBD327707:TBH327707 TKZ327707:TLD327707 TUV327707:TUZ327707 UER327707:UEV327707 UON327707:UOR327707 UYJ327707:UYN327707 VIF327707:VIJ327707 VSB327707:VSF327707 WBX327707:WCB327707 WLT327707:WLX327707 WVP327707:WVT327707 H393243:L393243 JD393243:JH393243 SZ393243:TD393243 ACV393243:ACZ393243 AMR393243:AMV393243 AWN393243:AWR393243 BGJ393243:BGN393243 BQF393243:BQJ393243 CAB393243:CAF393243 CJX393243:CKB393243 CTT393243:CTX393243 DDP393243:DDT393243 DNL393243:DNP393243 DXH393243:DXL393243 EHD393243:EHH393243 EQZ393243:ERD393243 FAV393243:FAZ393243 FKR393243:FKV393243 FUN393243:FUR393243 GEJ393243:GEN393243 GOF393243:GOJ393243 GYB393243:GYF393243 HHX393243:HIB393243 HRT393243:HRX393243 IBP393243:IBT393243 ILL393243:ILP393243 IVH393243:IVL393243 JFD393243:JFH393243 JOZ393243:JPD393243 JYV393243:JYZ393243 KIR393243:KIV393243 KSN393243:KSR393243 LCJ393243:LCN393243 LMF393243:LMJ393243 LWB393243:LWF393243 MFX393243:MGB393243 MPT393243:MPX393243 MZP393243:MZT393243 NJL393243:NJP393243 NTH393243:NTL393243 ODD393243:ODH393243 OMZ393243:OND393243 OWV393243:OWZ393243 PGR393243:PGV393243 PQN393243:PQR393243 QAJ393243:QAN393243 QKF393243:QKJ393243 QUB393243:QUF393243 RDX393243:REB393243 RNT393243:RNX393243 RXP393243:RXT393243 SHL393243:SHP393243 SRH393243:SRL393243 TBD393243:TBH393243 TKZ393243:TLD393243 TUV393243:TUZ393243 UER393243:UEV393243 UON393243:UOR393243 UYJ393243:UYN393243 VIF393243:VIJ393243 VSB393243:VSF393243 WBX393243:WCB393243 WLT393243:WLX393243 WVP393243:WVT393243 H458779:L458779 JD458779:JH458779 SZ458779:TD458779 ACV458779:ACZ458779 AMR458779:AMV458779 AWN458779:AWR458779 BGJ458779:BGN458779 BQF458779:BQJ458779 CAB458779:CAF458779 CJX458779:CKB458779 CTT458779:CTX458779 DDP458779:DDT458779 DNL458779:DNP458779 DXH458779:DXL458779 EHD458779:EHH458779 EQZ458779:ERD458779 FAV458779:FAZ458779 FKR458779:FKV458779 FUN458779:FUR458779 GEJ458779:GEN458779 GOF458779:GOJ458779 GYB458779:GYF458779 HHX458779:HIB458779 HRT458779:HRX458779 IBP458779:IBT458779 ILL458779:ILP458779 IVH458779:IVL458779 JFD458779:JFH458779 JOZ458779:JPD458779 JYV458779:JYZ458779 KIR458779:KIV458779 KSN458779:KSR458779 LCJ458779:LCN458779 LMF458779:LMJ458779 LWB458779:LWF458779 MFX458779:MGB458779 MPT458779:MPX458779 MZP458779:MZT458779 NJL458779:NJP458779 NTH458779:NTL458779 ODD458779:ODH458779 OMZ458779:OND458779 OWV458779:OWZ458779 PGR458779:PGV458779 PQN458779:PQR458779 QAJ458779:QAN458779 QKF458779:QKJ458779 QUB458779:QUF458779 RDX458779:REB458779 RNT458779:RNX458779 RXP458779:RXT458779 SHL458779:SHP458779 SRH458779:SRL458779 TBD458779:TBH458779 TKZ458779:TLD458779 TUV458779:TUZ458779 UER458779:UEV458779 UON458779:UOR458779 UYJ458779:UYN458779 VIF458779:VIJ458779 VSB458779:VSF458779 WBX458779:WCB458779 WLT458779:WLX458779 WVP458779:WVT458779 H524315:L524315 JD524315:JH524315 SZ524315:TD524315 ACV524315:ACZ524315 AMR524315:AMV524315 AWN524315:AWR524315 BGJ524315:BGN524315 BQF524315:BQJ524315 CAB524315:CAF524315 CJX524315:CKB524315 CTT524315:CTX524315 DDP524315:DDT524315 DNL524315:DNP524315 DXH524315:DXL524315 EHD524315:EHH524315 EQZ524315:ERD524315 FAV524315:FAZ524315 FKR524315:FKV524315 FUN524315:FUR524315 GEJ524315:GEN524315 GOF524315:GOJ524315 GYB524315:GYF524315 HHX524315:HIB524315 HRT524315:HRX524315 IBP524315:IBT524315 ILL524315:ILP524315 IVH524315:IVL524315 JFD524315:JFH524315 JOZ524315:JPD524315 JYV524315:JYZ524315 KIR524315:KIV524315 KSN524315:KSR524315 LCJ524315:LCN524315 LMF524315:LMJ524315 LWB524315:LWF524315 MFX524315:MGB524315 MPT524315:MPX524315 MZP524315:MZT524315 NJL524315:NJP524315 NTH524315:NTL524315 ODD524315:ODH524315 OMZ524315:OND524315 OWV524315:OWZ524315 PGR524315:PGV524315 PQN524315:PQR524315 QAJ524315:QAN524315 QKF524315:QKJ524315 QUB524315:QUF524315 RDX524315:REB524315 RNT524315:RNX524315 RXP524315:RXT524315 SHL524315:SHP524315 SRH524315:SRL524315 TBD524315:TBH524315 TKZ524315:TLD524315 TUV524315:TUZ524315 UER524315:UEV524315 UON524315:UOR524315 UYJ524315:UYN524315 VIF524315:VIJ524315 VSB524315:VSF524315 WBX524315:WCB524315 WLT524315:WLX524315 WVP524315:WVT524315 H589851:L589851 JD589851:JH589851 SZ589851:TD589851 ACV589851:ACZ589851 AMR589851:AMV589851 AWN589851:AWR589851 BGJ589851:BGN589851 BQF589851:BQJ589851 CAB589851:CAF589851 CJX589851:CKB589851 CTT589851:CTX589851 DDP589851:DDT589851 DNL589851:DNP589851 DXH589851:DXL589851 EHD589851:EHH589851 EQZ589851:ERD589851 FAV589851:FAZ589851 FKR589851:FKV589851 FUN589851:FUR589851 GEJ589851:GEN589851 GOF589851:GOJ589851 GYB589851:GYF589851 HHX589851:HIB589851 HRT589851:HRX589851 IBP589851:IBT589851 ILL589851:ILP589851 IVH589851:IVL589851 JFD589851:JFH589851 JOZ589851:JPD589851 JYV589851:JYZ589851 KIR589851:KIV589851 KSN589851:KSR589851 LCJ589851:LCN589851 LMF589851:LMJ589851 LWB589851:LWF589851 MFX589851:MGB589851 MPT589851:MPX589851 MZP589851:MZT589851 NJL589851:NJP589851 NTH589851:NTL589851 ODD589851:ODH589851 OMZ589851:OND589851 OWV589851:OWZ589851 PGR589851:PGV589851 PQN589851:PQR589851 QAJ589851:QAN589851 QKF589851:QKJ589851 QUB589851:QUF589851 RDX589851:REB589851 RNT589851:RNX589851 RXP589851:RXT589851 SHL589851:SHP589851 SRH589851:SRL589851 TBD589851:TBH589851 TKZ589851:TLD589851 TUV589851:TUZ589851 UER589851:UEV589851 UON589851:UOR589851 UYJ589851:UYN589851 VIF589851:VIJ589851 VSB589851:VSF589851 WBX589851:WCB589851 WLT589851:WLX589851 WVP589851:WVT589851 H655387:L655387 JD655387:JH655387 SZ655387:TD655387 ACV655387:ACZ655387 AMR655387:AMV655387 AWN655387:AWR655387 BGJ655387:BGN655387 BQF655387:BQJ655387 CAB655387:CAF655387 CJX655387:CKB655387 CTT655387:CTX655387 DDP655387:DDT655387 DNL655387:DNP655387 DXH655387:DXL655387 EHD655387:EHH655387 EQZ655387:ERD655387 FAV655387:FAZ655387 FKR655387:FKV655387 FUN655387:FUR655387 GEJ655387:GEN655387 GOF655387:GOJ655387 GYB655387:GYF655387 HHX655387:HIB655387 HRT655387:HRX655387 IBP655387:IBT655387 ILL655387:ILP655387 IVH655387:IVL655387 JFD655387:JFH655387 JOZ655387:JPD655387 JYV655387:JYZ655387 KIR655387:KIV655387 KSN655387:KSR655387 LCJ655387:LCN655387 LMF655387:LMJ655387 LWB655387:LWF655387 MFX655387:MGB655387 MPT655387:MPX655387 MZP655387:MZT655387 NJL655387:NJP655387 NTH655387:NTL655387 ODD655387:ODH655387 OMZ655387:OND655387 OWV655387:OWZ655387 PGR655387:PGV655387 PQN655387:PQR655387 QAJ655387:QAN655387 QKF655387:QKJ655387 QUB655387:QUF655387 RDX655387:REB655387 RNT655387:RNX655387 RXP655387:RXT655387 SHL655387:SHP655387 SRH655387:SRL655387 TBD655387:TBH655387 TKZ655387:TLD655387 TUV655387:TUZ655387 UER655387:UEV655387 UON655387:UOR655387 UYJ655387:UYN655387 VIF655387:VIJ655387 VSB655387:VSF655387 WBX655387:WCB655387 WLT655387:WLX655387 WVP655387:WVT655387 H720923:L720923 JD720923:JH720923 SZ720923:TD720923 ACV720923:ACZ720923 AMR720923:AMV720923 AWN720923:AWR720923 BGJ720923:BGN720923 BQF720923:BQJ720923 CAB720923:CAF720923 CJX720923:CKB720923 CTT720923:CTX720923 DDP720923:DDT720923 DNL720923:DNP720923 DXH720923:DXL720923 EHD720923:EHH720923 EQZ720923:ERD720923 FAV720923:FAZ720923 FKR720923:FKV720923 FUN720923:FUR720923 GEJ720923:GEN720923 GOF720923:GOJ720923 GYB720923:GYF720923 HHX720923:HIB720923 HRT720923:HRX720923 IBP720923:IBT720923 ILL720923:ILP720923 IVH720923:IVL720923 JFD720923:JFH720923 JOZ720923:JPD720923 JYV720923:JYZ720923 KIR720923:KIV720923 KSN720923:KSR720923 LCJ720923:LCN720923 LMF720923:LMJ720923 LWB720923:LWF720923 MFX720923:MGB720923 MPT720923:MPX720923 MZP720923:MZT720923 NJL720923:NJP720923 NTH720923:NTL720923 ODD720923:ODH720923 OMZ720923:OND720923 OWV720923:OWZ720923 PGR720923:PGV720923 PQN720923:PQR720923 QAJ720923:QAN720923 QKF720923:QKJ720923 QUB720923:QUF720923 RDX720923:REB720923 RNT720923:RNX720923 RXP720923:RXT720923 SHL720923:SHP720923 SRH720923:SRL720923 TBD720923:TBH720923 TKZ720923:TLD720923 TUV720923:TUZ720923 UER720923:UEV720923 UON720923:UOR720923 UYJ720923:UYN720923 VIF720923:VIJ720923 VSB720923:VSF720923 WBX720923:WCB720923 WLT720923:WLX720923 WVP720923:WVT720923 H786459:L786459 JD786459:JH786459 SZ786459:TD786459 ACV786459:ACZ786459 AMR786459:AMV786459 AWN786459:AWR786459 BGJ786459:BGN786459 BQF786459:BQJ786459 CAB786459:CAF786459 CJX786459:CKB786459 CTT786459:CTX786459 DDP786459:DDT786459 DNL786459:DNP786459 DXH786459:DXL786459 EHD786459:EHH786459 EQZ786459:ERD786459 FAV786459:FAZ786459 FKR786459:FKV786459 FUN786459:FUR786459 GEJ786459:GEN786459 GOF786459:GOJ786459 GYB786459:GYF786459 HHX786459:HIB786459 HRT786459:HRX786459 IBP786459:IBT786459 ILL786459:ILP786459 IVH786459:IVL786459 JFD786459:JFH786459 JOZ786459:JPD786459 JYV786459:JYZ786459 KIR786459:KIV786459 KSN786459:KSR786459 LCJ786459:LCN786459 LMF786459:LMJ786459 LWB786459:LWF786459 MFX786459:MGB786459 MPT786459:MPX786459 MZP786459:MZT786459 NJL786459:NJP786459 NTH786459:NTL786459 ODD786459:ODH786459 OMZ786459:OND786459 OWV786459:OWZ786459 PGR786459:PGV786459 PQN786459:PQR786459 QAJ786459:QAN786459 QKF786459:QKJ786459 QUB786459:QUF786459 RDX786459:REB786459 RNT786459:RNX786459 RXP786459:RXT786459 SHL786459:SHP786459 SRH786459:SRL786459 TBD786459:TBH786459 TKZ786459:TLD786459 TUV786459:TUZ786459 UER786459:UEV786459 UON786459:UOR786459 UYJ786459:UYN786459 VIF786459:VIJ786459 VSB786459:VSF786459 WBX786459:WCB786459 WLT786459:WLX786459 WVP786459:WVT786459 H851995:L851995 JD851995:JH851995 SZ851995:TD851995 ACV851995:ACZ851995 AMR851995:AMV851995 AWN851995:AWR851995 BGJ851995:BGN851995 BQF851995:BQJ851995 CAB851995:CAF851995 CJX851995:CKB851995 CTT851995:CTX851995 DDP851995:DDT851995 DNL851995:DNP851995 DXH851995:DXL851995 EHD851995:EHH851995 EQZ851995:ERD851995 FAV851995:FAZ851995 FKR851995:FKV851995 FUN851995:FUR851995 GEJ851995:GEN851995 GOF851995:GOJ851995 GYB851995:GYF851995 HHX851995:HIB851995 HRT851995:HRX851995 IBP851995:IBT851995 ILL851995:ILP851995 IVH851995:IVL851995 JFD851995:JFH851995 JOZ851995:JPD851995 JYV851995:JYZ851995 KIR851995:KIV851995 KSN851995:KSR851995 LCJ851995:LCN851995 LMF851995:LMJ851995 LWB851995:LWF851995 MFX851995:MGB851995 MPT851995:MPX851995 MZP851995:MZT851995 NJL851995:NJP851995 NTH851995:NTL851995 ODD851995:ODH851995 OMZ851995:OND851995 OWV851995:OWZ851995 PGR851995:PGV851995 PQN851995:PQR851995 QAJ851995:QAN851995 QKF851995:QKJ851995 QUB851995:QUF851995 RDX851995:REB851995 RNT851995:RNX851995 RXP851995:RXT851995 SHL851995:SHP851995 SRH851995:SRL851995 TBD851995:TBH851995 TKZ851995:TLD851995 TUV851995:TUZ851995 UER851995:UEV851995 UON851995:UOR851995 UYJ851995:UYN851995 VIF851995:VIJ851995 VSB851995:VSF851995 WBX851995:WCB851995 WLT851995:WLX851995 WVP851995:WVT851995 H917531:L917531 JD917531:JH917531 SZ917531:TD917531 ACV917531:ACZ917531 AMR917531:AMV917531 AWN917531:AWR917531 BGJ917531:BGN917531 BQF917531:BQJ917531 CAB917531:CAF917531 CJX917531:CKB917531 CTT917531:CTX917531 DDP917531:DDT917531 DNL917531:DNP917531 DXH917531:DXL917531 EHD917531:EHH917531 EQZ917531:ERD917531 FAV917531:FAZ917531 FKR917531:FKV917531 FUN917531:FUR917531 GEJ917531:GEN917531 GOF917531:GOJ917531 GYB917531:GYF917531 HHX917531:HIB917531 HRT917531:HRX917531 IBP917531:IBT917531 ILL917531:ILP917531 IVH917531:IVL917531 JFD917531:JFH917531 JOZ917531:JPD917531 JYV917531:JYZ917531 KIR917531:KIV917531 KSN917531:KSR917531 LCJ917531:LCN917531 LMF917531:LMJ917531 LWB917531:LWF917531 MFX917531:MGB917531 MPT917531:MPX917531 MZP917531:MZT917531 NJL917531:NJP917531 NTH917531:NTL917531 ODD917531:ODH917531 OMZ917531:OND917531 OWV917531:OWZ917531 PGR917531:PGV917531 PQN917531:PQR917531 QAJ917531:QAN917531 QKF917531:QKJ917531 QUB917531:QUF917531 RDX917531:REB917531 RNT917531:RNX917531 RXP917531:RXT917531 SHL917531:SHP917531 SRH917531:SRL917531 TBD917531:TBH917531 TKZ917531:TLD917531 TUV917531:TUZ917531 UER917531:UEV917531 UON917531:UOR917531 UYJ917531:UYN917531 VIF917531:VIJ917531 VSB917531:VSF917531 WBX917531:WCB917531 WLT917531:WLX917531 WVP917531:WVT917531 H983067:L983067 JD983067:JH983067 SZ983067:TD983067 ACV983067:ACZ983067 AMR983067:AMV983067 AWN983067:AWR983067 BGJ983067:BGN983067 BQF983067:BQJ983067 CAB983067:CAF983067 CJX983067:CKB983067 CTT983067:CTX983067 DDP983067:DDT983067 DNL983067:DNP983067 DXH983067:DXL983067 EHD983067:EHH983067 EQZ983067:ERD983067 FAV983067:FAZ983067 FKR983067:FKV983067 FUN983067:FUR983067 GEJ983067:GEN983067 GOF983067:GOJ983067 GYB983067:GYF983067 HHX983067:HIB983067 HRT983067:HRX983067 IBP983067:IBT983067 ILL983067:ILP983067 IVH983067:IVL983067 JFD983067:JFH983067 JOZ983067:JPD983067 JYV983067:JYZ983067 KIR983067:KIV983067 KSN983067:KSR983067 LCJ983067:LCN983067 LMF983067:LMJ983067 LWB983067:LWF983067 MFX983067:MGB983067 MPT983067:MPX983067 MZP983067:MZT983067 NJL983067:NJP983067 NTH983067:NTL983067 ODD983067:ODH983067 OMZ983067:OND983067 OWV983067:OWZ983067 PGR983067:PGV983067 PQN983067:PQR983067 QAJ983067:QAN983067 QKF983067:QKJ983067 QUB983067:QUF983067 RDX983067:REB983067 RNT983067:RNX983067 RXP983067:RXT983067 SHL983067:SHP983067 SRH983067:SRL983067 TBD983067:TBH983067 TKZ983067:TLD983067 TUV983067:TUZ983067 UER983067:UEV983067 UON983067:UOR983067 UYJ983067:UYN983067 VIF983067:VIJ983067 VSB983067:VSF983067 WBX983067:WCB983067 WLT983067:WLX983067 WVP983067:WVT983067">
      <formula1>$Z$25:$Z$28</formula1>
    </dataValidation>
    <dataValidation type="list" allowBlank="1" showErrorMessage="1" errorTitle="Volute / Diffuser" error="Select from drop-down list" sqref="H26:L26 JD26:JH26 SZ26:TD26 ACV26:ACZ26 AMR26:AMV26 AWN26:AWR26 BGJ26:BGN26 BQF26:BQJ26 CAB26:CAF26 CJX26:CKB26 CTT26:CTX26 DDP26:DDT26 DNL26:DNP26 DXH26:DXL26 EHD26:EHH26 EQZ26:ERD26 FAV26:FAZ26 FKR26:FKV26 FUN26:FUR26 GEJ26:GEN26 GOF26:GOJ26 GYB26:GYF26 HHX26:HIB26 HRT26:HRX26 IBP26:IBT26 ILL26:ILP26 IVH26:IVL26 JFD26:JFH26 JOZ26:JPD26 JYV26:JYZ26 KIR26:KIV26 KSN26:KSR26 LCJ26:LCN26 LMF26:LMJ26 LWB26:LWF26 MFX26:MGB26 MPT26:MPX26 MZP26:MZT26 NJL26:NJP26 NTH26:NTL26 ODD26:ODH26 OMZ26:OND26 OWV26:OWZ26 PGR26:PGV26 PQN26:PQR26 QAJ26:QAN26 QKF26:QKJ26 QUB26:QUF26 RDX26:REB26 RNT26:RNX26 RXP26:RXT26 SHL26:SHP26 SRH26:SRL26 TBD26:TBH26 TKZ26:TLD26 TUV26:TUZ26 UER26:UEV26 UON26:UOR26 UYJ26:UYN26 VIF26:VIJ26 VSB26:VSF26 WBX26:WCB26 WLT26:WLX26 WVP26:WVT26 H65562:L65562 JD65562:JH65562 SZ65562:TD65562 ACV65562:ACZ65562 AMR65562:AMV65562 AWN65562:AWR65562 BGJ65562:BGN65562 BQF65562:BQJ65562 CAB65562:CAF65562 CJX65562:CKB65562 CTT65562:CTX65562 DDP65562:DDT65562 DNL65562:DNP65562 DXH65562:DXL65562 EHD65562:EHH65562 EQZ65562:ERD65562 FAV65562:FAZ65562 FKR65562:FKV65562 FUN65562:FUR65562 GEJ65562:GEN65562 GOF65562:GOJ65562 GYB65562:GYF65562 HHX65562:HIB65562 HRT65562:HRX65562 IBP65562:IBT65562 ILL65562:ILP65562 IVH65562:IVL65562 JFD65562:JFH65562 JOZ65562:JPD65562 JYV65562:JYZ65562 KIR65562:KIV65562 KSN65562:KSR65562 LCJ65562:LCN65562 LMF65562:LMJ65562 LWB65562:LWF65562 MFX65562:MGB65562 MPT65562:MPX65562 MZP65562:MZT65562 NJL65562:NJP65562 NTH65562:NTL65562 ODD65562:ODH65562 OMZ65562:OND65562 OWV65562:OWZ65562 PGR65562:PGV65562 PQN65562:PQR65562 QAJ65562:QAN65562 QKF65562:QKJ65562 QUB65562:QUF65562 RDX65562:REB65562 RNT65562:RNX65562 RXP65562:RXT65562 SHL65562:SHP65562 SRH65562:SRL65562 TBD65562:TBH65562 TKZ65562:TLD65562 TUV65562:TUZ65562 UER65562:UEV65562 UON65562:UOR65562 UYJ65562:UYN65562 VIF65562:VIJ65562 VSB65562:VSF65562 WBX65562:WCB65562 WLT65562:WLX65562 WVP65562:WVT65562 H131098:L131098 JD131098:JH131098 SZ131098:TD131098 ACV131098:ACZ131098 AMR131098:AMV131098 AWN131098:AWR131098 BGJ131098:BGN131098 BQF131098:BQJ131098 CAB131098:CAF131098 CJX131098:CKB131098 CTT131098:CTX131098 DDP131098:DDT131098 DNL131098:DNP131098 DXH131098:DXL131098 EHD131098:EHH131098 EQZ131098:ERD131098 FAV131098:FAZ131098 FKR131098:FKV131098 FUN131098:FUR131098 GEJ131098:GEN131098 GOF131098:GOJ131098 GYB131098:GYF131098 HHX131098:HIB131098 HRT131098:HRX131098 IBP131098:IBT131098 ILL131098:ILP131098 IVH131098:IVL131098 JFD131098:JFH131098 JOZ131098:JPD131098 JYV131098:JYZ131098 KIR131098:KIV131098 KSN131098:KSR131098 LCJ131098:LCN131098 LMF131098:LMJ131098 LWB131098:LWF131098 MFX131098:MGB131098 MPT131098:MPX131098 MZP131098:MZT131098 NJL131098:NJP131098 NTH131098:NTL131098 ODD131098:ODH131098 OMZ131098:OND131098 OWV131098:OWZ131098 PGR131098:PGV131098 PQN131098:PQR131098 QAJ131098:QAN131098 QKF131098:QKJ131098 QUB131098:QUF131098 RDX131098:REB131098 RNT131098:RNX131098 RXP131098:RXT131098 SHL131098:SHP131098 SRH131098:SRL131098 TBD131098:TBH131098 TKZ131098:TLD131098 TUV131098:TUZ131098 UER131098:UEV131098 UON131098:UOR131098 UYJ131098:UYN131098 VIF131098:VIJ131098 VSB131098:VSF131098 WBX131098:WCB131098 WLT131098:WLX131098 WVP131098:WVT131098 H196634:L196634 JD196634:JH196634 SZ196634:TD196634 ACV196634:ACZ196634 AMR196634:AMV196634 AWN196634:AWR196634 BGJ196634:BGN196634 BQF196634:BQJ196634 CAB196634:CAF196634 CJX196634:CKB196634 CTT196634:CTX196634 DDP196634:DDT196634 DNL196634:DNP196634 DXH196634:DXL196634 EHD196634:EHH196634 EQZ196634:ERD196634 FAV196634:FAZ196634 FKR196634:FKV196634 FUN196634:FUR196634 GEJ196634:GEN196634 GOF196634:GOJ196634 GYB196634:GYF196634 HHX196634:HIB196634 HRT196634:HRX196634 IBP196634:IBT196634 ILL196634:ILP196634 IVH196634:IVL196634 JFD196634:JFH196634 JOZ196634:JPD196634 JYV196634:JYZ196634 KIR196634:KIV196634 KSN196634:KSR196634 LCJ196634:LCN196634 LMF196634:LMJ196634 LWB196634:LWF196634 MFX196634:MGB196634 MPT196634:MPX196634 MZP196634:MZT196634 NJL196634:NJP196634 NTH196634:NTL196634 ODD196634:ODH196634 OMZ196634:OND196634 OWV196634:OWZ196634 PGR196634:PGV196634 PQN196634:PQR196634 QAJ196634:QAN196634 QKF196634:QKJ196634 QUB196634:QUF196634 RDX196634:REB196634 RNT196634:RNX196634 RXP196634:RXT196634 SHL196634:SHP196634 SRH196634:SRL196634 TBD196634:TBH196634 TKZ196634:TLD196634 TUV196634:TUZ196634 UER196634:UEV196634 UON196634:UOR196634 UYJ196634:UYN196634 VIF196634:VIJ196634 VSB196634:VSF196634 WBX196634:WCB196634 WLT196634:WLX196634 WVP196634:WVT196634 H262170:L262170 JD262170:JH262170 SZ262170:TD262170 ACV262170:ACZ262170 AMR262170:AMV262170 AWN262170:AWR262170 BGJ262170:BGN262170 BQF262170:BQJ262170 CAB262170:CAF262170 CJX262170:CKB262170 CTT262170:CTX262170 DDP262170:DDT262170 DNL262170:DNP262170 DXH262170:DXL262170 EHD262170:EHH262170 EQZ262170:ERD262170 FAV262170:FAZ262170 FKR262170:FKV262170 FUN262170:FUR262170 GEJ262170:GEN262170 GOF262170:GOJ262170 GYB262170:GYF262170 HHX262170:HIB262170 HRT262170:HRX262170 IBP262170:IBT262170 ILL262170:ILP262170 IVH262170:IVL262170 JFD262170:JFH262170 JOZ262170:JPD262170 JYV262170:JYZ262170 KIR262170:KIV262170 KSN262170:KSR262170 LCJ262170:LCN262170 LMF262170:LMJ262170 LWB262170:LWF262170 MFX262170:MGB262170 MPT262170:MPX262170 MZP262170:MZT262170 NJL262170:NJP262170 NTH262170:NTL262170 ODD262170:ODH262170 OMZ262170:OND262170 OWV262170:OWZ262170 PGR262170:PGV262170 PQN262170:PQR262170 QAJ262170:QAN262170 QKF262170:QKJ262170 QUB262170:QUF262170 RDX262170:REB262170 RNT262170:RNX262170 RXP262170:RXT262170 SHL262170:SHP262170 SRH262170:SRL262170 TBD262170:TBH262170 TKZ262170:TLD262170 TUV262170:TUZ262170 UER262170:UEV262170 UON262170:UOR262170 UYJ262170:UYN262170 VIF262170:VIJ262170 VSB262170:VSF262170 WBX262170:WCB262170 WLT262170:WLX262170 WVP262170:WVT262170 H327706:L327706 JD327706:JH327706 SZ327706:TD327706 ACV327706:ACZ327706 AMR327706:AMV327706 AWN327706:AWR327706 BGJ327706:BGN327706 BQF327706:BQJ327706 CAB327706:CAF327706 CJX327706:CKB327706 CTT327706:CTX327706 DDP327706:DDT327706 DNL327706:DNP327706 DXH327706:DXL327706 EHD327706:EHH327706 EQZ327706:ERD327706 FAV327706:FAZ327706 FKR327706:FKV327706 FUN327706:FUR327706 GEJ327706:GEN327706 GOF327706:GOJ327706 GYB327706:GYF327706 HHX327706:HIB327706 HRT327706:HRX327706 IBP327706:IBT327706 ILL327706:ILP327706 IVH327706:IVL327706 JFD327706:JFH327706 JOZ327706:JPD327706 JYV327706:JYZ327706 KIR327706:KIV327706 KSN327706:KSR327706 LCJ327706:LCN327706 LMF327706:LMJ327706 LWB327706:LWF327706 MFX327706:MGB327706 MPT327706:MPX327706 MZP327706:MZT327706 NJL327706:NJP327706 NTH327706:NTL327706 ODD327706:ODH327706 OMZ327706:OND327706 OWV327706:OWZ327706 PGR327706:PGV327706 PQN327706:PQR327706 QAJ327706:QAN327706 QKF327706:QKJ327706 QUB327706:QUF327706 RDX327706:REB327706 RNT327706:RNX327706 RXP327706:RXT327706 SHL327706:SHP327706 SRH327706:SRL327706 TBD327706:TBH327706 TKZ327706:TLD327706 TUV327706:TUZ327706 UER327706:UEV327706 UON327706:UOR327706 UYJ327706:UYN327706 VIF327706:VIJ327706 VSB327706:VSF327706 WBX327706:WCB327706 WLT327706:WLX327706 WVP327706:WVT327706 H393242:L393242 JD393242:JH393242 SZ393242:TD393242 ACV393242:ACZ393242 AMR393242:AMV393242 AWN393242:AWR393242 BGJ393242:BGN393242 BQF393242:BQJ393242 CAB393242:CAF393242 CJX393242:CKB393242 CTT393242:CTX393242 DDP393242:DDT393242 DNL393242:DNP393242 DXH393242:DXL393242 EHD393242:EHH393242 EQZ393242:ERD393242 FAV393242:FAZ393242 FKR393242:FKV393242 FUN393242:FUR393242 GEJ393242:GEN393242 GOF393242:GOJ393242 GYB393242:GYF393242 HHX393242:HIB393242 HRT393242:HRX393242 IBP393242:IBT393242 ILL393242:ILP393242 IVH393242:IVL393242 JFD393242:JFH393242 JOZ393242:JPD393242 JYV393242:JYZ393242 KIR393242:KIV393242 KSN393242:KSR393242 LCJ393242:LCN393242 LMF393242:LMJ393242 LWB393242:LWF393242 MFX393242:MGB393242 MPT393242:MPX393242 MZP393242:MZT393242 NJL393242:NJP393242 NTH393242:NTL393242 ODD393242:ODH393242 OMZ393242:OND393242 OWV393242:OWZ393242 PGR393242:PGV393242 PQN393242:PQR393242 QAJ393242:QAN393242 QKF393242:QKJ393242 QUB393242:QUF393242 RDX393242:REB393242 RNT393242:RNX393242 RXP393242:RXT393242 SHL393242:SHP393242 SRH393242:SRL393242 TBD393242:TBH393242 TKZ393242:TLD393242 TUV393242:TUZ393242 UER393242:UEV393242 UON393242:UOR393242 UYJ393242:UYN393242 VIF393242:VIJ393242 VSB393242:VSF393242 WBX393242:WCB393242 WLT393242:WLX393242 WVP393242:WVT393242 H458778:L458778 JD458778:JH458778 SZ458778:TD458778 ACV458778:ACZ458778 AMR458778:AMV458778 AWN458778:AWR458778 BGJ458778:BGN458778 BQF458778:BQJ458778 CAB458778:CAF458778 CJX458778:CKB458778 CTT458778:CTX458778 DDP458778:DDT458778 DNL458778:DNP458778 DXH458778:DXL458778 EHD458778:EHH458778 EQZ458778:ERD458778 FAV458778:FAZ458778 FKR458778:FKV458778 FUN458778:FUR458778 GEJ458778:GEN458778 GOF458778:GOJ458778 GYB458778:GYF458778 HHX458778:HIB458778 HRT458778:HRX458778 IBP458778:IBT458778 ILL458778:ILP458778 IVH458778:IVL458778 JFD458778:JFH458778 JOZ458778:JPD458778 JYV458778:JYZ458778 KIR458778:KIV458778 KSN458778:KSR458778 LCJ458778:LCN458778 LMF458778:LMJ458778 LWB458778:LWF458778 MFX458778:MGB458778 MPT458778:MPX458778 MZP458778:MZT458778 NJL458778:NJP458778 NTH458778:NTL458778 ODD458778:ODH458778 OMZ458778:OND458778 OWV458778:OWZ458778 PGR458778:PGV458778 PQN458778:PQR458778 QAJ458778:QAN458778 QKF458778:QKJ458778 QUB458778:QUF458778 RDX458778:REB458778 RNT458778:RNX458778 RXP458778:RXT458778 SHL458778:SHP458778 SRH458778:SRL458778 TBD458778:TBH458778 TKZ458778:TLD458778 TUV458778:TUZ458778 UER458778:UEV458778 UON458778:UOR458778 UYJ458778:UYN458778 VIF458778:VIJ458778 VSB458778:VSF458778 WBX458778:WCB458778 WLT458778:WLX458778 WVP458778:WVT458778 H524314:L524314 JD524314:JH524314 SZ524314:TD524314 ACV524314:ACZ524314 AMR524314:AMV524314 AWN524314:AWR524314 BGJ524314:BGN524314 BQF524314:BQJ524314 CAB524314:CAF524314 CJX524314:CKB524314 CTT524314:CTX524314 DDP524314:DDT524314 DNL524314:DNP524314 DXH524314:DXL524314 EHD524314:EHH524314 EQZ524314:ERD524314 FAV524314:FAZ524314 FKR524314:FKV524314 FUN524314:FUR524314 GEJ524314:GEN524314 GOF524314:GOJ524314 GYB524314:GYF524314 HHX524314:HIB524314 HRT524314:HRX524314 IBP524314:IBT524314 ILL524314:ILP524314 IVH524314:IVL524314 JFD524314:JFH524314 JOZ524314:JPD524314 JYV524314:JYZ524314 KIR524314:KIV524314 KSN524314:KSR524314 LCJ524314:LCN524314 LMF524314:LMJ524314 LWB524314:LWF524314 MFX524314:MGB524314 MPT524314:MPX524314 MZP524314:MZT524314 NJL524314:NJP524314 NTH524314:NTL524314 ODD524314:ODH524314 OMZ524314:OND524314 OWV524314:OWZ524314 PGR524314:PGV524314 PQN524314:PQR524314 QAJ524314:QAN524314 QKF524314:QKJ524314 QUB524314:QUF524314 RDX524314:REB524314 RNT524314:RNX524314 RXP524314:RXT524314 SHL524314:SHP524314 SRH524314:SRL524314 TBD524314:TBH524314 TKZ524314:TLD524314 TUV524314:TUZ524314 UER524314:UEV524314 UON524314:UOR524314 UYJ524314:UYN524314 VIF524314:VIJ524314 VSB524314:VSF524314 WBX524314:WCB524314 WLT524314:WLX524314 WVP524314:WVT524314 H589850:L589850 JD589850:JH589850 SZ589850:TD589850 ACV589850:ACZ589850 AMR589850:AMV589850 AWN589850:AWR589850 BGJ589850:BGN589850 BQF589850:BQJ589850 CAB589850:CAF589850 CJX589850:CKB589850 CTT589850:CTX589850 DDP589850:DDT589850 DNL589850:DNP589850 DXH589850:DXL589850 EHD589850:EHH589850 EQZ589850:ERD589850 FAV589850:FAZ589850 FKR589850:FKV589850 FUN589850:FUR589850 GEJ589850:GEN589850 GOF589850:GOJ589850 GYB589850:GYF589850 HHX589850:HIB589850 HRT589850:HRX589850 IBP589850:IBT589850 ILL589850:ILP589850 IVH589850:IVL589850 JFD589850:JFH589850 JOZ589850:JPD589850 JYV589850:JYZ589850 KIR589850:KIV589850 KSN589850:KSR589850 LCJ589850:LCN589850 LMF589850:LMJ589850 LWB589850:LWF589850 MFX589850:MGB589850 MPT589850:MPX589850 MZP589850:MZT589850 NJL589850:NJP589850 NTH589850:NTL589850 ODD589850:ODH589850 OMZ589850:OND589850 OWV589850:OWZ589850 PGR589850:PGV589850 PQN589850:PQR589850 QAJ589850:QAN589850 QKF589850:QKJ589850 QUB589850:QUF589850 RDX589850:REB589850 RNT589850:RNX589850 RXP589850:RXT589850 SHL589850:SHP589850 SRH589850:SRL589850 TBD589850:TBH589850 TKZ589850:TLD589850 TUV589850:TUZ589850 UER589850:UEV589850 UON589850:UOR589850 UYJ589850:UYN589850 VIF589850:VIJ589850 VSB589850:VSF589850 WBX589850:WCB589850 WLT589850:WLX589850 WVP589850:WVT589850 H655386:L655386 JD655386:JH655386 SZ655386:TD655386 ACV655386:ACZ655386 AMR655386:AMV655386 AWN655386:AWR655386 BGJ655386:BGN655386 BQF655386:BQJ655386 CAB655386:CAF655386 CJX655386:CKB655386 CTT655386:CTX655386 DDP655386:DDT655386 DNL655386:DNP655386 DXH655386:DXL655386 EHD655386:EHH655386 EQZ655386:ERD655386 FAV655386:FAZ655386 FKR655386:FKV655386 FUN655386:FUR655386 GEJ655386:GEN655386 GOF655386:GOJ655386 GYB655386:GYF655386 HHX655386:HIB655386 HRT655386:HRX655386 IBP655386:IBT655386 ILL655386:ILP655386 IVH655386:IVL655386 JFD655386:JFH655386 JOZ655386:JPD655386 JYV655386:JYZ655386 KIR655386:KIV655386 KSN655386:KSR655386 LCJ655386:LCN655386 LMF655386:LMJ655386 LWB655386:LWF655386 MFX655386:MGB655386 MPT655386:MPX655386 MZP655386:MZT655386 NJL655386:NJP655386 NTH655386:NTL655386 ODD655386:ODH655386 OMZ655386:OND655386 OWV655386:OWZ655386 PGR655386:PGV655386 PQN655386:PQR655386 QAJ655386:QAN655386 QKF655386:QKJ655386 QUB655386:QUF655386 RDX655386:REB655386 RNT655386:RNX655386 RXP655386:RXT655386 SHL655386:SHP655386 SRH655386:SRL655386 TBD655386:TBH655386 TKZ655386:TLD655386 TUV655386:TUZ655386 UER655386:UEV655386 UON655386:UOR655386 UYJ655386:UYN655386 VIF655386:VIJ655386 VSB655386:VSF655386 WBX655386:WCB655386 WLT655386:WLX655386 WVP655386:WVT655386 H720922:L720922 JD720922:JH720922 SZ720922:TD720922 ACV720922:ACZ720922 AMR720922:AMV720922 AWN720922:AWR720922 BGJ720922:BGN720922 BQF720922:BQJ720922 CAB720922:CAF720922 CJX720922:CKB720922 CTT720922:CTX720922 DDP720922:DDT720922 DNL720922:DNP720922 DXH720922:DXL720922 EHD720922:EHH720922 EQZ720922:ERD720922 FAV720922:FAZ720922 FKR720922:FKV720922 FUN720922:FUR720922 GEJ720922:GEN720922 GOF720922:GOJ720922 GYB720922:GYF720922 HHX720922:HIB720922 HRT720922:HRX720922 IBP720922:IBT720922 ILL720922:ILP720922 IVH720922:IVL720922 JFD720922:JFH720922 JOZ720922:JPD720922 JYV720922:JYZ720922 KIR720922:KIV720922 KSN720922:KSR720922 LCJ720922:LCN720922 LMF720922:LMJ720922 LWB720922:LWF720922 MFX720922:MGB720922 MPT720922:MPX720922 MZP720922:MZT720922 NJL720922:NJP720922 NTH720922:NTL720922 ODD720922:ODH720922 OMZ720922:OND720922 OWV720922:OWZ720922 PGR720922:PGV720922 PQN720922:PQR720922 QAJ720922:QAN720922 QKF720922:QKJ720922 QUB720922:QUF720922 RDX720922:REB720922 RNT720922:RNX720922 RXP720922:RXT720922 SHL720922:SHP720922 SRH720922:SRL720922 TBD720922:TBH720922 TKZ720922:TLD720922 TUV720922:TUZ720922 UER720922:UEV720922 UON720922:UOR720922 UYJ720922:UYN720922 VIF720922:VIJ720922 VSB720922:VSF720922 WBX720922:WCB720922 WLT720922:WLX720922 WVP720922:WVT720922 H786458:L786458 JD786458:JH786458 SZ786458:TD786458 ACV786458:ACZ786458 AMR786458:AMV786458 AWN786458:AWR786458 BGJ786458:BGN786458 BQF786458:BQJ786458 CAB786458:CAF786458 CJX786458:CKB786458 CTT786458:CTX786458 DDP786458:DDT786458 DNL786458:DNP786458 DXH786458:DXL786458 EHD786458:EHH786458 EQZ786458:ERD786458 FAV786458:FAZ786458 FKR786458:FKV786458 FUN786458:FUR786458 GEJ786458:GEN786458 GOF786458:GOJ786458 GYB786458:GYF786458 HHX786458:HIB786458 HRT786458:HRX786458 IBP786458:IBT786458 ILL786458:ILP786458 IVH786458:IVL786458 JFD786458:JFH786458 JOZ786458:JPD786458 JYV786458:JYZ786458 KIR786458:KIV786458 KSN786458:KSR786458 LCJ786458:LCN786458 LMF786458:LMJ786458 LWB786458:LWF786458 MFX786458:MGB786458 MPT786458:MPX786458 MZP786458:MZT786458 NJL786458:NJP786458 NTH786458:NTL786458 ODD786458:ODH786458 OMZ786458:OND786458 OWV786458:OWZ786458 PGR786458:PGV786458 PQN786458:PQR786458 QAJ786458:QAN786458 QKF786458:QKJ786458 QUB786458:QUF786458 RDX786458:REB786458 RNT786458:RNX786458 RXP786458:RXT786458 SHL786458:SHP786458 SRH786458:SRL786458 TBD786458:TBH786458 TKZ786458:TLD786458 TUV786458:TUZ786458 UER786458:UEV786458 UON786458:UOR786458 UYJ786458:UYN786458 VIF786458:VIJ786458 VSB786458:VSF786458 WBX786458:WCB786458 WLT786458:WLX786458 WVP786458:WVT786458 H851994:L851994 JD851994:JH851994 SZ851994:TD851994 ACV851994:ACZ851994 AMR851994:AMV851994 AWN851994:AWR851994 BGJ851994:BGN851994 BQF851994:BQJ851994 CAB851994:CAF851994 CJX851994:CKB851994 CTT851994:CTX851994 DDP851994:DDT851994 DNL851994:DNP851994 DXH851994:DXL851994 EHD851994:EHH851994 EQZ851994:ERD851994 FAV851994:FAZ851994 FKR851994:FKV851994 FUN851994:FUR851994 GEJ851994:GEN851994 GOF851994:GOJ851994 GYB851994:GYF851994 HHX851994:HIB851994 HRT851994:HRX851994 IBP851994:IBT851994 ILL851994:ILP851994 IVH851994:IVL851994 JFD851994:JFH851994 JOZ851994:JPD851994 JYV851994:JYZ851994 KIR851994:KIV851994 KSN851994:KSR851994 LCJ851994:LCN851994 LMF851994:LMJ851994 LWB851994:LWF851994 MFX851994:MGB851994 MPT851994:MPX851994 MZP851994:MZT851994 NJL851994:NJP851994 NTH851994:NTL851994 ODD851994:ODH851994 OMZ851994:OND851994 OWV851994:OWZ851994 PGR851994:PGV851994 PQN851994:PQR851994 QAJ851994:QAN851994 QKF851994:QKJ851994 QUB851994:QUF851994 RDX851994:REB851994 RNT851994:RNX851994 RXP851994:RXT851994 SHL851994:SHP851994 SRH851994:SRL851994 TBD851994:TBH851994 TKZ851994:TLD851994 TUV851994:TUZ851994 UER851994:UEV851994 UON851994:UOR851994 UYJ851994:UYN851994 VIF851994:VIJ851994 VSB851994:VSF851994 WBX851994:WCB851994 WLT851994:WLX851994 WVP851994:WVT851994 H917530:L917530 JD917530:JH917530 SZ917530:TD917530 ACV917530:ACZ917530 AMR917530:AMV917530 AWN917530:AWR917530 BGJ917530:BGN917530 BQF917530:BQJ917530 CAB917530:CAF917530 CJX917530:CKB917530 CTT917530:CTX917530 DDP917530:DDT917530 DNL917530:DNP917530 DXH917530:DXL917530 EHD917530:EHH917530 EQZ917530:ERD917530 FAV917530:FAZ917530 FKR917530:FKV917530 FUN917530:FUR917530 GEJ917530:GEN917530 GOF917530:GOJ917530 GYB917530:GYF917530 HHX917530:HIB917530 HRT917530:HRX917530 IBP917530:IBT917530 ILL917530:ILP917530 IVH917530:IVL917530 JFD917530:JFH917530 JOZ917530:JPD917530 JYV917530:JYZ917530 KIR917530:KIV917530 KSN917530:KSR917530 LCJ917530:LCN917530 LMF917530:LMJ917530 LWB917530:LWF917530 MFX917530:MGB917530 MPT917530:MPX917530 MZP917530:MZT917530 NJL917530:NJP917530 NTH917530:NTL917530 ODD917530:ODH917530 OMZ917530:OND917530 OWV917530:OWZ917530 PGR917530:PGV917530 PQN917530:PQR917530 QAJ917530:QAN917530 QKF917530:QKJ917530 QUB917530:QUF917530 RDX917530:REB917530 RNT917530:RNX917530 RXP917530:RXT917530 SHL917530:SHP917530 SRH917530:SRL917530 TBD917530:TBH917530 TKZ917530:TLD917530 TUV917530:TUZ917530 UER917530:UEV917530 UON917530:UOR917530 UYJ917530:UYN917530 VIF917530:VIJ917530 VSB917530:VSF917530 WBX917530:WCB917530 WLT917530:WLX917530 WVP917530:WVT917530 H983066:L983066 JD983066:JH983066 SZ983066:TD983066 ACV983066:ACZ983066 AMR983066:AMV983066 AWN983066:AWR983066 BGJ983066:BGN983066 BQF983066:BQJ983066 CAB983066:CAF983066 CJX983066:CKB983066 CTT983066:CTX983066 DDP983066:DDT983066 DNL983066:DNP983066 DXH983066:DXL983066 EHD983066:EHH983066 EQZ983066:ERD983066 FAV983066:FAZ983066 FKR983066:FKV983066 FUN983066:FUR983066 GEJ983066:GEN983066 GOF983066:GOJ983066 GYB983066:GYF983066 HHX983066:HIB983066 HRT983066:HRX983066 IBP983066:IBT983066 ILL983066:ILP983066 IVH983066:IVL983066 JFD983066:JFH983066 JOZ983066:JPD983066 JYV983066:JYZ983066 KIR983066:KIV983066 KSN983066:KSR983066 LCJ983066:LCN983066 LMF983066:LMJ983066 LWB983066:LWF983066 MFX983066:MGB983066 MPT983066:MPX983066 MZP983066:MZT983066 NJL983066:NJP983066 NTH983066:NTL983066 ODD983066:ODH983066 OMZ983066:OND983066 OWV983066:OWZ983066 PGR983066:PGV983066 PQN983066:PQR983066 QAJ983066:QAN983066 QKF983066:QKJ983066 QUB983066:QUF983066 RDX983066:REB983066 RNT983066:RNX983066 RXP983066:RXT983066 SHL983066:SHP983066 SRH983066:SRL983066 TBD983066:TBH983066 TKZ983066:TLD983066 TUV983066:TUZ983066 UER983066:UEV983066 UON983066:UOR983066 UYJ983066:UYN983066 VIF983066:VIJ983066 VSB983066:VSF983066 WBX983066:WCB983066 WLT983066:WLX983066 WVP983066:WVT983066">
      <formula1>$Z$18:$Z$22</formula1>
    </dataValidation>
  </dataValidations>
  <printOptions horizontalCentered="1" verticalCentered="1"/>
  <pageMargins left="0.31" right="0.15748031496063" top="0.3" bottom="0" header="0.43" footer="0.28999999999999998"/>
  <pageSetup paperSize="9" scale="6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16"/>
  <sheetViews>
    <sheetView view="pageBreakPreview" zoomScaleNormal="75" workbookViewId="0">
      <selection activeCell="H28" sqref="H28:J28"/>
    </sheetView>
  </sheetViews>
  <sheetFormatPr defaultRowHeight="12.75" x14ac:dyDescent="0.2"/>
  <cols>
    <col min="1" max="1" width="2.875" style="339" customWidth="1"/>
    <col min="2" max="2" width="1.5" style="29" customWidth="1"/>
    <col min="3" max="3" width="23.375" style="29" customWidth="1"/>
    <col min="4" max="4" width="1.625" style="29" customWidth="1"/>
    <col min="5" max="5" width="12.5" style="29" customWidth="1"/>
    <col min="6" max="6" width="16.5" style="29" customWidth="1"/>
    <col min="7" max="7" width="7.625" style="29" customWidth="1"/>
    <col min="8" max="8" width="15.625" style="29" customWidth="1"/>
    <col min="9" max="9" width="2.125" style="29" customWidth="1"/>
    <col min="10" max="10" width="10.625" style="29" customWidth="1"/>
    <col min="11" max="11" width="9.5" style="29" customWidth="1"/>
    <col min="12" max="12" width="2.125" style="29" customWidth="1"/>
    <col min="13" max="13" width="10.625" style="29" customWidth="1"/>
    <col min="14" max="14" width="9.125" style="29"/>
    <col min="15" max="15" width="2.125" style="29" customWidth="1"/>
    <col min="16" max="16" width="12.5" style="29" customWidth="1"/>
    <col min="17" max="17" width="2.875" style="339" customWidth="1"/>
    <col min="18" max="18" width="8" style="29" customWidth="1"/>
    <col min="19" max="19" width="25.125" style="29" customWidth="1"/>
    <col min="20" max="20" width="2" style="29" customWidth="1"/>
    <col min="21" max="21" width="22.625" style="29" customWidth="1"/>
    <col min="22" max="22" width="6.625" style="29" customWidth="1"/>
    <col min="23" max="23" width="7.875" style="29" customWidth="1"/>
    <col min="24" max="24" width="3.375" style="29" customWidth="1"/>
    <col min="25" max="25" width="2.625" style="29" customWidth="1"/>
    <col min="26" max="26" width="7.625" style="29" customWidth="1"/>
    <col min="27" max="27" width="10.625" style="29" customWidth="1"/>
    <col min="28" max="28" width="4.125" style="29" customWidth="1"/>
    <col min="29" max="29" width="6.625" style="29" customWidth="1"/>
    <col min="30" max="30" width="4.375" style="29" customWidth="1"/>
    <col min="31" max="31" width="6.625" style="29" customWidth="1"/>
    <col min="32" max="32" width="3.625" style="29" customWidth="1"/>
    <col min="33" max="33" width="6.625" style="29" customWidth="1"/>
    <col min="34" max="34" width="2.375" style="29" customWidth="1"/>
    <col min="35" max="256" width="9.125" style="29"/>
    <col min="257" max="257" width="2.875" style="29" customWidth="1"/>
    <col min="258" max="258" width="1.5" style="29" customWidth="1"/>
    <col min="259" max="259" width="23.375" style="29" customWidth="1"/>
    <col min="260" max="260" width="1.625" style="29" customWidth="1"/>
    <col min="261" max="261" width="12.5" style="29" customWidth="1"/>
    <col min="262" max="262" width="16.5" style="29" customWidth="1"/>
    <col min="263" max="263" width="7.625" style="29" customWidth="1"/>
    <col min="264" max="264" width="15.625" style="29" customWidth="1"/>
    <col min="265" max="265" width="2.125" style="29" customWidth="1"/>
    <col min="266" max="266" width="10.625" style="29" customWidth="1"/>
    <col min="267" max="267" width="9.5" style="29" customWidth="1"/>
    <col min="268" max="268" width="2.125" style="29" customWidth="1"/>
    <col min="269" max="269" width="10.625" style="29" customWidth="1"/>
    <col min="270" max="270" width="9.125" style="29"/>
    <col min="271" max="271" width="2.125" style="29" customWidth="1"/>
    <col min="272" max="272" width="12.5" style="29" customWidth="1"/>
    <col min="273" max="273" width="2.875" style="29" customWidth="1"/>
    <col min="274" max="274" width="8" style="29" customWidth="1"/>
    <col min="275" max="275" width="25.125" style="29" customWidth="1"/>
    <col min="276" max="276" width="2" style="29" customWidth="1"/>
    <col min="277" max="277" width="22.625" style="29" customWidth="1"/>
    <col min="278" max="278" width="6.625" style="29" customWidth="1"/>
    <col min="279" max="279" width="7.875" style="29" customWidth="1"/>
    <col min="280" max="280" width="3.375" style="29" customWidth="1"/>
    <col min="281" max="281" width="2.625" style="29" customWidth="1"/>
    <col min="282" max="282" width="7.625" style="29" customWidth="1"/>
    <col min="283" max="283" width="10.625" style="29" customWidth="1"/>
    <col min="284" max="284" width="4.125" style="29" customWidth="1"/>
    <col min="285" max="285" width="6.625" style="29" customWidth="1"/>
    <col min="286" max="286" width="4.375" style="29" customWidth="1"/>
    <col min="287" max="287" width="6.625" style="29" customWidth="1"/>
    <col min="288" max="288" width="3.625" style="29" customWidth="1"/>
    <col min="289" max="289" width="6.625" style="29" customWidth="1"/>
    <col min="290" max="290" width="2.375" style="29" customWidth="1"/>
    <col min="291" max="512" width="9.125" style="29"/>
    <col min="513" max="513" width="2.875" style="29" customWidth="1"/>
    <col min="514" max="514" width="1.5" style="29" customWidth="1"/>
    <col min="515" max="515" width="23.375" style="29" customWidth="1"/>
    <col min="516" max="516" width="1.625" style="29" customWidth="1"/>
    <col min="517" max="517" width="12.5" style="29" customWidth="1"/>
    <col min="518" max="518" width="16.5" style="29" customWidth="1"/>
    <col min="519" max="519" width="7.625" style="29" customWidth="1"/>
    <col min="520" max="520" width="15.625" style="29" customWidth="1"/>
    <col min="521" max="521" width="2.125" style="29" customWidth="1"/>
    <col min="522" max="522" width="10.625" style="29" customWidth="1"/>
    <col min="523" max="523" width="9.5" style="29" customWidth="1"/>
    <col min="524" max="524" width="2.125" style="29" customWidth="1"/>
    <col min="525" max="525" width="10.625" style="29" customWidth="1"/>
    <col min="526" max="526" width="9.125" style="29"/>
    <col min="527" max="527" width="2.125" style="29" customWidth="1"/>
    <col min="528" max="528" width="12.5" style="29" customWidth="1"/>
    <col min="529" max="529" width="2.875" style="29" customWidth="1"/>
    <col min="530" max="530" width="8" style="29" customWidth="1"/>
    <col min="531" max="531" width="25.125" style="29" customWidth="1"/>
    <col min="532" max="532" width="2" style="29" customWidth="1"/>
    <col min="533" max="533" width="22.625" style="29" customWidth="1"/>
    <col min="534" max="534" width="6.625" style="29" customWidth="1"/>
    <col min="535" max="535" width="7.875" style="29" customWidth="1"/>
    <col min="536" max="536" width="3.375" style="29" customWidth="1"/>
    <col min="537" max="537" width="2.625" style="29" customWidth="1"/>
    <col min="538" max="538" width="7.625" style="29" customWidth="1"/>
    <col min="539" max="539" width="10.625" style="29" customWidth="1"/>
    <col min="540" max="540" width="4.125" style="29" customWidth="1"/>
    <col min="541" max="541" width="6.625" style="29" customWidth="1"/>
    <col min="542" max="542" width="4.375" style="29" customWidth="1"/>
    <col min="543" max="543" width="6.625" style="29" customWidth="1"/>
    <col min="544" max="544" width="3.625" style="29" customWidth="1"/>
    <col min="545" max="545" width="6.625" style="29" customWidth="1"/>
    <col min="546" max="546" width="2.375" style="29" customWidth="1"/>
    <col min="547" max="768" width="9.125" style="29"/>
    <col min="769" max="769" width="2.875" style="29" customWidth="1"/>
    <col min="770" max="770" width="1.5" style="29" customWidth="1"/>
    <col min="771" max="771" width="23.375" style="29" customWidth="1"/>
    <col min="772" max="772" width="1.625" style="29" customWidth="1"/>
    <col min="773" max="773" width="12.5" style="29" customWidth="1"/>
    <col min="774" max="774" width="16.5" style="29" customWidth="1"/>
    <col min="775" max="775" width="7.625" style="29" customWidth="1"/>
    <col min="776" max="776" width="15.625" style="29" customWidth="1"/>
    <col min="777" max="777" width="2.125" style="29" customWidth="1"/>
    <col min="778" max="778" width="10.625" style="29" customWidth="1"/>
    <col min="779" max="779" width="9.5" style="29" customWidth="1"/>
    <col min="780" max="780" width="2.125" style="29" customWidth="1"/>
    <col min="781" max="781" width="10.625" style="29" customWidth="1"/>
    <col min="782" max="782" width="9.125" style="29"/>
    <col min="783" max="783" width="2.125" style="29" customWidth="1"/>
    <col min="784" max="784" width="12.5" style="29" customWidth="1"/>
    <col min="785" max="785" width="2.875" style="29" customWidth="1"/>
    <col min="786" max="786" width="8" style="29" customWidth="1"/>
    <col min="787" max="787" width="25.125" style="29" customWidth="1"/>
    <col min="788" max="788" width="2" style="29" customWidth="1"/>
    <col min="789" max="789" width="22.625" style="29" customWidth="1"/>
    <col min="790" max="790" width="6.625" style="29" customWidth="1"/>
    <col min="791" max="791" width="7.875" style="29" customWidth="1"/>
    <col min="792" max="792" width="3.375" style="29" customWidth="1"/>
    <col min="793" max="793" width="2.625" style="29" customWidth="1"/>
    <col min="794" max="794" width="7.625" style="29" customWidth="1"/>
    <col min="795" max="795" width="10.625" style="29" customWidth="1"/>
    <col min="796" max="796" width="4.125" style="29" customWidth="1"/>
    <col min="797" max="797" width="6.625" style="29" customWidth="1"/>
    <col min="798" max="798" width="4.375" style="29" customWidth="1"/>
    <col min="799" max="799" width="6.625" style="29" customWidth="1"/>
    <col min="800" max="800" width="3.625" style="29" customWidth="1"/>
    <col min="801" max="801" width="6.625" style="29" customWidth="1"/>
    <col min="802" max="802" width="2.375" style="29" customWidth="1"/>
    <col min="803" max="1024" width="9.125" style="29"/>
    <col min="1025" max="1025" width="2.875" style="29" customWidth="1"/>
    <col min="1026" max="1026" width="1.5" style="29" customWidth="1"/>
    <col min="1027" max="1027" width="23.375" style="29" customWidth="1"/>
    <col min="1028" max="1028" width="1.625" style="29" customWidth="1"/>
    <col min="1029" max="1029" width="12.5" style="29" customWidth="1"/>
    <col min="1030" max="1030" width="16.5" style="29" customWidth="1"/>
    <col min="1031" max="1031" width="7.625" style="29" customWidth="1"/>
    <col min="1032" max="1032" width="15.625" style="29" customWidth="1"/>
    <col min="1033" max="1033" width="2.125" style="29" customWidth="1"/>
    <col min="1034" max="1034" width="10.625" style="29" customWidth="1"/>
    <col min="1035" max="1035" width="9.5" style="29" customWidth="1"/>
    <col min="1036" max="1036" width="2.125" style="29" customWidth="1"/>
    <col min="1037" max="1037" width="10.625" style="29" customWidth="1"/>
    <col min="1038" max="1038" width="9.125" style="29"/>
    <col min="1039" max="1039" width="2.125" style="29" customWidth="1"/>
    <col min="1040" max="1040" width="12.5" style="29" customWidth="1"/>
    <col min="1041" max="1041" width="2.875" style="29" customWidth="1"/>
    <col min="1042" max="1042" width="8" style="29" customWidth="1"/>
    <col min="1043" max="1043" width="25.125" style="29" customWidth="1"/>
    <col min="1044" max="1044" width="2" style="29" customWidth="1"/>
    <col min="1045" max="1045" width="22.625" style="29" customWidth="1"/>
    <col min="1046" max="1046" width="6.625" style="29" customWidth="1"/>
    <col min="1047" max="1047" width="7.875" style="29" customWidth="1"/>
    <col min="1048" max="1048" width="3.375" style="29" customWidth="1"/>
    <col min="1049" max="1049" width="2.625" style="29" customWidth="1"/>
    <col min="1050" max="1050" width="7.625" style="29" customWidth="1"/>
    <col min="1051" max="1051" width="10.625" style="29" customWidth="1"/>
    <col min="1052" max="1052" width="4.125" style="29" customWidth="1"/>
    <col min="1053" max="1053" width="6.625" style="29" customWidth="1"/>
    <col min="1054" max="1054" width="4.375" style="29" customWidth="1"/>
    <col min="1055" max="1055" width="6.625" style="29" customWidth="1"/>
    <col min="1056" max="1056" width="3.625" style="29" customWidth="1"/>
    <col min="1057" max="1057" width="6.625" style="29" customWidth="1"/>
    <col min="1058" max="1058" width="2.375" style="29" customWidth="1"/>
    <col min="1059" max="1280" width="9.125" style="29"/>
    <col min="1281" max="1281" width="2.875" style="29" customWidth="1"/>
    <col min="1282" max="1282" width="1.5" style="29" customWidth="1"/>
    <col min="1283" max="1283" width="23.375" style="29" customWidth="1"/>
    <col min="1284" max="1284" width="1.625" style="29" customWidth="1"/>
    <col min="1285" max="1285" width="12.5" style="29" customWidth="1"/>
    <col min="1286" max="1286" width="16.5" style="29" customWidth="1"/>
    <col min="1287" max="1287" width="7.625" style="29" customWidth="1"/>
    <col min="1288" max="1288" width="15.625" style="29" customWidth="1"/>
    <col min="1289" max="1289" width="2.125" style="29" customWidth="1"/>
    <col min="1290" max="1290" width="10.625" style="29" customWidth="1"/>
    <col min="1291" max="1291" width="9.5" style="29" customWidth="1"/>
    <col min="1292" max="1292" width="2.125" style="29" customWidth="1"/>
    <col min="1293" max="1293" width="10.625" style="29" customWidth="1"/>
    <col min="1294" max="1294" width="9.125" style="29"/>
    <col min="1295" max="1295" width="2.125" style="29" customWidth="1"/>
    <col min="1296" max="1296" width="12.5" style="29" customWidth="1"/>
    <col min="1297" max="1297" width="2.875" style="29" customWidth="1"/>
    <col min="1298" max="1298" width="8" style="29" customWidth="1"/>
    <col min="1299" max="1299" width="25.125" style="29" customWidth="1"/>
    <col min="1300" max="1300" width="2" style="29" customWidth="1"/>
    <col min="1301" max="1301" width="22.625" style="29" customWidth="1"/>
    <col min="1302" max="1302" width="6.625" style="29" customWidth="1"/>
    <col min="1303" max="1303" width="7.875" style="29" customWidth="1"/>
    <col min="1304" max="1304" width="3.375" style="29" customWidth="1"/>
    <col min="1305" max="1305" width="2.625" style="29" customWidth="1"/>
    <col min="1306" max="1306" width="7.625" style="29" customWidth="1"/>
    <col min="1307" max="1307" width="10.625" style="29" customWidth="1"/>
    <col min="1308" max="1308" width="4.125" style="29" customWidth="1"/>
    <col min="1309" max="1309" width="6.625" style="29" customWidth="1"/>
    <col min="1310" max="1310" width="4.375" style="29" customWidth="1"/>
    <col min="1311" max="1311" width="6.625" style="29" customWidth="1"/>
    <col min="1312" max="1312" width="3.625" style="29" customWidth="1"/>
    <col min="1313" max="1313" width="6.625" style="29" customWidth="1"/>
    <col min="1314" max="1314" width="2.375" style="29" customWidth="1"/>
    <col min="1315" max="1536" width="9.125" style="29"/>
    <col min="1537" max="1537" width="2.875" style="29" customWidth="1"/>
    <col min="1538" max="1538" width="1.5" style="29" customWidth="1"/>
    <col min="1539" max="1539" width="23.375" style="29" customWidth="1"/>
    <col min="1540" max="1540" width="1.625" style="29" customWidth="1"/>
    <col min="1541" max="1541" width="12.5" style="29" customWidth="1"/>
    <col min="1542" max="1542" width="16.5" style="29" customWidth="1"/>
    <col min="1543" max="1543" width="7.625" style="29" customWidth="1"/>
    <col min="1544" max="1544" width="15.625" style="29" customWidth="1"/>
    <col min="1545" max="1545" width="2.125" style="29" customWidth="1"/>
    <col min="1546" max="1546" width="10.625" style="29" customWidth="1"/>
    <col min="1547" max="1547" width="9.5" style="29" customWidth="1"/>
    <col min="1548" max="1548" width="2.125" style="29" customWidth="1"/>
    <col min="1549" max="1549" width="10.625" style="29" customWidth="1"/>
    <col min="1550" max="1550" width="9.125" style="29"/>
    <col min="1551" max="1551" width="2.125" style="29" customWidth="1"/>
    <col min="1552" max="1552" width="12.5" style="29" customWidth="1"/>
    <col min="1553" max="1553" width="2.875" style="29" customWidth="1"/>
    <col min="1554" max="1554" width="8" style="29" customWidth="1"/>
    <col min="1555" max="1555" width="25.125" style="29" customWidth="1"/>
    <col min="1556" max="1556" width="2" style="29" customWidth="1"/>
    <col min="1557" max="1557" width="22.625" style="29" customWidth="1"/>
    <col min="1558" max="1558" width="6.625" style="29" customWidth="1"/>
    <col min="1559" max="1559" width="7.875" style="29" customWidth="1"/>
    <col min="1560" max="1560" width="3.375" style="29" customWidth="1"/>
    <col min="1561" max="1561" width="2.625" style="29" customWidth="1"/>
    <col min="1562" max="1562" width="7.625" style="29" customWidth="1"/>
    <col min="1563" max="1563" width="10.625" style="29" customWidth="1"/>
    <col min="1564" max="1564" width="4.125" style="29" customWidth="1"/>
    <col min="1565" max="1565" width="6.625" style="29" customWidth="1"/>
    <col min="1566" max="1566" width="4.375" style="29" customWidth="1"/>
    <col min="1567" max="1567" width="6.625" style="29" customWidth="1"/>
    <col min="1568" max="1568" width="3.625" style="29" customWidth="1"/>
    <col min="1569" max="1569" width="6.625" style="29" customWidth="1"/>
    <col min="1570" max="1570" width="2.375" style="29" customWidth="1"/>
    <col min="1571" max="1792" width="9.125" style="29"/>
    <col min="1793" max="1793" width="2.875" style="29" customWidth="1"/>
    <col min="1794" max="1794" width="1.5" style="29" customWidth="1"/>
    <col min="1795" max="1795" width="23.375" style="29" customWidth="1"/>
    <col min="1796" max="1796" width="1.625" style="29" customWidth="1"/>
    <col min="1797" max="1797" width="12.5" style="29" customWidth="1"/>
    <col min="1798" max="1798" width="16.5" style="29" customWidth="1"/>
    <col min="1799" max="1799" width="7.625" style="29" customWidth="1"/>
    <col min="1800" max="1800" width="15.625" style="29" customWidth="1"/>
    <col min="1801" max="1801" width="2.125" style="29" customWidth="1"/>
    <col min="1802" max="1802" width="10.625" style="29" customWidth="1"/>
    <col min="1803" max="1803" width="9.5" style="29" customWidth="1"/>
    <col min="1804" max="1804" width="2.125" style="29" customWidth="1"/>
    <col min="1805" max="1805" width="10.625" style="29" customWidth="1"/>
    <col min="1806" max="1806" width="9.125" style="29"/>
    <col min="1807" max="1807" width="2.125" style="29" customWidth="1"/>
    <col min="1808" max="1808" width="12.5" style="29" customWidth="1"/>
    <col min="1809" max="1809" width="2.875" style="29" customWidth="1"/>
    <col min="1810" max="1810" width="8" style="29" customWidth="1"/>
    <col min="1811" max="1811" width="25.125" style="29" customWidth="1"/>
    <col min="1812" max="1812" width="2" style="29" customWidth="1"/>
    <col min="1813" max="1813" width="22.625" style="29" customWidth="1"/>
    <col min="1814" max="1814" width="6.625" style="29" customWidth="1"/>
    <col min="1815" max="1815" width="7.875" style="29" customWidth="1"/>
    <col min="1816" max="1816" width="3.375" style="29" customWidth="1"/>
    <col min="1817" max="1817" width="2.625" style="29" customWidth="1"/>
    <col min="1818" max="1818" width="7.625" style="29" customWidth="1"/>
    <col min="1819" max="1819" width="10.625" style="29" customWidth="1"/>
    <col min="1820" max="1820" width="4.125" style="29" customWidth="1"/>
    <col min="1821" max="1821" width="6.625" style="29" customWidth="1"/>
    <col min="1822" max="1822" width="4.375" style="29" customWidth="1"/>
    <col min="1823" max="1823" width="6.625" style="29" customWidth="1"/>
    <col min="1824" max="1824" width="3.625" style="29" customWidth="1"/>
    <col min="1825" max="1825" width="6.625" style="29" customWidth="1"/>
    <col min="1826" max="1826" width="2.375" style="29" customWidth="1"/>
    <col min="1827" max="2048" width="9.125" style="29"/>
    <col min="2049" max="2049" width="2.875" style="29" customWidth="1"/>
    <col min="2050" max="2050" width="1.5" style="29" customWidth="1"/>
    <col min="2051" max="2051" width="23.375" style="29" customWidth="1"/>
    <col min="2052" max="2052" width="1.625" style="29" customWidth="1"/>
    <col min="2053" max="2053" width="12.5" style="29" customWidth="1"/>
    <col min="2054" max="2054" width="16.5" style="29" customWidth="1"/>
    <col min="2055" max="2055" width="7.625" style="29" customWidth="1"/>
    <col min="2056" max="2056" width="15.625" style="29" customWidth="1"/>
    <col min="2057" max="2057" width="2.125" style="29" customWidth="1"/>
    <col min="2058" max="2058" width="10.625" style="29" customWidth="1"/>
    <col min="2059" max="2059" width="9.5" style="29" customWidth="1"/>
    <col min="2060" max="2060" width="2.125" style="29" customWidth="1"/>
    <col min="2061" max="2061" width="10.625" style="29" customWidth="1"/>
    <col min="2062" max="2062" width="9.125" style="29"/>
    <col min="2063" max="2063" width="2.125" style="29" customWidth="1"/>
    <col min="2064" max="2064" width="12.5" style="29" customWidth="1"/>
    <col min="2065" max="2065" width="2.875" style="29" customWidth="1"/>
    <col min="2066" max="2066" width="8" style="29" customWidth="1"/>
    <col min="2067" max="2067" width="25.125" style="29" customWidth="1"/>
    <col min="2068" max="2068" width="2" style="29" customWidth="1"/>
    <col min="2069" max="2069" width="22.625" style="29" customWidth="1"/>
    <col min="2070" max="2070" width="6.625" style="29" customWidth="1"/>
    <col min="2071" max="2071" width="7.875" style="29" customWidth="1"/>
    <col min="2072" max="2072" width="3.375" style="29" customWidth="1"/>
    <col min="2073" max="2073" width="2.625" style="29" customWidth="1"/>
    <col min="2074" max="2074" width="7.625" style="29" customWidth="1"/>
    <col min="2075" max="2075" width="10.625" style="29" customWidth="1"/>
    <col min="2076" max="2076" width="4.125" style="29" customWidth="1"/>
    <col min="2077" max="2077" width="6.625" style="29" customWidth="1"/>
    <col min="2078" max="2078" width="4.375" style="29" customWidth="1"/>
    <col min="2079" max="2079" width="6.625" style="29" customWidth="1"/>
    <col min="2080" max="2080" width="3.625" style="29" customWidth="1"/>
    <col min="2081" max="2081" width="6.625" style="29" customWidth="1"/>
    <col min="2082" max="2082" width="2.375" style="29" customWidth="1"/>
    <col min="2083" max="2304" width="9.125" style="29"/>
    <col min="2305" max="2305" width="2.875" style="29" customWidth="1"/>
    <col min="2306" max="2306" width="1.5" style="29" customWidth="1"/>
    <col min="2307" max="2307" width="23.375" style="29" customWidth="1"/>
    <col min="2308" max="2308" width="1.625" style="29" customWidth="1"/>
    <col min="2309" max="2309" width="12.5" style="29" customWidth="1"/>
    <col min="2310" max="2310" width="16.5" style="29" customWidth="1"/>
    <col min="2311" max="2311" width="7.625" style="29" customWidth="1"/>
    <col min="2312" max="2312" width="15.625" style="29" customWidth="1"/>
    <col min="2313" max="2313" width="2.125" style="29" customWidth="1"/>
    <col min="2314" max="2314" width="10.625" style="29" customWidth="1"/>
    <col min="2315" max="2315" width="9.5" style="29" customWidth="1"/>
    <col min="2316" max="2316" width="2.125" style="29" customWidth="1"/>
    <col min="2317" max="2317" width="10.625" style="29" customWidth="1"/>
    <col min="2318" max="2318" width="9.125" style="29"/>
    <col min="2319" max="2319" width="2.125" style="29" customWidth="1"/>
    <col min="2320" max="2320" width="12.5" style="29" customWidth="1"/>
    <col min="2321" max="2321" width="2.875" style="29" customWidth="1"/>
    <col min="2322" max="2322" width="8" style="29" customWidth="1"/>
    <col min="2323" max="2323" width="25.125" style="29" customWidth="1"/>
    <col min="2324" max="2324" width="2" style="29" customWidth="1"/>
    <col min="2325" max="2325" width="22.625" style="29" customWidth="1"/>
    <col min="2326" max="2326" width="6.625" style="29" customWidth="1"/>
    <col min="2327" max="2327" width="7.875" style="29" customWidth="1"/>
    <col min="2328" max="2328" width="3.375" style="29" customWidth="1"/>
    <col min="2329" max="2329" width="2.625" style="29" customWidth="1"/>
    <col min="2330" max="2330" width="7.625" style="29" customWidth="1"/>
    <col min="2331" max="2331" width="10.625" style="29" customWidth="1"/>
    <col min="2332" max="2332" width="4.125" style="29" customWidth="1"/>
    <col min="2333" max="2333" width="6.625" style="29" customWidth="1"/>
    <col min="2334" max="2334" width="4.375" style="29" customWidth="1"/>
    <col min="2335" max="2335" width="6.625" style="29" customWidth="1"/>
    <col min="2336" max="2336" width="3.625" style="29" customWidth="1"/>
    <col min="2337" max="2337" width="6.625" style="29" customWidth="1"/>
    <col min="2338" max="2338" width="2.375" style="29" customWidth="1"/>
    <col min="2339" max="2560" width="9.125" style="29"/>
    <col min="2561" max="2561" width="2.875" style="29" customWidth="1"/>
    <col min="2562" max="2562" width="1.5" style="29" customWidth="1"/>
    <col min="2563" max="2563" width="23.375" style="29" customWidth="1"/>
    <col min="2564" max="2564" width="1.625" style="29" customWidth="1"/>
    <col min="2565" max="2565" width="12.5" style="29" customWidth="1"/>
    <col min="2566" max="2566" width="16.5" style="29" customWidth="1"/>
    <col min="2567" max="2567" width="7.625" style="29" customWidth="1"/>
    <col min="2568" max="2568" width="15.625" style="29" customWidth="1"/>
    <col min="2569" max="2569" width="2.125" style="29" customWidth="1"/>
    <col min="2570" max="2570" width="10.625" style="29" customWidth="1"/>
    <col min="2571" max="2571" width="9.5" style="29" customWidth="1"/>
    <col min="2572" max="2572" width="2.125" style="29" customWidth="1"/>
    <col min="2573" max="2573" width="10.625" style="29" customWidth="1"/>
    <col min="2574" max="2574" width="9.125" style="29"/>
    <col min="2575" max="2575" width="2.125" style="29" customWidth="1"/>
    <col min="2576" max="2576" width="12.5" style="29" customWidth="1"/>
    <col min="2577" max="2577" width="2.875" style="29" customWidth="1"/>
    <col min="2578" max="2578" width="8" style="29" customWidth="1"/>
    <col min="2579" max="2579" width="25.125" style="29" customWidth="1"/>
    <col min="2580" max="2580" width="2" style="29" customWidth="1"/>
    <col min="2581" max="2581" width="22.625" style="29" customWidth="1"/>
    <col min="2582" max="2582" width="6.625" style="29" customWidth="1"/>
    <col min="2583" max="2583" width="7.875" style="29" customWidth="1"/>
    <col min="2584" max="2584" width="3.375" style="29" customWidth="1"/>
    <col min="2585" max="2585" width="2.625" style="29" customWidth="1"/>
    <col min="2586" max="2586" width="7.625" style="29" customWidth="1"/>
    <col min="2587" max="2587" width="10.625" style="29" customWidth="1"/>
    <col min="2588" max="2588" width="4.125" style="29" customWidth="1"/>
    <col min="2589" max="2589" width="6.625" style="29" customWidth="1"/>
    <col min="2590" max="2590" width="4.375" style="29" customWidth="1"/>
    <col min="2591" max="2591" width="6.625" style="29" customWidth="1"/>
    <col min="2592" max="2592" width="3.625" style="29" customWidth="1"/>
    <col min="2593" max="2593" width="6.625" style="29" customWidth="1"/>
    <col min="2594" max="2594" width="2.375" style="29" customWidth="1"/>
    <col min="2595" max="2816" width="9.125" style="29"/>
    <col min="2817" max="2817" width="2.875" style="29" customWidth="1"/>
    <col min="2818" max="2818" width="1.5" style="29" customWidth="1"/>
    <col min="2819" max="2819" width="23.375" style="29" customWidth="1"/>
    <col min="2820" max="2820" width="1.625" style="29" customWidth="1"/>
    <col min="2821" max="2821" width="12.5" style="29" customWidth="1"/>
    <col min="2822" max="2822" width="16.5" style="29" customWidth="1"/>
    <col min="2823" max="2823" width="7.625" style="29" customWidth="1"/>
    <col min="2824" max="2824" width="15.625" style="29" customWidth="1"/>
    <col min="2825" max="2825" width="2.125" style="29" customWidth="1"/>
    <col min="2826" max="2826" width="10.625" style="29" customWidth="1"/>
    <col min="2827" max="2827" width="9.5" style="29" customWidth="1"/>
    <col min="2828" max="2828" width="2.125" style="29" customWidth="1"/>
    <col min="2829" max="2829" width="10.625" style="29" customWidth="1"/>
    <col min="2830" max="2830" width="9.125" style="29"/>
    <col min="2831" max="2831" width="2.125" style="29" customWidth="1"/>
    <col min="2832" max="2832" width="12.5" style="29" customWidth="1"/>
    <col min="2833" max="2833" width="2.875" style="29" customWidth="1"/>
    <col min="2834" max="2834" width="8" style="29" customWidth="1"/>
    <col min="2835" max="2835" width="25.125" style="29" customWidth="1"/>
    <col min="2836" max="2836" width="2" style="29" customWidth="1"/>
    <col min="2837" max="2837" width="22.625" style="29" customWidth="1"/>
    <col min="2838" max="2838" width="6.625" style="29" customWidth="1"/>
    <col min="2839" max="2839" width="7.875" style="29" customWidth="1"/>
    <col min="2840" max="2840" width="3.375" style="29" customWidth="1"/>
    <col min="2841" max="2841" width="2.625" style="29" customWidth="1"/>
    <col min="2842" max="2842" width="7.625" style="29" customWidth="1"/>
    <col min="2843" max="2843" width="10.625" style="29" customWidth="1"/>
    <col min="2844" max="2844" width="4.125" style="29" customWidth="1"/>
    <col min="2845" max="2845" width="6.625" style="29" customWidth="1"/>
    <col min="2846" max="2846" width="4.375" style="29" customWidth="1"/>
    <col min="2847" max="2847" width="6.625" style="29" customWidth="1"/>
    <col min="2848" max="2848" width="3.625" style="29" customWidth="1"/>
    <col min="2849" max="2849" width="6.625" style="29" customWidth="1"/>
    <col min="2850" max="2850" width="2.375" style="29" customWidth="1"/>
    <col min="2851" max="3072" width="9.125" style="29"/>
    <col min="3073" max="3073" width="2.875" style="29" customWidth="1"/>
    <col min="3074" max="3074" width="1.5" style="29" customWidth="1"/>
    <col min="3075" max="3075" width="23.375" style="29" customWidth="1"/>
    <col min="3076" max="3076" width="1.625" style="29" customWidth="1"/>
    <col min="3077" max="3077" width="12.5" style="29" customWidth="1"/>
    <col min="3078" max="3078" width="16.5" style="29" customWidth="1"/>
    <col min="3079" max="3079" width="7.625" style="29" customWidth="1"/>
    <col min="3080" max="3080" width="15.625" style="29" customWidth="1"/>
    <col min="3081" max="3081" width="2.125" style="29" customWidth="1"/>
    <col min="3082" max="3082" width="10.625" style="29" customWidth="1"/>
    <col min="3083" max="3083" width="9.5" style="29" customWidth="1"/>
    <col min="3084" max="3084" width="2.125" style="29" customWidth="1"/>
    <col min="3085" max="3085" width="10.625" style="29" customWidth="1"/>
    <col min="3086" max="3086" width="9.125" style="29"/>
    <col min="3087" max="3087" width="2.125" style="29" customWidth="1"/>
    <col min="3088" max="3088" width="12.5" style="29" customWidth="1"/>
    <col min="3089" max="3089" width="2.875" style="29" customWidth="1"/>
    <col min="3090" max="3090" width="8" style="29" customWidth="1"/>
    <col min="3091" max="3091" width="25.125" style="29" customWidth="1"/>
    <col min="3092" max="3092" width="2" style="29" customWidth="1"/>
    <col min="3093" max="3093" width="22.625" style="29" customWidth="1"/>
    <col min="3094" max="3094" width="6.625" style="29" customWidth="1"/>
    <col min="3095" max="3095" width="7.875" style="29" customWidth="1"/>
    <col min="3096" max="3096" width="3.375" style="29" customWidth="1"/>
    <col min="3097" max="3097" width="2.625" style="29" customWidth="1"/>
    <col min="3098" max="3098" width="7.625" style="29" customWidth="1"/>
    <col min="3099" max="3099" width="10.625" style="29" customWidth="1"/>
    <col min="3100" max="3100" width="4.125" style="29" customWidth="1"/>
    <col min="3101" max="3101" width="6.625" style="29" customWidth="1"/>
    <col min="3102" max="3102" width="4.375" style="29" customWidth="1"/>
    <col min="3103" max="3103" width="6.625" style="29" customWidth="1"/>
    <col min="3104" max="3104" width="3.625" style="29" customWidth="1"/>
    <col min="3105" max="3105" width="6.625" style="29" customWidth="1"/>
    <col min="3106" max="3106" width="2.375" style="29" customWidth="1"/>
    <col min="3107" max="3328" width="9.125" style="29"/>
    <col min="3329" max="3329" width="2.875" style="29" customWidth="1"/>
    <col min="3330" max="3330" width="1.5" style="29" customWidth="1"/>
    <col min="3331" max="3331" width="23.375" style="29" customWidth="1"/>
    <col min="3332" max="3332" width="1.625" style="29" customWidth="1"/>
    <col min="3333" max="3333" width="12.5" style="29" customWidth="1"/>
    <col min="3334" max="3334" width="16.5" style="29" customWidth="1"/>
    <col min="3335" max="3335" width="7.625" style="29" customWidth="1"/>
    <col min="3336" max="3336" width="15.625" style="29" customWidth="1"/>
    <col min="3337" max="3337" width="2.125" style="29" customWidth="1"/>
    <col min="3338" max="3338" width="10.625" style="29" customWidth="1"/>
    <col min="3339" max="3339" width="9.5" style="29" customWidth="1"/>
    <col min="3340" max="3340" width="2.125" style="29" customWidth="1"/>
    <col min="3341" max="3341" width="10.625" style="29" customWidth="1"/>
    <col min="3342" max="3342" width="9.125" style="29"/>
    <col min="3343" max="3343" width="2.125" style="29" customWidth="1"/>
    <col min="3344" max="3344" width="12.5" style="29" customWidth="1"/>
    <col min="3345" max="3345" width="2.875" style="29" customWidth="1"/>
    <col min="3346" max="3346" width="8" style="29" customWidth="1"/>
    <col min="3347" max="3347" width="25.125" style="29" customWidth="1"/>
    <col min="3348" max="3348" width="2" style="29" customWidth="1"/>
    <col min="3349" max="3349" width="22.625" style="29" customWidth="1"/>
    <col min="3350" max="3350" width="6.625" style="29" customWidth="1"/>
    <col min="3351" max="3351" width="7.875" style="29" customWidth="1"/>
    <col min="3352" max="3352" width="3.375" style="29" customWidth="1"/>
    <col min="3353" max="3353" width="2.625" style="29" customWidth="1"/>
    <col min="3354" max="3354" width="7.625" style="29" customWidth="1"/>
    <col min="3355" max="3355" width="10.625" style="29" customWidth="1"/>
    <col min="3356" max="3356" width="4.125" style="29" customWidth="1"/>
    <col min="3357" max="3357" width="6.625" style="29" customWidth="1"/>
    <col min="3358" max="3358" width="4.375" style="29" customWidth="1"/>
    <col min="3359" max="3359" width="6.625" style="29" customWidth="1"/>
    <col min="3360" max="3360" width="3.625" style="29" customWidth="1"/>
    <col min="3361" max="3361" width="6.625" style="29" customWidth="1"/>
    <col min="3362" max="3362" width="2.375" style="29" customWidth="1"/>
    <col min="3363" max="3584" width="9.125" style="29"/>
    <col min="3585" max="3585" width="2.875" style="29" customWidth="1"/>
    <col min="3586" max="3586" width="1.5" style="29" customWidth="1"/>
    <col min="3587" max="3587" width="23.375" style="29" customWidth="1"/>
    <col min="3588" max="3588" width="1.625" style="29" customWidth="1"/>
    <col min="3589" max="3589" width="12.5" style="29" customWidth="1"/>
    <col min="3590" max="3590" width="16.5" style="29" customWidth="1"/>
    <col min="3591" max="3591" width="7.625" style="29" customWidth="1"/>
    <col min="3592" max="3592" width="15.625" style="29" customWidth="1"/>
    <col min="3593" max="3593" width="2.125" style="29" customWidth="1"/>
    <col min="3594" max="3594" width="10.625" style="29" customWidth="1"/>
    <col min="3595" max="3595" width="9.5" style="29" customWidth="1"/>
    <col min="3596" max="3596" width="2.125" style="29" customWidth="1"/>
    <col min="3597" max="3597" width="10.625" style="29" customWidth="1"/>
    <col min="3598" max="3598" width="9.125" style="29"/>
    <col min="3599" max="3599" width="2.125" style="29" customWidth="1"/>
    <col min="3600" max="3600" width="12.5" style="29" customWidth="1"/>
    <col min="3601" max="3601" width="2.875" style="29" customWidth="1"/>
    <col min="3602" max="3602" width="8" style="29" customWidth="1"/>
    <col min="3603" max="3603" width="25.125" style="29" customWidth="1"/>
    <col min="3604" max="3604" width="2" style="29" customWidth="1"/>
    <col min="3605" max="3605" width="22.625" style="29" customWidth="1"/>
    <col min="3606" max="3606" width="6.625" style="29" customWidth="1"/>
    <col min="3607" max="3607" width="7.875" style="29" customWidth="1"/>
    <col min="3608" max="3608" width="3.375" style="29" customWidth="1"/>
    <col min="3609" max="3609" width="2.625" style="29" customWidth="1"/>
    <col min="3610" max="3610" width="7.625" style="29" customWidth="1"/>
    <col min="3611" max="3611" width="10.625" style="29" customWidth="1"/>
    <col min="3612" max="3612" width="4.125" style="29" customWidth="1"/>
    <col min="3613" max="3613" width="6.625" style="29" customWidth="1"/>
    <col min="3614" max="3614" width="4.375" style="29" customWidth="1"/>
    <col min="3615" max="3615" width="6.625" style="29" customWidth="1"/>
    <col min="3616" max="3616" width="3.625" style="29" customWidth="1"/>
    <col min="3617" max="3617" width="6.625" style="29" customWidth="1"/>
    <col min="3618" max="3618" width="2.375" style="29" customWidth="1"/>
    <col min="3619" max="3840" width="9.125" style="29"/>
    <col min="3841" max="3841" width="2.875" style="29" customWidth="1"/>
    <col min="3842" max="3842" width="1.5" style="29" customWidth="1"/>
    <col min="3843" max="3843" width="23.375" style="29" customWidth="1"/>
    <col min="3844" max="3844" width="1.625" style="29" customWidth="1"/>
    <col min="3845" max="3845" width="12.5" style="29" customWidth="1"/>
    <col min="3846" max="3846" width="16.5" style="29" customWidth="1"/>
    <col min="3847" max="3847" width="7.625" style="29" customWidth="1"/>
    <col min="3848" max="3848" width="15.625" style="29" customWidth="1"/>
    <col min="3849" max="3849" width="2.125" style="29" customWidth="1"/>
    <col min="3850" max="3850" width="10.625" style="29" customWidth="1"/>
    <col min="3851" max="3851" width="9.5" style="29" customWidth="1"/>
    <col min="3852" max="3852" width="2.125" style="29" customWidth="1"/>
    <col min="3853" max="3853" width="10.625" style="29" customWidth="1"/>
    <col min="3854" max="3854" width="9.125" style="29"/>
    <col min="3855" max="3855" width="2.125" style="29" customWidth="1"/>
    <col min="3856" max="3856" width="12.5" style="29" customWidth="1"/>
    <col min="3857" max="3857" width="2.875" style="29" customWidth="1"/>
    <col min="3858" max="3858" width="8" style="29" customWidth="1"/>
    <col min="3859" max="3859" width="25.125" style="29" customWidth="1"/>
    <col min="3860" max="3860" width="2" style="29" customWidth="1"/>
    <col min="3861" max="3861" width="22.625" style="29" customWidth="1"/>
    <col min="3862" max="3862" width="6.625" style="29" customWidth="1"/>
    <col min="3863" max="3863" width="7.875" style="29" customWidth="1"/>
    <col min="3864" max="3864" width="3.375" style="29" customWidth="1"/>
    <col min="3865" max="3865" width="2.625" style="29" customWidth="1"/>
    <col min="3866" max="3866" width="7.625" style="29" customWidth="1"/>
    <col min="3867" max="3867" width="10.625" style="29" customWidth="1"/>
    <col min="3868" max="3868" width="4.125" style="29" customWidth="1"/>
    <col min="3869" max="3869" width="6.625" style="29" customWidth="1"/>
    <col min="3870" max="3870" width="4.375" style="29" customWidth="1"/>
    <col min="3871" max="3871" width="6.625" style="29" customWidth="1"/>
    <col min="3872" max="3872" width="3.625" style="29" customWidth="1"/>
    <col min="3873" max="3873" width="6.625" style="29" customWidth="1"/>
    <col min="3874" max="3874" width="2.375" style="29" customWidth="1"/>
    <col min="3875" max="4096" width="9.125" style="29"/>
    <col min="4097" max="4097" width="2.875" style="29" customWidth="1"/>
    <col min="4098" max="4098" width="1.5" style="29" customWidth="1"/>
    <col min="4099" max="4099" width="23.375" style="29" customWidth="1"/>
    <col min="4100" max="4100" width="1.625" style="29" customWidth="1"/>
    <col min="4101" max="4101" width="12.5" style="29" customWidth="1"/>
    <col min="4102" max="4102" width="16.5" style="29" customWidth="1"/>
    <col min="4103" max="4103" width="7.625" style="29" customWidth="1"/>
    <col min="4104" max="4104" width="15.625" style="29" customWidth="1"/>
    <col min="4105" max="4105" width="2.125" style="29" customWidth="1"/>
    <col min="4106" max="4106" width="10.625" style="29" customWidth="1"/>
    <col min="4107" max="4107" width="9.5" style="29" customWidth="1"/>
    <col min="4108" max="4108" width="2.125" style="29" customWidth="1"/>
    <col min="4109" max="4109" width="10.625" style="29" customWidth="1"/>
    <col min="4110" max="4110" width="9.125" style="29"/>
    <col min="4111" max="4111" width="2.125" style="29" customWidth="1"/>
    <col min="4112" max="4112" width="12.5" style="29" customWidth="1"/>
    <col min="4113" max="4113" width="2.875" style="29" customWidth="1"/>
    <col min="4114" max="4114" width="8" style="29" customWidth="1"/>
    <col min="4115" max="4115" width="25.125" style="29" customWidth="1"/>
    <col min="4116" max="4116" width="2" style="29" customWidth="1"/>
    <col min="4117" max="4117" width="22.625" style="29" customWidth="1"/>
    <col min="4118" max="4118" width="6.625" style="29" customWidth="1"/>
    <col min="4119" max="4119" width="7.875" style="29" customWidth="1"/>
    <col min="4120" max="4120" width="3.375" style="29" customWidth="1"/>
    <col min="4121" max="4121" width="2.625" style="29" customWidth="1"/>
    <col min="4122" max="4122" width="7.625" style="29" customWidth="1"/>
    <col min="4123" max="4123" width="10.625" style="29" customWidth="1"/>
    <col min="4124" max="4124" width="4.125" style="29" customWidth="1"/>
    <col min="4125" max="4125" width="6.625" style="29" customWidth="1"/>
    <col min="4126" max="4126" width="4.375" style="29" customWidth="1"/>
    <col min="4127" max="4127" width="6.625" style="29" customWidth="1"/>
    <col min="4128" max="4128" width="3.625" style="29" customWidth="1"/>
    <col min="4129" max="4129" width="6.625" style="29" customWidth="1"/>
    <col min="4130" max="4130" width="2.375" style="29" customWidth="1"/>
    <col min="4131" max="4352" width="9.125" style="29"/>
    <col min="4353" max="4353" width="2.875" style="29" customWidth="1"/>
    <col min="4354" max="4354" width="1.5" style="29" customWidth="1"/>
    <col min="4355" max="4355" width="23.375" style="29" customWidth="1"/>
    <col min="4356" max="4356" width="1.625" style="29" customWidth="1"/>
    <col min="4357" max="4357" width="12.5" style="29" customWidth="1"/>
    <col min="4358" max="4358" width="16.5" style="29" customWidth="1"/>
    <col min="4359" max="4359" width="7.625" style="29" customWidth="1"/>
    <col min="4360" max="4360" width="15.625" style="29" customWidth="1"/>
    <col min="4361" max="4361" width="2.125" style="29" customWidth="1"/>
    <col min="4362" max="4362" width="10.625" style="29" customWidth="1"/>
    <col min="4363" max="4363" width="9.5" style="29" customWidth="1"/>
    <col min="4364" max="4364" width="2.125" style="29" customWidth="1"/>
    <col min="4365" max="4365" width="10.625" style="29" customWidth="1"/>
    <col min="4366" max="4366" width="9.125" style="29"/>
    <col min="4367" max="4367" width="2.125" style="29" customWidth="1"/>
    <col min="4368" max="4368" width="12.5" style="29" customWidth="1"/>
    <col min="4369" max="4369" width="2.875" style="29" customWidth="1"/>
    <col min="4370" max="4370" width="8" style="29" customWidth="1"/>
    <col min="4371" max="4371" width="25.125" style="29" customWidth="1"/>
    <col min="4372" max="4372" width="2" style="29" customWidth="1"/>
    <col min="4373" max="4373" width="22.625" style="29" customWidth="1"/>
    <col min="4374" max="4374" width="6.625" style="29" customWidth="1"/>
    <col min="4375" max="4375" width="7.875" style="29" customWidth="1"/>
    <col min="4376" max="4376" width="3.375" style="29" customWidth="1"/>
    <col min="4377" max="4377" width="2.625" style="29" customWidth="1"/>
    <col min="4378" max="4378" width="7.625" style="29" customWidth="1"/>
    <col min="4379" max="4379" width="10.625" style="29" customWidth="1"/>
    <col min="4380" max="4380" width="4.125" style="29" customWidth="1"/>
    <col min="4381" max="4381" width="6.625" style="29" customWidth="1"/>
    <col min="4382" max="4382" width="4.375" style="29" customWidth="1"/>
    <col min="4383" max="4383" width="6.625" style="29" customWidth="1"/>
    <col min="4384" max="4384" width="3.625" style="29" customWidth="1"/>
    <col min="4385" max="4385" width="6.625" style="29" customWidth="1"/>
    <col min="4386" max="4386" width="2.375" style="29" customWidth="1"/>
    <col min="4387" max="4608" width="9.125" style="29"/>
    <col min="4609" max="4609" width="2.875" style="29" customWidth="1"/>
    <col min="4610" max="4610" width="1.5" style="29" customWidth="1"/>
    <col min="4611" max="4611" width="23.375" style="29" customWidth="1"/>
    <col min="4612" max="4612" width="1.625" style="29" customWidth="1"/>
    <col min="4613" max="4613" width="12.5" style="29" customWidth="1"/>
    <col min="4614" max="4614" width="16.5" style="29" customWidth="1"/>
    <col min="4615" max="4615" width="7.625" style="29" customWidth="1"/>
    <col min="4616" max="4616" width="15.625" style="29" customWidth="1"/>
    <col min="4617" max="4617" width="2.125" style="29" customWidth="1"/>
    <col min="4618" max="4618" width="10.625" style="29" customWidth="1"/>
    <col min="4619" max="4619" width="9.5" style="29" customWidth="1"/>
    <col min="4620" max="4620" width="2.125" style="29" customWidth="1"/>
    <col min="4621" max="4621" width="10.625" style="29" customWidth="1"/>
    <col min="4622" max="4622" width="9.125" style="29"/>
    <col min="4623" max="4623" width="2.125" style="29" customWidth="1"/>
    <col min="4624" max="4624" width="12.5" style="29" customWidth="1"/>
    <col min="4625" max="4625" width="2.875" style="29" customWidth="1"/>
    <col min="4626" max="4626" width="8" style="29" customWidth="1"/>
    <col min="4627" max="4627" width="25.125" style="29" customWidth="1"/>
    <col min="4628" max="4628" width="2" style="29" customWidth="1"/>
    <col min="4629" max="4629" width="22.625" style="29" customWidth="1"/>
    <col min="4630" max="4630" width="6.625" style="29" customWidth="1"/>
    <col min="4631" max="4631" width="7.875" style="29" customWidth="1"/>
    <col min="4632" max="4632" width="3.375" style="29" customWidth="1"/>
    <col min="4633" max="4633" width="2.625" style="29" customWidth="1"/>
    <col min="4634" max="4634" width="7.625" style="29" customWidth="1"/>
    <col min="4635" max="4635" width="10.625" style="29" customWidth="1"/>
    <col min="4636" max="4636" width="4.125" style="29" customWidth="1"/>
    <col min="4637" max="4637" width="6.625" style="29" customWidth="1"/>
    <col min="4638" max="4638" width="4.375" style="29" customWidth="1"/>
    <col min="4639" max="4639" width="6.625" style="29" customWidth="1"/>
    <col min="4640" max="4640" width="3.625" style="29" customWidth="1"/>
    <col min="4641" max="4641" width="6.625" style="29" customWidth="1"/>
    <col min="4642" max="4642" width="2.375" style="29" customWidth="1"/>
    <col min="4643" max="4864" width="9.125" style="29"/>
    <col min="4865" max="4865" width="2.875" style="29" customWidth="1"/>
    <col min="4866" max="4866" width="1.5" style="29" customWidth="1"/>
    <col min="4867" max="4867" width="23.375" style="29" customWidth="1"/>
    <col min="4868" max="4868" width="1.625" style="29" customWidth="1"/>
    <col min="4869" max="4869" width="12.5" style="29" customWidth="1"/>
    <col min="4870" max="4870" width="16.5" style="29" customWidth="1"/>
    <col min="4871" max="4871" width="7.625" style="29" customWidth="1"/>
    <col min="4872" max="4872" width="15.625" style="29" customWidth="1"/>
    <col min="4873" max="4873" width="2.125" style="29" customWidth="1"/>
    <col min="4874" max="4874" width="10.625" style="29" customWidth="1"/>
    <col min="4875" max="4875" width="9.5" style="29" customWidth="1"/>
    <col min="4876" max="4876" width="2.125" style="29" customWidth="1"/>
    <col min="4877" max="4877" width="10.625" style="29" customWidth="1"/>
    <col min="4878" max="4878" width="9.125" style="29"/>
    <col min="4879" max="4879" width="2.125" style="29" customWidth="1"/>
    <col min="4880" max="4880" width="12.5" style="29" customWidth="1"/>
    <col min="4881" max="4881" width="2.875" style="29" customWidth="1"/>
    <col min="4882" max="4882" width="8" style="29" customWidth="1"/>
    <col min="4883" max="4883" width="25.125" style="29" customWidth="1"/>
    <col min="4884" max="4884" width="2" style="29" customWidth="1"/>
    <col min="4885" max="4885" width="22.625" style="29" customWidth="1"/>
    <col min="4886" max="4886" width="6.625" style="29" customWidth="1"/>
    <col min="4887" max="4887" width="7.875" style="29" customWidth="1"/>
    <col min="4888" max="4888" width="3.375" style="29" customWidth="1"/>
    <col min="4889" max="4889" width="2.625" style="29" customWidth="1"/>
    <col min="4890" max="4890" width="7.625" style="29" customWidth="1"/>
    <col min="4891" max="4891" width="10.625" style="29" customWidth="1"/>
    <col min="4892" max="4892" width="4.125" style="29" customWidth="1"/>
    <col min="4893" max="4893" width="6.625" style="29" customWidth="1"/>
    <col min="4894" max="4894" width="4.375" style="29" customWidth="1"/>
    <col min="4895" max="4895" width="6.625" style="29" customWidth="1"/>
    <col min="4896" max="4896" width="3.625" style="29" customWidth="1"/>
    <col min="4897" max="4897" width="6.625" style="29" customWidth="1"/>
    <col min="4898" max="4898" width="2.375" style="29" customWidth="1"/>
    <col min="4899" max="5120" width="9.125" style="29"/>
    <col min="5121" max="5121" width="2.875" style="29" customWidth="1"/>
    <col min="5122" max="5122" width="1.5" style="29" customWidth="1"/>
    <col min="5123" max="5123" width="23.375" style="29" customWidth="1"/>
    <col min="5124" max="5124" width="1.625" style="29" customWidth="1"/>
    <col min="5125" max="5125" width="12.5" style="29" customWidth="1"/>
    <col min="5126" max="5126" width="16.5" style="29" customWidth="1"/>
    <col min="5127" max="5127" width="7.625" style="29" customWidth="1"/>
    <col min="5128" max="5128" width="15.625" style="29" customWidth="1"/>
    <col min="5129" max="5129" width="2.125" style="29" customWidth="1"/>
    <col min="5130" max="5130" width="10.625" style="29" customWidth="1"/>
    <col min="5131" max="5131" width="9.5" style="29" customWidth="1"/>
    <col min="5132" max="5132" width="2.125" style="29" customWidth="1"/>
    <col min="5133" max="5133" width="10.625" style="29" customWidth="1"/>
    <col min="5134" max="5134" width="9.125" style="29"/>
    <col min="5135" max="5135" width="2.125" style="29" customWidth="1"/>
    <col min="5136" max="5136" width="12.5" style="29" customWidth="1"/>
    <col min="5137" max="5137" width="2.875" style="29" customWidth="1"/>
    <col min="5138" max="5138" width="8" style="29" customWidth="1"/>
    <col min="5139" max="5139" width="25.125" style="29" customWidth="1"/>
    <col min="5140" max="5140" width="2" style="29" customWidth="1"/>
    <col min="5141" max="5141" width="22.625" style="29" customWidth="1"/>
    <col min="5142" max="5142" width="6.625" style="29" customWidth="1"/>
    <col min="5143" max="5143" width="7.875" style="29" customWidth="1"/>
    <col min="5144" max="5144" width="3.375" style="29" customWidth="1"/>
    <col min="5145" max="5145" width="2.625" style="29" customWidth="1"/>
    <col min="5146" max="5146" width="7.625" style="29" customWidth="1"/>
    <col min="5147" max="5147" width="10.625" style="29" customWidth="1"/>
    <col min="5148" max="5148" width="4.125" style="29" customWidth="1"/>
    <col min="5149" max="5149" width="6.625" style="29" customWidth="1"/>
    <col min="5150" max="5150" width="4.375" style="29" customWidth="1"/>
    <col min="5151" max="5151" width="6.625" style="29" customWidth="1"/>
    <col min="5152" max="5152" width="3.625" style="29" customWidth="1"/>
    <col min="5153" max="5153" width="6.625" style="29" customWidth="1"/>
    <col min="5154" max="5154" width="2.375" style="29" customWidth="1"/>
    <col min="5155" max="5376" width="9.125" style="29"/>
    <col min="5377" max="5377" width="2.875" style="29" customWidth="1"/>
    <col min="5378" max="5378" width="1.5" style="29" customWidth="1"/>
    <col min="5379" max="5379" width="23.375" style="29" customWidth="1"/>
    <col min="5380" max="5380" width="1.625" style="29" customWidth="1"/>
    <col min="5381" max="5381" width="12.5" style="29" customWidth="1"/>
    <col min="5382" max="5382" width="16.5" style="29" customWidth="1"/>
    <col min="5383" max="5383" width="7.625" style="29" customWidth="1"/>
    <col min="5384" max="5384" width="15.625" style="29" customWidth="1"/>
    <col min="5385" max="5385" width="2.125" style="29" customWidth="1"/>
    <col min="5386" max="5386" width="10.625" style="29" customWidth="1"/>
    <col min="5387" max="5387" width="9.5" style="29" customWidth="1"/>
    <col min="5388" max="5388" width="2.125" style="29" customWidth="1"/>
    <col min="5389" max="5389" width="10.625" style="29" customWidth="1"/>
    <col min="5390" max="5390" width="9.125" style="29"/>
    <col min="5391" max="5391" width="2.125" style="29" customWidth="1"/>
    <col min="5392" max="5392" width="12.5" style="29" customWidth="1"/>
    <col min="5393" max="5393" width="2.875" style="29" customWidth="1"/>
    <col min="5394" max="5394" width="8" style="29" customWidth="1"/>
    <col min="5395" max="5395" width="25.125" style="29" customWidth="1"/>
    <col min="5396" max="5396" width="2" style="29" customWidth="1"/>
    <col min="5397" max="5397" width="22.625" style="29" customWidth="1"/>
    <col min="5398" max="5398" width="6.625" style="29" customWidth="1"/>
    <col min="5399" max="5399" width="7.875" style="29" customWidth="1"/>
    <col min="5400" max="5400" width="3.375" style="29" customWidth="1"/>
    <col min="5401" max="5401" width="2.625" style="29" customWidth="1"/>
    <col min="5402" max="5402" width="7.625" style="29" customWidth="1"/>
    <col min="5403" max="5403" width="10.625" style="29" customWidth="1"/>
    <col min="5404" max="5404" width="4.125" style="29" customWidth="1"/>
    <col min="5405" max="5405" width="6.625" style="29" customWidth="1"/>
    <col min="5406" max="5406" width="4.375" style="29" customWidth="1"/>
    <col min="5407" max="5407" width="6.625" style="29" customWidth="1"/>
    <col min="5408" max="5408" width="3.625" style="29" customWidth="1"/>
    <col min="5409" max="5409" width="6.625" style="29" customWidth="1"/>
    <col min="5410" max="5410" width="2.375" style="29" customWidth="1"/>
    <col min="5411" max="5632" width="9.125" style="29"/>
    <col min="5633" max="5633" width="2.875" style="29" customWidth="1"/>
    <col min="5634" max="5634" width="1.5" style="29" customWidth="1"/>
    <col min="5635" max="5635" width="23.375" style="29" customWidth="1"/>
    <col min="5636" max="5636" width="1.625" style="29" customWidth="1"/>
    <col min="5637" max="5637" width="12.5" style="29" customWidth="1"/>
    <col min="5638" max="5638" width="16.5" style="29" customWidth="1"/>
    <col min="5639" max="5639" width="7.625" style="29" customWidth="1"/>
    <col min="5640" max="5640" width="15.625" style="29" customWidth="1"/>
    <col min="5641" max="5641" width="2.125" style="29" customWidth="1"/>
    <col min="5642" max="5642" width="10.625" style="29" customWidth="1"/>
    <col min="5643" max="5643" width="9.5" style="29" customWidth="1"/>
    <col min="5644" max="5644" width="2.125" style="29" customWidth="1"/>
    <col min="5645" max="5645" width="10.625" style="29" customWidth="1"/>
    <col min="5646" max="5646" width="9.125" style="29"/>
    <col min="5647" max="5647" width="2.125" style="29" customWidth="1"/>
    <col min="5648" max="5648" width="12.5" style="29" customWidth="1"/>
    <col min="5649" max="5649" width="2.875" style="29" customWidth="1"/>
    <col min="5650" max="5650" width="8" style="29" customWidth="1"/>
    <col min="5651" max="5651" width="25.125" style="29" customWidth="1"/>
    <col min="5652" max="5652" width="2" style="29" customWidth="1"/>
    <col min="5653" max="5653" width="22.625" style="29" customWidth="1"/>
    <col min="5654" max="5654" width="6.625" style="29" customWidth="1"/>
    <col min="5655" max="5655" width="7.875" style="29" customWidth="1"/>
    <col min="5656" max="5656" width="3.375" style="29" customWidth="1"/>
    <col min="5657" max="5657" width="2.625" style="29" customWidth="1"/>
    <col min="5658" max="5658" width="7.625" style="29" customWidth="1"/>
    <col min="5659" max="5659" width="10.625" style="29" customWidth="1"/>
    <col min="5660" max="5660" width="4.125" style="29" customWidth="1"/>
    <col min="5661" max="5661" width="6.625" style="29" customWidth="1"/>
    <col min="5662" max="5662" width="4.375" style="29" customWidth="1"/>
    <col min="5663" max="5663" width="6.625" style="29" customWidth="1"/>
    <col min="5664" max="5664" width="3.625" style="29" customWidth="1"/>
    <col min="5665" max="5665" width="6.625" style="29" customWidth="1"/>
    <col min="5666" max="5666" width="2.375" style="29" customWidth="1"/>
    <col min="5667" max="5888" width="9.125" style="29"/>
    <col min="5889" max="5889" width="2.875" style="29" customWidth="1"/>
    <col min="5890" max="5890" width="1.5" style="29" customWidth="1"/>
    <col min="5891" max="5891" width="23.375" style="29" customWidth="1"/>
    <col min="5892" max="5892" width="1.625" style="29" customWidth="1"/>
    <col min="5893" max="5893" width="12.5" style="29" customWidth="1"/>
    <col min="5894" max="5894" width="16.5" style="29" customWidth="1"/>
    <col min="5895" max="5895" width="7.625" style="29" customWidth="1"/>
    <col min="5896" max="5896" width="15.625" style="29" customWidth="1"/>
    <col min="5897" max="5897" width="2.125" style="29" customWidth="1"/>
    <col min="5898" max="5898" width="10.625" style="29" customWidth="1"/>
    <col min="5899" max="5899" width="9.5" style="29" customWidth="1"/>
    <col min="5900" max="5900" width="2.125" style="29" customWidth="1"/>
    <col min="5901" max="5901" width="10.625" style="29" customWidth="1"/>
    <col min="5902" max="5902" width="9.125" style="29"/>
    <col min="5903" max="5903" width="2.125" style="29" customWidth="1"/>
    <col min="5904" max="5904" width="12.5" style="29" customWidth="1"/>
    <col min="5905" max="5905" width="2.875" style="29" customWidth="1"/>
    <col min="5906" max="5906" width="8" style="29" customWidth="1"/>
    <col min="5907" max="5907" width="25.125" style="29" customWidth="1"/>
    <col min="5908" max="5908" width="2" style="29" customWidth="1"/>
    <col min="5909" max="5909" width="22.625" style="29" customWidth="1"/>
    <col min="5910" max="5910" width="6.625" style="29" customWidth="1"/>
    <col min="5911" max="5911" width="7.875" style="29" customWidth="1"/>
    <col min="5912" max="5912" width="3.375" style="29" customWidth="1"/>
    <col min="5913" max="5913" width="2.625" style="29" customWidth="1"/>
    <col min="5914" max="5914" width="7.625" style="29" customWidth="1"/>
    <col min="5915" max="5915" width="10.625" style="29" customWidth="1"/>
    <col min="5916" max="5916" width="4.125" style="29" customWidth="1"/>
    <col min="5917" max="5917" width="6.625" style="29" customWidth="1"/>
    <col min="5918" max="5918" width="4.375" style="29" customWidth="1"/>
    <col min="5919" max="5919" width="6.625" style="29" customWidth="1"/>
    <col min="5920" max="5920" width="3.625" style="29" customWidth="1"/>
    <col min="5921" max="5921" width="6.625" style="29" customWidth="1"/>
    <col min="5922" max="5922" width="2.375" style="29" customWidth="1"/>
    <col min="5923" max="6144" width="9.125" style="29"/>
    <col min="6145" max="6145" width="2.875" style="29" customWidth="1"/>
    <col min="6146" max="6146" width="1.5" style="29" customWidth="1"/>
    <col min="6147" max="6147" width="23.375" style="29" customWidth="1"/>
    <col min="6148" max="6148" width="1.625" style="29" customWidth="1"/>
    <col min="6149" max="6149" width="12.5" style="29" customWidth="1"/>
    <col min="6150" max="6150" width="16.5" style="29" customWidth="1"/>
    <col min="6151" max="6151" width="7.625" style="29" customWidth="1"/>
    <col min="6152" max="6152" width="15.625" style="29" customWidth="1"/>
    <col min="6153" max="6153" width="2.125" style="29" customWidth="1"/>
    <col min="6154" max="6154" width="10.625" style="29" customWidth="1"/>
    <col min="6155" max="6155" width="9.5" style="29" customWidth="1"/>
    <col min="6156" max="6156" width="2.125" style="29" customWidth="1"/>
    <col min="6157" max="6157" width="10.625" style="29" customWidth="1"/>
    <col min="6158" max="6158" width="9.125" style="29"/>
    <col min="6159" max="6159" width="2.125" style="29" customWidth="1"/>
    <col min="6160" max="6160" width="12.5" style="29" customWidth="1"/>
    <col min="6161" max="6161" width="2.875" style="29" customWidth="1"/>
    <col min="6162" max="6162" width="8" style="29" customWidth="1"/>
    <col min="6163" max="6163" width="25.125" style="29" customWidth="1"/>
    <col min="6164" max="6164" width="2" style="29" customWidth="1"/>
    <col min="6165" max="6165" width="22.625" style="29" customWidth="1"/>
    <col min="6166" max="6166" width="6.625" style="29" customWidth="1"/>
    <col min="6167" max="6167" width="7.875" style="29" customWidth="1"/>
    <col min="6168" max="6168" width="3.375" style="29" customWidth="1"/>
    <col min="6169" max="6169" width="2.625" style="29" customWidth="1"/>
    <col min="6170" max="6170" width="7.625" style="29" customWidth="1"/>
    <col min="6171" max="6171" width="10.625" style="29" customWidth="1"/>
    <col min="6172" max="6172" width="4.125" style="29" customWidth="1"/>
    <col min="6173" max="6173" width="6.625" style="29" customWidth="1"/>
    <col min="6174" max="6174" width="4.375" style="29" customWidth="1"/>
    <col min="6175" max="6175" width="6.625" style="29" customWidth="1"/>
    <col min="6176" max="6176" width="3.625" style="29" customWidth="1"/>
    <col min="6177" max="6177" width="6.625" style="29" customWidth="1"/>
    <col min="6178" max="6178" width="2.375" style="29" customWidth="1"/>
    <col min="6179" max="6400" width="9.125" style="29"/>
    <col min="6401" max="6401" width="2.875" style="29" customWidth="1"/>
    <col min="6402" max="6402" width="1.5" style="29" customWidth="1"/>
    <col min="6403" max="6403" width="23.375" style="29" customWidth="1"/>
    <col min="6404" max="6404" width="1.625" style="29" customWidth="1"/>
    <col min="6405" max="6405" width="12.5" style="29" customWidth="1"/>
    <col min="6406" max="6406" width="16.5" style="29" customWidth="1"/>
    <col min="6407" max="6407" width="7.625" style="29" customWidth="1"/>
    <col min="6408" max="6408" width="15.625" style="29" customWidth="1"/>
    <col min="6409" max="6409" width="2.125" style="29" customWidth="1"/>
    <col min="6410" max="6410" width="10.625" style="29" customWidth="1"/>
    <col min="6411" max="6411" width="9.5" style="29" customWidth="1"/>
    <col min="6412" max="6412" width="2.125" style="29" customWidth="1"/>
    <col min="6413" max="6413" width="10.625" style="29" customWidth="1"/>
    <col min="6414" max="6414" width="9.125" style="29"/>
    <col min="6415" max="6415" width="2.125" style="29" customWidth="1"/>
    <col min="6416" max="6416" width="12.5" style="29" customWidth="1"/>
    <col min="6417" max="6417" width="2.875" style="29" customWidth="1"/>
    <col min="6418" max="6418" width="8" style="29" customWidth="1"/>
    <col min="6419" max="6419" width="25.125" style="29" customWidth="1"/>
    <col min="6420" max="6420" width="2" style="29" customWidth="1"/>
    <col min="6421" max="6421" width="22.625" style="29" customWidth="1"/>
    <col min="6422" max="6422" width="6.625" style="29" customWidth="1"/>
    <col min="6423" max="6423" width="7.875" style="29" customWidth="1"/>
    <col min="6424" max="6424" width="3.375" style="29" customWidth="1"/>
    <col min="6425" max="6425" width="2.625" style="29" customWidth="1"/>
    <col min="6426" max="6426" width="7.625" style="29" customWidth="1"/>
    <col min="6427" max="6427" width="10.625" style="29" customWidth="1"/>
    <col min="6428" max="6428" width="4.125" style="29" customWidth="1"/>
    <col min="6429" max="6429" width="6.625" style="29" customWidth="1"/>
    <col min="6430" max="6430" width="4.375" style="29" customWidth="1"/>
    <col min="6431" max="6431" width="6.625" style="29" customWidth="1"/>
    <col min="6432" max="6432" width="3.625" style="29" customWidth="1"/>
    <col min="6433" max="6433" width="6.625" style="29" customWidth="1"/>
    <col min="6434" max="6434" width="2.375" style="29" customWidth="1"/>
    <col min="6435" max="6656" width="9.125" style="29"/>
    <col min="6657" max="6657" width="2.875" style="29" customWidth="1"/>
    <col min="6658" max="6658" width="1.5" style="29" customWidth="1"/>
    <col min="6659" max="6659" width="23.375" style="29" customWidth="1"/>
    <col min="6660" max="6660" width="1.625" style="29" customWidth="1"/>
    <col min="6661" max="6661" width="12.5" style="29" customWidth="1"/>
    <col min="6662" max="6662" width="16.5" style="29" customWidth="1"/>
    <col min="6663" max="6663" width="7.625" style="29" customWidth="1"/>
    <col min="6664" max="6664" width="15.625" style="29" customWidth="1"/>
    <col min="6665" max="6665" width="2.125" style="29" customWidth="1"/>
    <col min="6666" max="6666" width="10.625" style="29" customWidth="1"/>
    <col min="6667" max="6667" width="9.5" style="29" customWidth="1"/>
    <col min="6668" max="6668" width="2.125" style="29" customWidth="1"/>
    <col min="6669" max="6669" width="10.625" style="29" customWidth="1"/>
    <col min="6670" max="6670" width="9.125" style="29"/>
    <col min="6671" max="6671" width="2.125" style="29" customWidth="1"/>
    <col min="6672" max="6672" width="12.5" style="29" customWidth="1"/>
    <col min="6673" max="6673" width="2.875" style="29" customWidth="1"/>
    <col min="6674" max="6674" width="8" style="29" customWidth="1"/>
    <col min="6675" max="6675" width="25.125" style="29" customWidth="1"/>
    <col min="6676" max="6676" width="2" style="29" customWidth="1"/>
    <col min="6677" max="6677" width="22.625" style="29" customWidth="1"/>
    <col min="6678" max="6678" width="6.625" style="29" customWidth="1"/>
    <col min="6679" max="6679" width="7.875" style="29" customWidth="1"/>
    <col min="6680" max="6680" width="3.375" style="29" customWidth="1"/>
    <col min="6681" max="6681" width="2.625" style="29" customWidth="1"/>
    <col min="6682" max="6682" width="7.625" style="29" customWidth="1"/>
    <col min="6683" max="6683" width="10.625" style="29" customWidth="1"/>
    <col min="6684" max="6684" width="4.125" style="29" customWidth="1"/>
    <col min="6685" max="6685" width="6.625" style="29" customWidth="1"/>
    <col min="6686" max="6686" width="4.375" style="29" customWidth="1"/>
    <col min="6687" max="6687" width="6.625" style="29" customWidth="1"/>
    <col min="6688" max="6688" width="3.625" style="29" customWidth="1"/>
    <col min="6689" max="6689" width="6.625" style="29" customWidth="1"/>
    <col min="6690" max="6690" width="2.375" style="29" customWidth="1"/>
    <col min="6691" max="6912" width="9.125" style="29"/>
    <col min="6913" max="6913" width="2.875" style="29" customWidth="1"/>
    <col min="6914" max="6914" width="1.5" style="29" customWidth="1"/>
    <col min="6915" max="6915" width="23.375" style="29" customWidth="1"/>
    <col min="6916" max="6916" width="1.625" style="29" customWidth="1"/>
    <col min="6917" max="6917" width="12.5" style="29" customWidth="1"/>
    <col min="6918" max="6918" width="16.5" style="29" customWidth="1"/>
    <col min="6919" max="6919" width="7.625" style="29" customWidth="1"/>
    <col min="6920" max="6920" width="15.625" style="29" customWidth="1"/>
    <col min="6921" max="6921" width="2.125" style="29" customWidth="1"/>
    <col min="6922" max="6922" width="10.625" style="29" customWidth="1"/>
    <col min="6923" max="6923" width="9.5" style="29" customWidth="1"/>
    <col min="6924" max="6924" width="2.125" style="29" customWidth="1"/>
    <col min="6925" max="6925" width="10.625" style="29" customWidth="1"/>
    <col min="6926" max="6926" width="9.125" style="29"/>
    <col min="6927" max="6927" width="2.125" style="29" customWidth="1"/>
    <col min="6928" max="6928" width="12.5" style="29" customWidth="1"/>
    <col min="6929" max="6929" width="2.875" style="29" customWidth="1"/>
    <col min="6930" max="6930" width="8" style="29" customWidth="1"/>
    <col min="6931" max="6931" width="25.125" style="29" customWidth="1"/>
    <col min="6932" max="6932" width="2" style="29" customWidth="1"/>
    <col min="6933" max="6933" width="22.625" style="29" customWidth="1"/>
    <col min="6934" max="6934" width="6.625" style="29" customWidth="1"/>
    <col min="6935" max="6935" width="7.875" style="29" customWidth="1"/>
    <col min="6936" max="6936" width="3.375" style="29" customWidth="1"/>
    <col min="6937" max="6937" width="2.625" style="29" customWidth="1"/>
    <col min="6938" max="6938" width="7.625" style="29" customWidth="1"/>
    <col min="6939" max="6939" width="10.625" style="29" customWidth="1"/>
    <col min="6940" max="6940" width="4.125" style="29" customWidth="1"/>
    <col min="6941" max="6941" width="6.625" style="29" customWidth="1"/>
    <col min="6942" max="6942" width="4.375" style="29" customWidth="1"/>
    <col min="6943" max="6943" width="6.625" style="29" customWidth="1"/>
    <col min="6944" max="6944" width="3.625" style="29" customWidth="1"/>
    <col min="6945" max="6945" width="6.625" style="29" customWidth="1"/>
    <col min="6946" max="6946" width="2.375" style="29" customWidth="1"/>
    <col min="6947" max="7168" width="9.125" style="29"/>
    <col min="7169" max="7169" width="2.875" style="29" customWidth="1"/>
    <col min="7170" max="7170" width="1.5" style="29" customWidth="1"/>
    <col min="7171" max="7171" width="23.375" style="29" customWidth="1"/>
    <col min="7172" max="7172" width="1.625" style="29" customWidth="1"/>
    <col min="7173" max="7173" width="12.5" style="29" customWidth="1"/>
    <col min="7174" max="7174" width="16.5" style="29" customWidth="1"/>
    <col min="7175" max="7175" width="7.625" style="29" customWidth="1"/>
    <col min="7176" max="7176" width="15.625" style="29" customWidth="1"/>
    <col min="7177" max="7177" width="2.125" style="29" customWidth="1"/>
    <col min="7178" max="7178" width="10.625" style="29" customWidth="1"/>
    <col min="7179" max="7179" width="9.5" style="29" customWidth="1"/>
    <col min="7180" max="7180" width="2.125" style="29" customWidth="1"/>
    <col min="7181" max="7181" width="10.625" style="29" customWidth="1"/>
    <col min="7182" max="7182" width="9.125" style="29"/>
    <col min="7183" max="7183" width="2.125" style="29" customWidth="1"/>
    <col min="7184" max="7184" width="12.5" style="29" customWidth="1"/>
    <col min="7185" max="7185" width="2.875" style="29" customWidth="1"/>
    <col min="7186" max="7186" width="8" style="29" customWidth="1"/>
    <col min="7187" max="7187" width="25.125" style="29" customWidth="1"/>
    <col min="7188" max="7188" width="2" style="29" customWidth="1"/>
    <col min="7189" max="7189" width="22.625" style="29" customWidth="1"/>
    <col min="7190" max="7190" width="6.625" style="29" customWidth="1"/>
    <col min="7191" max="7191" width="7.875" style="29" customWidth="1"/>
    <col min="7192" max="7192" width="3.375" style="29" customWidth="1"/>
    <col min="7193" max="7193" width="2.625" style="29" customWidth="1"/>
    <col min="7194" max="7194" width="7.625" style="29" customWidth="1"/>
    <col min="7195" max="7195" width="10.625" style="29" customWidth="1"/>
    <col min="7196" max="7196" width="4.125" style="29" customWidth="1"/>
    <col min="7197" max="7197" width="6.625" style="29" customWidth="1"/>
    <col min="7198" max="7198" width="4.375" style="29" customWidth="1"/>
    <col min="7199" max="7199" width="6.625" style="29" customWidth="1"/>
    <col min="7200" max="7200" width="3.625" style="29" customWidth="1"/>
    <col min="7201" max="7201" width="6.625" style="29" customWidth="1"/>
    <col min="7202" max="7202" width="2.375" style="29" customWidth="1"/>
    <col min="7203" max="7424" width="9.125" style="29"/>
    <col min="7425" max="7425" width="2.875" style="29" customWidth="1"/>
    <col min="7426" max="7426" width="1.5" style="29" customWidth="1"/>
    <col min="7427" max="7427" width="23.375" style="29" customWidth="1"/>
    <col min="7428" max="7428" width="1.625" style="29" customWidth="1"/>
    <col min="7429" max="7429" width="12.5" style="29" customWidth="1"/>
    <col min="7430" max="7430" width="16.5" style="29" customWidth="1"/>
    <col min="7431" max="7431" width="7.625" style="29" customWidth="1"/>
    <col min="7432" max="7432" width="15.625" style="29" customWidth="1"/>
    <col min="7433" max="7433" width="2.125" style="29" customWidth="1"/>
    <col min="7434" max="7434" width="10.625" style="29" customWidth="1"/>
    <col min="7435" max="7435" width="9.5" style="29" customWidth="1"/>
    <col min="7436" max="7436" width="2.125" style="29" customWidth="1"/>
    <col min="7437" max="7437" width="10.625" style="29" customWidth="1"/>
    <col min="7438" max="7438" width="9.125" style="29"/>
    <col min="7439" max="7439" width="2.125" style="29" customWidth="1"/>
    <col min="7440" max="7440" width="12.5" style="29" customWidth="1"/>
    <col min="7441" max="7441" width="2.875" style="29" customWidth="1"/>
    <col min="7442" max="7442" width="8" style="29" customWidth="1"/>
    <col min="7443" max="7443" width="25.125" style="29" customWidth="1"/>
    <col min="7444" max="7444" width="2" style="29" customWidth="1"/>
    <col min="7445" max="7445" width="22.625" style="29" customWidth="1"/>
    <col min="7446" max="7446" width="6.625" style="29" customWidth="1"/>
    <col min="7447" max="7447" width="7.875" style="29" customWidth="1"/>
    <col min="7448" max="7448" width="3.375" style="29" customWidth="1"/>
    <col min="7449" max="7449" width="2.625" style="29" customWidth="1"/>
    <col min="7450" max="7450" width="7.625" style="29" customWidth="1"/>
    <col min="7451" max="7451" width="10.625" style="29" customWidth="1"/>
    <col min="7452" max="7452" width="4.125" style="29" customWidth="1"/>
    <col min="7453" max="7453" width="6.625" style="29" customWidth="1"/>
    <col min="7454" max="7454" width="4.375" style="29" customWidth="1"/>
    <col min="7455" max="7455" width="6.625" style="29" customWidth="1"/>
    <col min="7456" max="7456" width="3.625" style="29" customWidth="1"/>
    <col min="7457" max="7457" width="6.625" style="29" customWidth="1"/>
    <col min="7458" max="7458" width="2.375" style="29" customWidth="1"/>
    <col min="7459" max="7680" width="9.125" style="29"/>
    <col min="7681" max="7681" width="2.875" style="29" customWidth="1"/>
    <col min="7682" max="7682" width="1.5" style="29" customWidth="1"/>
    <col min="7683" max="7683" width="23.375" style="29" customWidth="1"/>
    <col min="7684" max="7684" width="1.625" style="29" customWidth="1"/>
    <col min="7685" max="7685" width="12.5" style="29" customWidth="1"/>
    <col min="7686" max="7686" width="16.5" style="29" customWidth="1"/>
    <col min="7687" max="7687" width="7.625" style="29" customWidth="1"/>
    <col min="7688" max="7688" width="15.625" style="29" customWidth="1"/>
    <col min="7689" max="7689" width="2.125" style="29" customWidth="1"/>
    <col min="7690" max="7690" width="10.625" style="29" customWidth="1"/>
    <col min="7691" max="7691" width="9.5" style="29" customWidth="1"/>
    <col min="7692" max="7692" width="2.125" style="29" customWidth="1"/>
    <col min="7693" max="7693" width="10.625" style="29" customWidth="1"/>
    <col min="7694" max="7694" width="9.125" style="29"/>
    <col min="7695" max="7695" width="2.125" style="29" customWidth="1"/>
    <col min="7696" max="7696" width="12.5" style="29" customWidth="1"/>
    <col min="7697" max="7697" width="2.875" style="29" customWidth="1"/>
    <col min="7698" max="7698" width="8" style="29" customWidth="1"/>
    <col min="7699" max="7699" width="25.125" style="29" customWidth="1"/>
    <col min="7700" max="7700" width="2" style="29" customWidth="1"/>
    <col min="7701" max="7701" width="22.625" style="29" customWidth="1"/>
    <col min="7702" max="7702" width="6.625" style="29" customWidth="1"/>
    <col min="7703" max="7703" width="7.875" style="29" customWidth="1"/>
    <col min="7704" max="7704" width="3.375" style="29" customWidth="1"/>
    <col min="7705" max="7705" width="2.625" style="29" customWidth="1"/>
    <col min="7706" max="7706" width="7.625" style="29" customWidth="1"/>
    <col min="7707" max="7707" width="10.625" style="29" customWidth="1"/>
    <col min="7708" max="7708" width="4.125" style="29" customWidth="1"/>
    <col min="7709" max="7709" width="6.625" style="29" customWidth="1"/>
    <col min="7710" max="7710" width="4.375" style="29" customWidth="1"/>
    <col min="7711" max="7711" width="6.625" style="29" customWidth="1"/>
    <col min="7712" max="7712" width="3.625" style="29" customWidth="1"/>
    <col min="7713" max="7713" width="6.625" style="29" customWidth="1"/>
    <col min="7714" max="7714" width="2.375" style="29" customWidth="1"/>
    <col min="7715" max="7936" width="9.125" style="29"/>
    <col min="7937" max="7937" width="2.875" style="29" customWidth="1"/>
    <col min="7938" max="7938" width="1.5" style="29" customWidth="1"/>
    <col min="7939" max="7939" width="23.375" style="29" customWidth="1"/>
    <col min="7940" max="7940" width="1.625" style="29" customWidth="1"/>
    <col min="7941" max="7941" width="12.5" style="29" customWidth="1"/>
    <col min="7942" max="7942" width="16.5" style="29" customWidth="1"/>
    <col min="7943" max="7943" width="7.625" style="29" customWidth="1"/>
    <col min="7944" max="7944" width="15.625" style="29" customWidth="1"/>
    <col min="7945" max="7945" width="2.125" style="29" customWidth="1"/>
    <col min="7946" max="7946" width="10.625" style="29" customWidth="1"/>
    <col min="7947" max="7947" width="9.5" style="29" customWidth="1"/>
    <col min="7948" max="7948" width="2.125" style="29" customWidth="1"/>
    <col min="7949" max="7949" width="10.625" style="29" customWidth="1"/>
    <col min="7950" max="7950" width="9.125" style="29"/>
    <col min="7951" max="7951" width="2.125" style="29" customWidth="1"/>
    <col min="7952" max="7952" width="12.5" style="29" customWidth="1"/>
    <col min="7953" max="7953" width="2.875" style="29" customWidth="1"/>
    <col min="7954" max="7954" width="8" style="29" customWidth="1"/>
    <col min="7955" max="7955" width="25.125" style="29" customWidth="1"/>
    <col min="7956" max="7956" width="2" style="29" customWidth="1"/>
    <col min="7957" max="7957" width="22.625" style="29" customWidth="1"/>
    <col min="7958" max="7958" width="6.625" style="29" customWidth="1"/>
    <col min="7959" max="7959" width="7.875" style="29" customWidth="1"/>
    <col min="7960" max="7960" width="3.375" style="29" customWidth="1"/>
    <col min="7961" max="7961" width="2.625" style="29" customWidth="1"/>
    <col min="7962" max="7962" width="7.625" style="29" customWidth="1"/>
    <col min="7963" max="7963" width="10.625" style="29" customWidth="1"/>
    <col min="7964" max="7964" width="4.125" style="29" customWidth="1"/>
    <col min="7965" max="7965" width="6.625" style="29" customWidth="1"/>
    <col min="7966" max="7966" width="4.375" style="29" customWidth="1"/>
    <col min="7967" max="7967" width="6.625" style="29" customWidth="1"/>
    <col min="7968" max="7968" width="3.625" style="29" customWidth="1"/>
    <col min="7969" max="7969" width="6.625" style="29" customWidth="1"/>
    <col min="7970" max="7970" width="2.375" style="29" customWidth="1"/>
    <col min="7971" max="8192" width="9.125" style="29"/>
    <col min="8193" max="8193" width="2.875" style="29" customWidth="1"/>
    <col min="8194" max="8194" width="1.5" style="29" customWidth="1"/>
    <col min="8195" max="8195" width="23.375" style="29" customWidth="1"/>
    <col min="8196" max="8196" width="1.625" style="29" customWidth="1"/>
    <col min="8197" max="8197" width="12.5" style="29" customWidth="1"/>
    <col min="8198" max="8198" width="16.5" style="29" customWidth="1"/>
    <col min="8199" max="8199" width="7.625" style="29" customWidth="1"/>
    <col min="8200" max="8200" width="15.625" style="29" customWidth="1"/>
    <col min="8201" max="8201" width="2.125" style="29" customWidth="1"/>
    <col min="8202" max="8202" width="10.625" style="29" customWidth="1"/>
    <col min="8203" max="8203" width="9.5" style="29" customWidth="1"/>
    <col min="8204" max="8204" width="2.125" style="29" customWidth="1"/>
    <col min="8205" max="8205" width="10.625" style="29" customWidth="1"/>
    <col min="8206" max="8206" width="9.125" style="29"/>
    <col min="8207" max="8207" width="2.125" style="29" customWidth="1"/>
    <col min="8208" max="8208" width="12.5" style="29" customWidth="1"/>
    <col min="8209" max="8209" width="2.875" style="29" customWidth="1"/>
    <col min="8210" max="8210" width="8" style="29" customWidth="1"/>
    <col min="8211" max="8211" width="25.125" style="29" customWidth="1"/>
    <col min="8212" max="8212" width="2" style="29" customWidth="1"/>
    <col min="8213" max="8213" width="22.625" style="29" customWidth="1"/>
    <col min="8214" max="8214" width="6.625" style="29" customWidth="1"/>
    <col min="8215" max="8215" width="7.875" style="29" customWidth="1"/>
    <col min="8216" max="8216" width="3.375" style="29" customWidth="1"/>
    <col min="8217" max="8217" width="2.625" style="29" customWidth="1"/>
    <col min="8218" max="8218" width="7.625" style="29" customWidth="1"/>
    <col min="8219" max="8219" width="10.625" style="29" customWidth="1"/>
    <col min="8220" max="8220" width="4.125" style="29" customWidth="1"/>
    <col min="8221" max="8221" width="6.625" style="29" customWidth="1"/>
    <col min="8222" max="8222" width="4.375" style="29" customWidth="1"/>
    <col min="8223" max="8223" width="6.625" style="29" customWidth="1"/>
    <col min="8224" max="8224" width="3.625" style="29" customWidth="1"/>
    <col min="8225" max="8225" width="6.625" style="29" customWidth="1"/>
    <col min="8226" max="8226" width="2.375" style="29" customWidth="1"/>
    <col min="8227" max="8448" width="9.125" style="29"/>
    <col min="8449" max="8449" width="2.875" style="29" customWidth="1"/>
    <col min="8450" max="8450" width="1.5" style="29" customWidth="1"/>
    <col min="8451" max="8451" width="23.375" style="29" customWidth="1"/>
    <col min="8452" max="8452" width="1.625" style="29" customWidth="1"/>
    <col min="8453" max="8453" width="12.5" style="29" customWidth="1"/>
    <col min="8454" max="8454" width="16.5" style="29" customWidth="1"/>
    <col min="8455" max="8455" width="7.625" style="29" customWidth="1"/>
    <col min="8456" max="8456" width="15.625" style="29" customWidth="1"/>
    <col min="8457" max="8457" width="2.125" style="29" customWidth="1"/>
    <col min="8458" max="8458" width="10.625" style="29" customWidth="1"/>
    <col min="8459" max="8459" width="9.5" style="29" customWidth="1"/>
    <col min="8460" max="8460" width="2.125" style="29" customWidth="1"/>
    <col min="8461" max="8461" width="10.625" style="29" customWidth="1"/>
    <col min="8462" max="8462" width="9.125" style="29"/>
    <col min="8463" max="8463" width="2.125" style="29" customWidth="1"/>
    <col min="8464" max="8464" width="12.5" style="29" customWidth="1"/>
    <col min="8465" max="8465" width="2.875" style="29" customWidth="1"/>
    <col min="8466" max="8466" width="8" style="29" customWidth="1"/>
    <col min="8467" max="8467" width="25.125" style="29" customWidth="1"/>
    <col min="8468" max="8468" width="2" style="29" customWidth="1"/>
    <col min="8469" max="8469" width="22.625" style="29" customWidth="1"/>
    <col min="8470" max="8470" width="6.625" style="29" customWidth="1"/>
    <col min="8471" max="8471" width="7.875" style="29" customWidth="1"/>
    <col min="8472" max="8472" width="3.375" style="29" customWidth="1"/>
    <col min="8473" max="8473" width="2.625" style="29" customWidth="1"/>
    <col min="8474" max="8474" width="7.625" style="29" customWidth="1"/>
    <col min="8475" max="8475" width="10.625" style="29" customWidth="1"/>
    <col min="8476" max="8476" width="4.125" style="29" customWidth="1"/>
    <col min="8477" max="8477" width="6.625" style="29" customWidth="1"/>
    <col min="8478" max="8478" width="4.375" style="29" customWidth="1"/>
    <col min="8479" max="8479" width="6.625" style="29" customWidth="1"/>
    <col min="8480" max="8480" width="3.625" style="29" customWidth="1"/>
    <col min="8481" max="8481" width="6.625" style="29" customWidth="1"/>
    <col min="8482" max="8482" width="2.375" style="29" customWidth="1"/>
    <col min="8483" max="8704" width="9.125" style="29"/>
    <col min="8705" max="8705" width="2.875" style="29" customWidth="1"/>
    <col min="8706" max="8706" width="1.5" style="29" customWidth="1"/>
    <col min="8707" max="8707" width="23.375" style="29" customWidth="1"/>
    <col min="8708" max="8708" width="1.625" style="29" customWidth="1"/>
    <col min="8709" max="8709" width="12.5" style="29" customWidth="1"/>
    <col min="8710" max="8710" width="16.5" style="29" customWidth="1"/>
    <col min="8711" max="8711" width="7.625" style="29" customWidth="1"/>
    <col min="8712" max="8712" width="15.625" style="29" customWidth="1"/>
    <col min="8713" max="8713" width="2.125" style="29" customWidth="1"/>
    <col min="8714" max="8714" width="10.625" style="29" customWidth="1"/>
    <col min="8715" max="8715" width="9.5" style="29" customWidth="1"/>
    <col min="8716" max="8716" width="2.125" style="29" customWidth="1"/>
    <col min="8717" max="8717" width="10.625" style="29" customWidth="1"/>
    <col min="8718" max="8718" width="9.125" style="29"/>
    <col min="8719" max="8719" width="2.125" style="29" customWidth="1"/>
    <col min="8720" max="8720" width="12.5" style="29" customWidth="1"/>
    <col min="8721" max="8721" width="2.875" style="29" customWidth="1"/>
    <col min="8722" max="8722" width="8" style="29" customWidth="1"/>
    <col min="8723" max="8723" width="25.125" style="29" customWidth="1"/>
    <col min="8724" max="8724" width="2" style="29" customWidth="1"/>
    <col min="8725" max="8725" width="22.625" style="29" customWidth="1"/>
    <col min="8726" max="8726" width="6.625" style="29" customWidth="1"/>
    <col min="8727" max="8727" width="7.875" style="29" customWidth="1"/>
    <col min="8728" max="8728" width="3.375" style="29" customWidth="1"/>
    <col min="8729" max="8729" width="2.625" style="29" customWidth="1"/>
    <col min="8730" max="8730" width="7.625" style="29" customWidth="1"/>
    <col min="8731" max="8731" width="10.625" style="29" customWidth="1"/>
    <col min="8732" max="8732" width="4.125" style="29" customWidth="1"/>
    <col min="8733" max="8733" width="6.625" style="29" customWidth="1"/>
    <col min="8734" max="8734" width="4.375" style="29" customWidth="1"/>
    <col min="8735" max="8735" width="6.625" style="29" customWidth="1"/>
    <col min="8736" max="8736" width="3.625" style="29" customWidth="1"/>
    <col min="8737" max="8737" width="6.625" style="29" customWidth="1"/>
    <col min="8738" max="8738" width="2.375" style="29" customWidth="1"/>
    <col min="8739" max="8960" width="9.125" style="29"/>
    <col min="8961" max="8961" width="2.875" style="29" customWidth="1"/>
    <col min="8962" max="8962" width="1.5" style="29" customWidth="1"/>
    <col min="8963" max="8963" width="23.375" style="29" customWidth="1"/>
    <col min="8964" max="8964" width="1.625" style="29" customWidth="1"/>
    <col min="8965" max="8965" width="12.5" style="29" customWidth="1"/>
    <col min="8966" max="8966" width="16.5" style="29" customWidth="1"/>
    <col min="8967" max="8967" width="7.625" style="29" customWidth="1"/>
    <col min="8968" max="8968" width="15.625" style="29" customWidth="1"/>
    <col min="8969" max="8969" width="2.125" style="29" customWidth="1"/>
    <col min="8970" max="8970" width="10.625" style="29" customWidth="1"/>
    <col min="8971" max="8971" width="9.5" style="29" customWidth="1"/>
    <col min="8972" max="8972" width="2.125" style="29" customWidth="1"/>
    <col min="8973" max="8973" width="10.625" style="29" customWidth="1"/>
    <col min="8974" max="8974" width="9.125" style="29"/>
    <col min="8975" max="8975" width="2.125" style="29" customWidth="1"/>
    <col min="8976" max="8976" width="12.5" style="29" customWidth="1"/>
    <col min="8977" max="8977" width="2.875" style="29" customWidth="1"/>
    <col min="8978" max="8978" width="8" style="29" customWidth="1"/>
    <col min="8979" max="8979" width="25.125" style="29" customWidth="1"/>
    <col min="8980" max="8980" width="2" style="29" customWidth="1"/>
    <col min="8981" max="8981" width="22.625" style="29" customWidth="1"/>
    <col min="8982" max="8982" width="6.625" style="29" customWidth="1"/>
    <col min="8983" max="8983" width="7.875" style="29" customWidth="1"/>
    <col min="8984" max="8984" width="3.375" style="29" customWidth="1"/>
    <col min="8985" max="8985" width="2.625" style="29" customWidth="1"/>
    <col min="8986" max="8986" width="7.625" style="29" customWidth="1"/>
    <col min="8987" max="8987" width="10.625" style="29" customWidth="1"/>
    <col min="8988" max="8988" width="4.125" style="29" customWidth="1"/>
    <col min="8989" max="8989" width="6.625" style="29" customWidth="1"/>
    <col min="8990" max="8990" width="4.375" style="29" customWidth="1"/>
    <col min="8991" max="8991" width="6.625" style="29" customWidth="1"/>
    <col min="8992" max="8992" width="3.625" style="29" customWidth="1"/>
    <col min="8993" max="8993" width="6.625" style="29" customWidth="1"/>
    <col min="8994" max="8994" width="2.375" style="29" customWidth="1"/>
    <col min="8995" max="9216" width="9.125" style="29"/>
    <col min="9217" max="9217" width="2.875" style="29" customWidth="1"/>
    <col min="9218" max="9218" width="1.5" style="29" customWidth="1"/>
    <col min="9219" max="9219" width="23.375" style="29" customWidth="1"/>
    <col min="9220" max="9220" width="1.625" style="29" customWidth="1"/>
    <col min="9221" max="9221" width="12.5" style="29" customWidth="1"/>
    <col min="9222" max="9222" width="16.5" style="29" customWidth="1"/>
    <col min="9223" max="9223" width="7.625" style="29" customWidth="1"/>
    <col min="9224" max="9224" width="15.625" style="29" customWidth="1"/>
    <col min="9225" max="9225" width="2.125" style="29" customWidth="1"/>
    <col min="9226" max="9226" width="10.625" style="29" customWidth="1"/>
    <col min="9227" max="9227" width="9.5" style="29" customWidth="1"/>
    <col min="9228" max="9228" width="2.125" style="29" customWidth="1"/>
    <col min="9229" max="9229" width="10.625" style="29" customWidth="1"/>
    <col min="9230" max="9230" width="9.125" style="29"/>
    <col min="9231" max="9231" width="2.125" style="29" customWidth="1"/>
    <col min="9232" max="9232" width="12.5" style="29" customWidth="1"/>
    <col min="9233" max="9233" width="2.875" style="29" customWidth="1"/>
    <col min="9234" max="9234" width="8" style="29" customWidth="1"/>
    <col min="9235" max="9235" width="25.125" style="29" customWidth="1"/>
    <col min="9236" max="9236" width="2" style="29" customWidth="1"/>
    <col min="9237" max="9237" width="22.625" style="29" customWidth="1"/>
    <col min="9238" max="9238" width="6.625" style="29" customWidth="1"/>
    <col min="9239" max="9239" width="7.875" style="29" customWidth="1"/>
    <col min="9240" max="9240" width="3.375" style="29" customWidth="1"/>
    <col min="9241" max="9241" width="2.625" style="29" customWidth="1"/>
    <col min="9242" max="9242" width="7.625" style="29" customWidth="1"/>
    <col min="9243" max="9243" width="10.625" style="29" customWidth="1"/>
    <col min="9244" max="9244" width="4.125" style="29" customWidth="1"/>
    <col min="9245" max="9245" width="6.625" style="29" customWidth="1"/>
    <col min="9246" max="9246" width="4.375" style="29" customWidth="1"/>
    <col min="9247" max="9247" width="6.625" style="29" customWidth="1"/>
    <col min="9248" max="9248" width="3.625" style="29" customWidth="1"/>
    <col min="9249" max="9249" width="6.625" style="29" customWidth="1"/>
    <col min="9250" max="9250" width="2.375" style="29" customWidth="1"/>
    <col min="9251" max="9472" width="9.125" style="29"/>
    <col min="9473" max="9473" width="2.875" style="29" customWidth="1"/>
    <col min="9474" max="9474" width="1.5" style="29" customWidth="1"/>
    <col min="9475" max="9475" width="23.375" style="29" customWidth="1"/>
    <col min="9476" max="9476" width="1.625" style="29" customWidth="1"/>
    <col min="9477" max="9477" width="12.5" style="29" customWidth="1"/>
    <col min="9478" max="9478" width="16.5" style="29" customWidth="1"/>
    <col min="9479" max="9479" width="7.625" style="29" customWidth="1"/>
    <col min="9480" max="9480" width="15.625" style="29" customWidth="1"/>
    <col min="9481" max="9481" width="2.125" style="29" customWidth="1"/>
    <col min="9482" max="9482" width="10.625" style="29" customWidth="1"/>
    <col min="9483" max="9483" width="9.5" style="29" customWidth="1"/>
    <col min="9484" max="9484" width="2.125" style="29" customWidth="1"/>
    <col min="9485" max="9485" width="10.625" style="29" customWidth="1"/>
    <col min="9486" max="9486" width="9.125" style="29"/>
    <col min="9487" max="9487" width="2.125" style="29" customWidth="1"/>
    <col min="9488" max="9488" width="12.5" style="29" customWidth="1"/>
    <col min="9489" max="9489" width="2.875" style="29" customWidth="1"/>
    <col min="9490" max="9490" width="8" style="29" customWidth="1"/>
    <col min="9491" max="9491" width="25.125" style="29" customWidth="1"/>
    <col min="9492" max="9492" width="2" style="29" customWidth="1"/>
    <col min="9493" max="9493" width="22.625" style="29" customWidth="1"/>
    <col min="9494" max="9494" width="6.625" style="29" customWidth="1"/>
    <col min="9495" max="9495" width="7.875" style="29" customWidth="1"/>
    <col min="9496" max="9496" width="3.375" style="29" customWidth="1"/>
    <col min="9497" max="9497" width="2.625" style="29" customWidth="1"/>
    <col min="9498" max="9498" width="7.625" style="29" customWidth="1"/>
    <col min="9499" max="9499" width="10.625" style="29" customWidth="1"/>
    <col min="9500" max="9500" width="4.125" style="29" customWidth="1"/>
    <col min="9501" max="9501" width="6.625" style="29" customWidth="1"/>
    <col min="9502" max="9502" width="4.375" style="29" customWidth="1"/>
    <col min="9503" max="9503" width="6.625" style="29" customWidth="1"/>
    <col min="9504" max="9504" width="3.625" style="29" customWidth="1"/>
    <col min="9505" max="9505" width="6.625" style="29" customWidth="1"/>
    <col min="9506" max="9506" width="2.375" style="29" customWidth="1"/>
    <col min="9507" max="9728" width="9.125" style="29"/>
    <col min="9729" max="9729" width="2.875" style="29" customWidth="1"/>
    <col min="9730" max="9730" width="1.5" style="29" customWidth="1"/>
    <col min="9731" max="9731" width="23.375" style="29" customWidth="1"/>
    <col min="9732" max="9732" width="1.625" style="29" customWidth="1"/>
    <col min="9733" max="9733" width="12.5" style="29" customWidth="1"/>
    <col min="9734" max="9734" width="16.5" style="29" customWidth="1"/>
    <col min="9735" max="9735" width="7.625" style="29" customWidth="1"/>
    <col min="9736" max="9736" width="15.625" style="29" customWidth="1"/>
    <col min="9737" max="9737" width="2.125" style="29" customWidth="1"/>
    <col min="9738" max="9738" width="10.625" style="29" customWidth="1"/>
    <col min="9739" max="9739" width="9.5" style="29" customWidth="1"/>
    <col min="9740" max="9740" width="2.125" style="29" customWidth="1"/>
    <col min="9741" max="9741" width="10.625" style="29" customWidth="1"/>
    <col min="9742" max="9742" width="9.125" style="29"/>
    <col min="9743" max="9743" width="2.125" style="29" customWidth="1"/>
    <col min="9744" max="9744" width="12.5" style="29" customWidth="1"/>
    <col min="9745" max="9745" width="2.875" style="29" customWidth="1"/>
    <col min="9746" max="9746" width="8" style="29" customWidth="1"/>
    <col min="9747" max="9747" width="25.125" style="29" customWidth="1"/>
    <col min="9748" max="9748" width="2" style="29" customWidth="1"/>
    <col min="9749" max="9749" width="22.625" style="29" customWidth="1"/>
    <col min="9750" max="9750" width="6.625" style="29" customWidth="1"/>
    <col min="9751" max="9751" width="7.875" style="29" customWidth="1"/>
    <col min="9752" max="9752" width="3.375" style="29" customWidth="1"/>
    <col min="9753" max="9753" width="2.625" style="29" customWidth="1"/>
    <col min="9754" max="9754" width="7.625" style="29" customWidth="1"/>
    <col min="9755" max="9755" width="10.625" style="29" customWidth="1"/>
    <col min="9756" max="9756" width="4.125" style="29" customWidth="1"/>
    <col min="9757" max="9757" width="6.625" style="29" customWidth="1"/>
    <col min="9758" max="9758" width="4.375" style="29" customWidth="1"/>
    <col min="9759" max="9759" width="6.625" style="29" customWidth="1"/>
    <col min="9760" max="9760" width="3.625" style="29" customWidth="1"/>
    <col min="9761" max="9761" width="6.625" style="29" customWidth="1"/>
    <col min="9762" max="9762" width="2.375" style="29" customWidth="1"/>
    <col min="9763" max="9984" width="9.125" style="29"/>
    <col min="9985" max="9985" width="2.875" style="29" customWidth="1"/>
    <col min="9986" max="9986" width="1.5" style="29" customWidth="1"/>
    <col min="9987" max="9987" width="23.375" style="29" customWidth="1"/>
    <col min="9988" max="9988" width="1.625" style="29" customWidth="1"/>
    <col min="9989" max="9989" width="12.5" style="29" customWidth="1"/>
    <col min="9990" max="9990" width="16.5" style="29" customWidth="1"/>
    <col min="9991" max="9991" width="7.625" style="29" customWidth="1"/>
    <col min="9992" max="9992" width="15.625" style="29" customWidth="1"/>
    <col min="9993" max="9993" width="2.125" style="29" customWidth="1"/>
    <col min="9994" max="9994" width="10.625" style="29" customWidth="1"/>
    <col min="9995" max="9995" width="9.5" style="29" customWidth="1"/>
    <col min="9996" max="9996" width="2.125" style="29" customWidth="1"/>
    <col min="9997" max="9997" width="10.625" style="29" customWidth="1"/>
    <col min="9998" max="9998" width="9.125" style="29"/>
    <col min="9999" max="9999" width="2.125" style="29" customWidth="1"/>
    <col min="10000" max="10000" width="12.5" style="29" customWidth="1"/>
    <col min="10001" max="10001" width="2.875" style="29" customWidth="1"/>
    <col min="10002" max="10002" width="8" style="29" customWidth="1"/>
    <col min="10003" max="10003" width="25.125" style="29" customWidth="1"/>
    <col min="10004" max="10004" width="2" style="29" customWidth="1"/>
    <col min="10005" max="10005" width="22.625" style="29" customWidth="1"/>
    <col min="10006" max="10006" width="6.625" style="29" customWidth="1"/>
    <col min="10007" max="10007" width="7.875" style="29" customWidth="1"/>
    <col min="10008" max="10008" width="3.375" style="29" customWidth="1"/>
    <col min="10009" max="10009" width="2.625" style="29" customWidth="1"/>
    <col min="10010" max="10010" width="7.625" style="29" customWidth="1"/>
    <col min="10011" max="10011" width="10.625" style="29" customWidth="1"/>
    <col min="10012" max="10012" width="4.125" style="29" customWidth="1"/>
    <col min="10013" max="10013" width="6.625" style="29" customWidth="1"/>
    <col min="10014" max="10014" width="4.375" style="29" customWidth="1"/>
    <col min="10015" max="10015" width="6.625" style="29" customWidth="1"/>
    <col min="10016" max="10016" width="3.625" style="29" customWidth="1"/>
    <col min="10017" max="10017" width="6.625" style="29" customWidth="1"/>
    <col min="10018" max="10018" width="2.375" style="29" customWidth="1"/>
    <col min="10019" max="10240" width="9.125" style="29"/>
    <col min="10241" max="10241" width="2.875" style="29" customWidth="1"/>
    <col min="10242" max="10242" width="1.5" style="29" customWidth="1"/>
    <col min="10243" max="10243" width="23.375" style="29" customWidth="1"/>
    <col min="10244" max="10244" width="1.625" style="29" customWidth="1"/>
    <col min="10245" max="10245" width="12.5" style="29" customWidth="1"/>
    <col min="10246" max="10246" width="16.5" style="29" customWidth="1"/>
    <col min="10247" max="10247" width="7.625" style="29" customWidth="1"/>
    <col min="10248" max="10248" width="15.625" style="29" customWidth="1"/>
    <col min="10249" max="10249" width="2.125" style="29" customWidth="1"/>
    <col min="10250" max="10250" width="10.625" style="29" customWidth="1"/>
    <col min="10251" max="10251" width="9.5" style="29" customWidth="1"/>
    <col min="10252" max="10252" width="2.125" style="29" customWidth="1"/>
    <col min="10253" max="10253" width="10.625" style="29" customWidth="1"/>
    <col min="10254" max="10254" width="9.125" style="29"/>
    <col min="10255" max="10255" width="2.125" style="29" customWidth="1"/>
    <col min="10256" max="10256" width="12.5" style="29" customWidth="1"/>
    <col min="10257" max="10257" width="2.875" style="29" customWidth="1"/>
    <col min="10258" max="10258" width="8" style="29" customWidth="1"/>
    <col min="10259" max="10259" width="25.125" style="29" customWidth="1"/>
    <col min="10260" max="10260" width="2" style="29" customWidth="1"/>
    <col min="10261" max="10261" width="22.625" style="29" customWidth="1"/>
    <col min="10262" max="10262" width="6.625" style="29" customWidth="1"/>
    <col min="10263" max="10263" width="7.875" style="29" customWidth="1"/>
    <col min="10264" max="10264" width="3.375" style="29" customWidth="1"/>
    <col min="10265" max="10265" width="2.625" style="29" customWidth="1"/>
    <col min="10266" max="10266" width="7.625" style="29" customWidth="1"/>
    <col min="10267" max="10267" width="10.625" style="29" customWidth="1"/>
    <col min="10268" max="10268" width="4.125" style="29" customWidth="1"/>
    <col min="10269" max="10269" width="6.625" style="29" customWidth="1"/>
    <col min="10270" max="10270" width="4.375" style="29" customWidth="1"/>
    <col min="10271" max="10271" width="6.625" style="29" customWidth="1"/>
    <col min="10272" max="10272" width="3.625" style="29" customWidth="1"/>
    <col min="10273" max="10273" width="6.625" style="29" customWidth="1"/>
    <col min="10274" max="10274" width="2.375" style="29" customWidth="1"/>
    <col min="10275" max="10496" width="9.125" style="29"/>
    <col min="10497" max="10497" width="2.875" style="29" customWidth="1"/>
    <col min="10498" max="10498" width="1.5" style="29" customWidth="1"/>
    <col min="10499" max="10499" width="23.375" style="29" customWidth="1"/>
    <col min="10500" max="10500" width="1.625" style="29" customWidth="1"/>
    <col min="10501" max="10501" width="12.5" style="29" customWidth="1"/>
    <col min="10502" max="10502" width="16.5" style="29" customWidth="1"/>
    <col min="10503" max="10503" width="7.625" style="29" customWidth="1"/>
    <col min="10504" max="10504" width="15.625" style="29" customWidth="1"/>
    <col min="10505" max="10505" width="2.125" style="29" customWidth="1"/>
    <col min="10506" max="10506" width="10.625" style="29" customWidth="1"/>
    <col min="10507" max="10507" width="9.5" style="29" customWidth="1"/>
    <col min="10508" max="10508" width="2.125" style="29" customWidth="1"/>
    <col min="10509" max="10509" width="10.625" style="29" customWidth="1"/>
    <col min="10510" max="10510" width="9.125" style="29"/>
    <col min="10511" max="10511" width="2.125" style="29" customWidth="1"/>
    <col min="10512" max="10512" width="12.5" style="29" customWidth="1"/>
    <col min="10513" max="10513" width="2.875" style="29" customWidth="1"/>
    <col min="10514" max="10514" width="8" style="29" customWidth="1"/>
    <col min="10515" max="10515" width="25.125" style="29" customWidth="1"/>
    <col min="10516" max="10516" width="2" style="29" customWidth="1"/>
    <col min="10517" max="10517" width="22.625" style="29" customWidth="1"/>
    <col min="10518" max="10518" width="6.625" style="29" customWidth="1"/>
    <col min="10519" max="10519" width="7.875" style="29" customWidth="1"/>
    <col min="10520" max="10520" width="3.375" style="29" customWidth="1"/>
    <col min="10521" max="10521" width="2.625" style="29" customWidth="1"/>
    <col min="10522" max="10522" width="7.625" style="29" customWidth="1"/>
    <col min="10523" max="10523" width="10.625" style="29" customWidth="1"/>
    <col min="10524" max="10524" width="4.125" style="29" customWidth="1"/>
    <col min="10525" max="10525" width="6.625" style="29" customWidth="1"/>
    <col min="10526" max="10526" width="4.375" style="29" customWidth="1"/>
    <col min="10527" max="10527" width="6.625" style="29" customWidth="1"/>
    <col min="10528" max="10528" width="3.625" style="29" customWidth="1"/>
    <col min="10529" max="10529" width="6.625" style="29" customWidth="1"/>
    <col min="10530" max="10530" width="2.375" style="29" customWidth="1"/>
    <col min="10531" max="10752" width="9.125" style="29"/>
    <col min="10753" max="10753" width="2.875" style="29" customWidth="1"/>
    <col min="10754" max="10754" width="1.5" style="29" customWidth="1"/>
    <col min="10755" max="10755" width="23.375" style="29" customWidth="1"/>
    <col min="10756" max="10756" width="1.625" style="29" customWidth="1"/>
    <col min="10757" max="10757" width="12.5" style="29" customWidth="1"/>
    <col min="10758" max="10758" width="16.5" style="29" customWidth="1"/>
    <col min="10759" max="10759" width="7.625" style="29" customWidth="1"/>
    <col min="10760" max="10760" width="15.625" style="29" customWidth="1"/>
    <col min="10761" max="10761" width="2.125" style="29" customWidth="1"/>
    <col min="10762" max="10762" width="10.625" style="29" customWidth="1"/>
    <col min="10763" max="10763" width="9.5" style="29" customWidth="1"/>
    <col min="10764" max="10764" width="2.125" style="29" customWidth="1"/>
    <col min="10765" max="10765" width="10.625" style="29" customWidth="1"/>
    <col min="10766" max="10766" width="9.125" style="29"/>
    <col min="10767" max="10767" width="2.125" style="29" customWidth="1"/>
    <col min="10768" max="10768" width="12.5" style="29" customWidth="1"/>
    <col min="10769" max="10769" width="2.875" style="29" customWidth="1"/>
    <col min="10770" max="10770" width="8" style="29" customWidth="1"/>
    <col min="10771" max="10771" width="25.125" style="29" customWidth="1"/>
    <col min="10772" max="10772" width="2" style="29" customWidth="1"/>
    <col min="10773" max="10773" width="22.625" style="29" customWidth="1"/>
    <col min="10774" max="10774" width="6.625" style="29" customWidth="1"/>
    <col min="10775" max="10775" width="7.875" style="29" customWidth="1"/>
    <col min="10776" max="10776" width="3.375" style="29" customWidth="1"/>
    <col min="10777" max="10777" width="2.625" style="29" customWidth="1"/>
    <col min="10778" max="10778" width="7.625" style="29" customWidth="1"/>
    <col min="10779" max="10779" width="10.625" style="29" customWidth="1"/>
    <col min="10780" max="10780" width="4.125" style="29" customWidth="1"/>
    <col min="10781" max="10781" width="6.625" style="29" customWidth="1"/>
    <col min="10782" max="10782" width="4.375" style="29" customWidth="1"/>
    <col min="10783" max="10783" width="6.625" style="29" customWidth="1"/>
    <col min="10784" max="10784" width="3.625" style="29" customWidth="1"/>
    <col min="10785" max="10785" width="6.625" style="29" customWidth="1"/>
    <col min="10786" max="10786" width="2.375" style="29" customWidth="1"/>
    <col min="10787" max="11008" width="9.125" style="29"/>
    <col min="11009" max="11009" width="2.875" style="29" customWidth="1"/>
    <col min="11010" max="11010" width="1.5" style="29" customWidth="1"/>
    <col min="11011" max="11011" width="23.375" style="29" customWidth="1"/>
    <col min="11012" max="11012" width="1.625" style="29" customWidth="1"/>
    <col min="11013" max="11013" width="12.5" style="29" customWidth="1"/>
    <col min="11014" max="11014" width="16.5" style="29" customWidth="1"/>
    <col min="11015" max="11015" width="7.625" style="29" customWidth="1"/>
    <col min="11016" max="11016" width="15.625" style="29" customWidth="1"/>
    <col min="11017" max="11017" width="2.125" style="29" customWidth="1"/>
    <col min="11018" max="11018" width="10.625" style="29" customWidth="1"/>
    <col min="11019" max="11019" width="9.5" style="29" customWidth="1"/>
    <col min="11020" max="11020" width="2.125" style="29" customWidth="1"/>
    <col min="11021" max="11021" width="10.625" style="29" customWidth="1"/>
    <col min="11022" max="11022" width="9.125" style="29"/>
    <col min="11023" max="11023" width="2.125" style="29" customWidth="1"/>
    <col min="11024" max="11024" width="12.5" style="29" customWidth="1"/>
    <col min="11025" max="11025" width="2.875" style="29" customWidth="1"/>
    <col min="11026" max="11026" width="8" style="29" customWidth="1"/>
    <col min="11027" max="11027" width="25.125" style="29" customWidth="1"/>
    <col min="11028" max="11028" width="2" style="29" customWidth="1"/>
    <col min="11029" max="11029" width="22.625" style="29" customWidth="1"/>
    <col min="11030" max="11030" width="6.625" style="29" customWidth="1"/>
    <col min="11031" max="11031" width="7.875" style="29" customWidth="1"/>
    <col min="11032" max="11032" width="3.375" style="29" customWidth="1"/>
    <col min="11033" max="11033" width="2.625" style="29" customWidth="1"/>
    <col min="11034" max="11034" width="7.625" style="29" customWidth="1"/>
    <col min="11035" max="11035" width="10.625" style="29" customWidth="1"/>
    <col min="11036" max="11036" width="4.125" style="29" customWidth="1"/>
    <col min="11037" max="11037" width="6.625" style="29" customWidth="1"/>
    <col min="11038" max="11038" width="4.375" style="29" customWidth="1"/>
    <col min="11039" max="11039" width="6.625" style="29" customWidth="1"/>
    <col min="11040" max="11040" width="3.625" style="29" customWidth="1"/>
    <col min="11041" max="11041" width="6.625" style="29" customWidth="1"/>
    <col min="11042" max="11042" width="2.375" style="29" customWidth="1"/>
    <col min="11043" max="11264" width="9.125" style="29"/>
    <col min="11265" max="11265" width="2.875" style="29" customWidth="1"/>
    <col min="11266" max="11266" width="1.5" style="29" customWidth="1"/>
    <col min="11267" max="11267" width="23.375" style="29" customWidth="1"/>
    <col min="11268" max="11268" width="1.625" style="29" customWidth="1"/>
    <col min="11269" max="11269" width="12.5" style="29" customWidth="1"/>
    <col min="11270" max="11270" width="16.5" style="29" customWidth="1"/>
    <col min="11271" max="11271" width="7.625" style="29" customWidth="1"/>
    <col min="11272" max="11272" width="15.625" style="29" customWidth="1"/>
    <col min="11273" max="11273" width="2.125" style="29" customWidth="1"/>
    <col min="11274" max="11274" width="10.625" style="29" customWidth="1"/>
    <col min="11275" max="11275" width="9.5" style="29" customWidth="1"/>
    <col min="11276" max="11276" width="2.125" style="29" customWidth="1"/>
    <col min="11277" max="11277" width="10.625" style="29" customWidth="1"/>
    <col min="11278" max="11278" width="9.125" style="29"/>
    <col min="11279" max="11279" width="2.125" style="29" customWidth="1"/>
    <col min="11280" max="11280" width="12.5" style="29" customWidth="1"/>
    <col min="11281" max="11281" width="2.875" style="29" customWidth="1"/>
    <col min="11282" max="11282" width="8" style="29" customWidth="1"/>
    <col min="11283" max="11283" width="25.125" style="29" customWidth="1"/>
    <col min="11284" max="11284" width="2" style="29" customWidth="1"/>
    <col min="11285" max="11285" width="22.625" style="29" customWidth="1"/>
    <col min="11286" max="11286" width="6.625" style="29" customWidth="1"/>
    <col min="11287" max="11287" width="7.875" style="29" customWidth="1"/>
    <col min="11288" max="11288" width="3.375" style="29" customWidth="1"/>
    <col min="11289" max="11289" width="2.625" style="29" customWidth="1"/>
    <col min="11290" max="11290" width="7.625" style="29" customWidth="1"/>
    <col min="11291" max="11291" width="10.625" style="29" customWidth="1"/>
    <col min="11292" max="11292" width="4.125" style="29" customWidth="1"/>
    <col min="11293" max="11293" width="6.625" style="29" customWidth="1"/>
    <col min="11294" max="11294" width="4.375" style="29" customWidth="1"/>
    <col min="11295" max="11295" width="6.625" style="29" customWidth="1"/>
    <col min="11296" max="11296" width="3.625" style="29" customWidth="1"/>
    <col min="11297" max="11297" width="6.625" style="29" customWidth="1"/>
    <col min="11298" max="11298" width="2.375" style="29" customWidth="1"/>
    <col min="11299" max="11520" width="9.125" style="29"/>
    <col min="11521" max="11521" width="2.875" style="29" customWidth="1"/>
    <col min="11522" max="11522" width="1.5" style="29" customWidth="1"/>
    <col min="11523" max="11523" width="23.375" style="29" customWidth="1"/>
    <col min="11524" max="11524" width="1.625" style="29" customWidth="1"/>
    <col min="11525" max="11525" width="12.5" style="29" customWidth="1"/>
    <col min="11526" max="11526" width="16.5" style="29" customWidth="1"/>
    <col min="11527" max="11527" width="7.625" style="29" customWidth="1"/>
    <col min="11528" max="11528" width="15.625" style="29" customWidth="1"/>
    <col min="11529" max="11529" width="2.125" style="29" customWidth="1"/>
    <col min="11530" max="11530" width="10.625" style="29" customWidth="1"/>
    <col min="11531" max="11531" width="9.5" style="29" customWidth="1"/>
    <col min="11532" max="11532" width="2.125" style="29" customWidth="1"/>
    <col min="11533" max="11533" width="10.625" style="29" customWidth="1"/>
    <col min="11534" max="11534" width="9.125" style="29"/>
    <col min="11535" max="11535" width="2.125" style="29" customWidth="1"/>
    <col min="11536" max="11536" width="12.5" style="29" customWidth="1"/>
    <col min="11537" max="11537" width="2.875" style="29" customWidth="1"/>
    <col min="11538" max="11538" width="8" style="29" customWidth="1"/>
    <col min="11539" max="11539" width="25.125" style="29" customWidth="1"/>
    <col min="11540" max="11540" width="2" style="29" customWidth="1"/>
    <col min="11541" max="11541" width="22.625" style="29" customWidth="1"/>
    <col min="11542" max="11542" width="6.625" style="29" customWidth="1"/>
    <col min="11543" max="11543" width="7.875" style="29" customWidth="1"/>
    <col min="11544" max="11544" width="3.375" style="29" customWidth="1"/>
    <col min="11545" max="11545" width="2.625" style="29" customWidth="1"/>
    <col min="11546" max="11546" width="7.625" style="29" customWidth="1"/>
    <col min="11547" max="11547" width="10.625" style="29" customWidth="1"/>
    <col min="11548" max="11548" width="4.125" style="29" customWidth="1"/>
    <col min="11549" max="11549" width="6.625" style="29" customWidth="1"/>
    <col min="11550" max="11550" width="4.375" style="29" customWidth="1"/>
    <col min="11551" max="11551" width="6.625" style="29" customWidth="1"/>
    <col min="11552" max="11552" width="3.625" style="29" customWidth="1"/>
    <col min="11553" max="11553" width="6.625" style="29" customWidth="1"/>
    <col min="11554" max="11554" width="2.375" style="29" customWidth="1"/>
    <col min="11555" max="11776" width="9.125" style="29"/>
    <col min="11777" max="11777" width="2.875" style="29" customWidth="1"/>
    <col min="11778" max="11778" width="1.5" style="29" customWidth="1"/>
    <col min="11779" max="11779" width="23.375" style="29" customWidth="1"/>
    <col min="11780" max="11780" width="1.625" style="29" customWidth="1"/>
    <col min="11781" max="11781" width="12.5" style="29" customWidth="1"/>
    <col min="11782" max="11782" width="16.5" style="29" customWidth="1"/>
    <col min="11783" max="11783" width="7.625" style="29" customWidth="1"/>
    <col min="11784" max="11784" width="15.625" style="29" customWidth="1"/>
    <col min="11785" max="11785" width="2.125" style="29" customWidth="1"/>
    <col min="11786" max="11786" width="10.625" style="29" customWidth="1"/>
    <col min="11787" max="11787" width="9.5" style="29" customWidth="1"/>
    <col min="11788" max="11788" width="2.125" style="29" customWidth="1"/>
    <col min="11789" max="11789" width="10.625" style="29" customWidth="1"/>
    <col min="11790" max="11790" width="9.125" style="29"/>
    <col min="11791" max="11791" width="2.125" style="29" customWidth="1"/>
    <col min="11792" max="11792" width="12.5" style="29" customWidth="1"/>
    <col min="11793" max="11793" width="2.875" style="29" customWidth="1"/>
    <col min="11794" max="11794" width="8" style="29" customWidth="1"/>
    <col min="11795" max="11795" width="25.125" style="29" customWidth="1"/>
    <col min="11796" max="11796" width="2" style="29" customWidth="1"/>
    <col min="11797" max="11797" width="22.625" style="29" customWidth="1"/>
    <col min="11798" max="11798" width="6.625" style="29" customWidth="1"/>
    <col min="11799" max="11799" width="7.875" style="29" customWidth="1"/>
    <col min="11800" max="11800" width="3.375" style="29" customWidth="1"/>
    <col min="11801" max="11801" width="2.625" style="29" customWidth="1"/>
    <col min="11802" max="11802" width="7.625" style="29" customWidth="1"/>
    <col min="11803" max="11803" width="10.625" style="29" customWidth="1"/>
    <col min="11804" max="11804" width="4.125" style="29" customWidth="1"/>
    <col min="11805" max="11805" width="6.625" style="29" customWidth="1"/>
    <col min="11806" max="11806" width="4.375" style="29" customWidth="1"/>
    <col min="11807" max="11807" width="6.625" style="29" customWidth="1"/>
    <col min="11808" max="11808" width="3.625" style="29" customWidth="1"/>
    <col min="11809" max="11809" width="6.625" style="29" customWidth="1"/>
    <col min="11810" max="11810" width="2.375" style="29" customWidth="1"/>
    <col min="11811" max="12032" width="9.125" style="29"/>
    <col min="12033" max="12033" width="2.875" style="29" customWidth="1"/>
    <col min="12034" max="12034" width="1.5" style="29" customWidth="1"/>
    <col min="12035" max="12035" width="23.375" style="29" customWidth="1"/>
    <col min="12036" max="12036" width="1.625" style="29" customWidth="1"/>
    <col min="12037" max="12037" width="12.5" style="29" customWidth="1"/>
    <col min="12038" max="12038" width="16.5" style="29" customWidth="1"/>
    <col min="12039" max="12039" width="7.625" style="29" customWidth="1"/>
    <col min="12040" max="12040" width="15.625" style="29" customWidth="1"/>
    <col min="12041" max="12041" width="2.125" style="29" customWidth="1"/>
    <col min="12042" max="12042" width="10.625" style="29" customWidth="1"/>
    <col min="12043" max="12043" width="9.5" style="29" customWidth="1"/>
    <col min="12044" max="12044" width="2.125" style="29" customWidth="1"/>
    <col min="12045" max="12045" width="10.625" style="29" customWidth="1"/>
    <col min="12046" max="12046" width="9.125" style="29"/>
    <col min="12047" max="12047" width="2.125" style="29" customWidth="1"/>
    <col min="12048" max="12048" width="12.5" style="29" customWidth="1"/>
    <col min="12049" max="12049" width="2.875" style="29" customWidth="1"/>
    <col min="12050" max="12050" width="8" style="29" customWidth="1"/>
    <col min="12051" max="12051" width="25.125" style="29" customWidth="1"/>
    <col min="12052" max="12052" width="2" style="29" customWidth="1"/>
    <col min="12053" max="12053" width="22.625" style="29" customWidth="1"/>
    <col min="12054" max="12054" width="6.625" style="29" customWidth="1"/>
    <col min="12055" max="12055" width="7.875" style="29" customWidth="1"/>
    <col min="12056" max="12056" width="3.375" style="29" customWidth="1"/>
    <col min="12057" max="12057" width="2.625" style="29" customWidth="1"/>
    <col min="12058" max="12058" width="7.625" style="29" customWidth="1"/>
    <col min="12059" max="12059" width="10.625" style="29" customWidth="1"/>
    <col min="12060" max="12060" width="4.125" style="29" customWidth="1"/>
    <col min="12061" max="12061" width="6.625" style="29" customWidth="1"/>
    <col min="12062" max="12062" width="4.375" style="29" customWidth="1"/>
    <col min="12063" max="12063" width="6.625" style="29" customWidth="1"/>
    <col min="12064" max="12064" width="3.625" style="29" customWidth="1"/>
    <col min="12065" max="12065" width="6.625" style="29" customWidth="1"/>
    <col min="12066" max="12066" width="2.375" style="29" customWidth="1"/>
    <col min="12067" max="12288" width="9.125" style="29"/>
    <col min="12289" max="12289" width="2.875" style="29" customWidth="1"/>
    <col min="12290" max="12290" width="1.5" style="29" customWidth="1"/>
    <col min="12291" max="12291" width="23.375" style="29" customWidth="1"/>
    <col min="12292" max="12292" width="1.625" style="29" customWidth="1"/>
    <col min="12293" max="12293" width="12.5" style="29" customWidth="1"/>
    <col min="12294" max="12294" width="16.5" style="29" customWidth="1"/>
    <col min="12295" max="12295" width="7.625" style="29" customWidth="1"/>
    <col min="12296" max="12296" width="15.625" style="29" customWidth="1"/>
    <col min="12297" max="12297" width="2.125" style="29" customWidth="1"/>
    <col min="12298" max="12298" width="10.625" style="29" customWidth="1"/>
    <col min="12299" max="12299" width="9.5" style="29" customWidth="1"/>
    <col min="12300" max="12300" width="2.125" style="29" customWidth="1"/>
    <col min="12301" max="12301" width="10.625" style="29" customWidth="1"/>
    <col min="12302" max="12302" width="9.125" style="29"/>
    <col min="12303" max="12303" width="2.125" style="29" customWidth="1"/>
    <col min="12304" max="12304" width="12.5" style="29" customWidth="1"/>
    <col min="12305" max="12305" width="2.875" style="29" customWidth="1"/>
    <col min="12306" max="12306" width="8" style="29" customWidth="1"/>
    <col min="12307" max="12307" width="25.125" style="29" customWidth="1"/>
    <col min="12308" max="12308" width="2" style="29" customWidth="1"/>
    <col min="12309" max="12309" width="22.625" style="29" customWidth="1"/>
    <col min="12310" max="12310" width="6.625" style="29" customWidth="1"/>
    <col min="12311" max="12311" width="7.875" style="29" customWidth="1"/>
    <col min="12312" max="12312" width="3.375" style="29" customWidth="1"/>
    <col min="12313" max="12313" width="2.625" style="29" customWidth="1"/>
    <col min="12314" max="12314" width="7.625" style="29" customWidth="1"/>
    <col min="12315" max="12315" width="10.625" style="29" customWidth="1"/>
    <col min="12316" max="12316" width="4.125" style="29" customWidth="1"/>
    <col min="12317" max="12317" width="6.625" style="29" customWidth="1"/>
    <col min="12318" max="12318" width="4.375" style="29" customWidth="1"/>
    <col min="12319" max="12319" width="6.625" style="29" customWidth="1"/>
    <col min="12320" max="12320" width="3.625" style="29" customWidth="1"/>
    <col min="12321" max="12321" width="6.625" style="29" customWidth="1"/>
    <col min="12322" max="12322" width="2.375" style="29" customWidth="1"/>
    <col min="12323" max="12544" width="9.125" style="29"/>
    <col min="12545" max="12545" width="2.875" style="29" customWidth="1"/>
    <col min="12546" max="12546" width="1.5" style="29" customWidth="1"/>
    <col min="12547" max="12547" width="23.375" style="29" customWidth="1"/>
    <col min="12548" max="12548" width="1.625" style="29" customWidth="1"/>
    <col min="12549" max="12549" width="12.5" style="29" customWidth="1"/>
    <col min="12550" max="12550" width="16.5" style="29" customWidth="1"/>
    <col min="12551" max="12551" width="7.625" style="29" customWidth="1"/>
    <col min="12552" max="12552" width="15.625" style="29" customWidth="1"/>
    <col min="12553" max="12553" width="2.125" style="29" customWidth="1"/>
    <col min="12554" max="12554" width="10.625" style="29" customWidth="1"/>
    <col min="12555" max="12555" width="9.5" style="29" customWidth="1"/>
    <col min="12556" max="12556" width="2.125" style="29" customWidth="1"/>
    <col min="12557" max="12557" width="10.625" style="29" customWidth="1"/>
    <col min="12558" max="12558" width="9.125" style="29"/>
    <col min="12559" max="12559" width="2.125" style="29" customWidth="1"/>
    <col min="12560" max="12560" width="12.5" style="29" customWidth="1"/>
    <col min="12561" max="12561" width="2.875" style="29" customWidth="1"/>
    <col min="12562" max="12562" width="8" style="29" customWidth="1"/>
    <col min="12563" max="12563" width="25.125" style="29" customWidth="1"/>
    <col min="12564" max="12564" width="2" style="29" customWidth="1"/>
    <col min="12565" max="12565" width="22.625" style="29" customWidth="1"/>
    <col min="12566" max="12566" width="6.625" style="29" customWidth="1"/>
    <col min="12567" max="12567" width="7.875" style="29" customWidth="1"/>
    <col min="12568" max="12568" width="3.375" style="29" customWidth="1"/>
    <col min="12569" max="12569" width="2.625" style="29" customWidth="1"/>
    <col min="12570" max="12570" width="7.625" style="29" customWidth="1"/>
    <col min="12571" max="12571" width="10.625" style="29" customWidth="1"/>
    <col min="12572" max="12572" width="4.125" style="29" customWidth="1"/>
    <col min="12573" max="12573" width="6.625" style="29" customWidth="1"/>
    <col min="12574" max="12574" width="4.375" style="29" customWidth="1"/>
    <col min="12575" max="12575" width="6.625" style="29" customWidth="1"/>
    <col min="12576" max="12576" width="3.625" style="29" customWidth="1"/>
    <col min="12577" max="12577" width="6.625" style="29" customWidth="1"/>
    <col min="12578" max="12578" width="2.375" style="29" customWidth="1"/>
    <col min="12579" max="12800" width="9.125" style="29"/>
    <col min="12801" max="12801" width="2.875" style="29" customWidth="1"/>
    <col min="12802" max="12802" width="1.5" style="29" customWidth="1"/>
    <col min="12803" max="12803" width="23.375" style="29" customWidth="1"/>
    <col min="12804" max="12804" width="1.625" style="29" customWidth="1"/>
    <col min="12805" max="12805" width="12.5" style="29" customWidth="1"/>
    <col min="12806" max="12806" width="16.5" style="29" customWidth="1"/>
    <col min="12807" max="12807" width="7.625" style="29" customWidth="1"/>
    <col min="12808" max="12808" width="15.625" style="29" customWidth="1"/>
    <col min="12809" max="12809" width="2.125" style="29" customWidth="1"/>
    <col min="12810" max="12810" width="10.625" style="29" customWidth="1"/>
    <col min="12811" max="12811" width="9.5" style="29" customWidth="1"/>
    <col min="12812" max="12812" width="2.125" style="29" customWidth="1"/>
    <col min="12813" max="12813" width="10.625" style="29" customWidth="1"/>
    <col min="12814" max="12814" width="9.125" style="29"/>
    <col min="12815" max="12815" width="2.125" style="29" customWidth="1"/>
    <col min="12816" max="12816" width="12.5" style="29" customWidth="1"/>
    <col min="12817" max="12817" width="2.875" style="29" customWidth="1"/>
    <col min="12818" max="12818" width="8" style="29" customWidth="1"/>
    <col min="12819" max="12819" width="25.125" style="29" customWidth="1"/>
    <col min="12820" max="12820" width="2" style="29" customWidth="1"/>
    <col min="12821" max="12821" width="22.625" style="29" customWidth="1"/>
    <col min="12822" max="12822" width="6.625" style="29" customWidth="1"/>
    <col min="12823" max="12823" width="7.875" style="29" customWidth="1"/>
    <col min="12824" max="12824" width="3.375" style="29" customWidth="1"/>
    <col min="12825" max="12825" width="2.625" style="29" customWidth="1"/>
    <col min="12826" max="12826" width="7.625" style="29" customWidth="1"/>
    <col min="12827" max="12827" width="10.625" style="29" customWidth="1"/>
    <col min="12828" max="12828" width="4.125" style="29" customWidth="1"/>
    <col min="12829" max="12829" width="6.625" style="29" customWidth="1"/>
    <col min="12830" max="12830" width="4.375" style="29" customWidth="1"/>
    <col min="12831" max="12831" width="6.625" style="29" customWidth="1"/>
    <col min="12832" max="12832" width="3.625" style="29" customWidth="1"/>
    <col min="12833" max="12833" width="6.625" style="29" customWidth="1"/>
    <col min="12834" max="12834" width="2.375" style="29" customWidth="1"/>
    <col min="12835" max="13056" width="9.125" style="29"/>
    <col min="13057" max="13057" width="2.875" style="29" customWidth="1"/>
    <col min="13058" max="13058" width="1.5" style="29" customWidth="1"/>
    <col min="13059" max="13059" width="23.375" style="29" customWidth="1"/>
    <col min="13060" max="13060" width="1.625" style="29" customWidth="1"/>
    <col min="13061" max="13061" width="12.5" style="29" customWidth="1"/>
    <col min="13062" max="13062" width="16.5" style="29" customWidth="1"/>
    <col min="13063" max="13063" width="7.625" style="29" customWidth="1"/>
    <col min="13064" max="13064" width="15.625" style="29" customWidth="1"/>
    <col min="13065" max="13065" width="2.125" style="29" customWidth="1"/>
    <col min="13066" max="13066" width="10.625" style="29" customWidth="1"/>
    <col min="13067" max="13067" width="9.5" style="29" customWidth="1"/>
    <col min="13068" max="13068" width="2.125" style="29" customWidth="1"/>
    <col min="13069" max="13069" width="10.625" style="29" customWidth="1"/>
    <col min="13070" max="13070" width="9.125" style="29"/>
    <col min="13071" max="13071" width="2.125" style="29" customWidth="1"/>
    <col min="13072" max="13072" width="12.5" style="29" customWidth="1"/>
    <col min="13073" max="13073" width="2.875" style="29" customWidth="1"/>
    <col min="13074" max="13074" width="8" style="29" customWidth="1"/>
    <col min="13075" max="13075" width="25.125" style="29" customWidth="1"/>
    <col min="13076" max="13076" width="2" style="29" customWidth="1"/>
    <col min="13077" max="13077" width="22.625" style="29" customWidth="1"/>
    <col min="13078" max="13078" width="6.625" style="29" customWidth="1"/>
    <col min="13079" max="13079" width="7.875" style="29" customWidth="1"/>
    <col min="13080" max="13080" width="3.375" style="29" customWidth="1"/>
    <col min="13081" max="13081" width="2.625" style="29" customWidth="1"/>
    <col min="13082" max="13082" width="7.625" style="29" customWidth="1"/>
    <col min="13083" max="13083" width="10.625" style="29" customWidth="1"/>
    <col min="13084" max="13084" width="4.125" style="29" customWidth="1"/>
    <col min="13085" max="13085" width="6.625" style="29" customWidth="1"/>
    <col min="13086" max="13086" width="4.375" style="29" customWidth="1"/>
    <col min="13087" max="13087" width="6.625" style="29" customWidth="1"/>
    <col min="13088" max="13088" width="3.625" style="29" customWidth="1"/>
    <col min="13089" max="13089" width="6.625" style="29" customWidth="1"/>
    <col min="13090" max="13090" width="2.375" style="29" customWidth="1"/>
    <col min="13091" max="13312" width="9.125" style="29"/>
    <col min="13313" max="13313" width="2.875" style="29" customWidth="1"/>
    <col min="13314" max="13314" width="1.5" style="29" customWidth="1"/>
    <col min="13315" max="13315" width="23.375" style="29" customWidth="1"/>
    <col min="13316" max="13316" width="1.625" style="29" customWidth="1"/>
    <col min="13317" max="13317" width="12.5" style="29" customWidth="1"/>
    <col min="13318" max="13318" width="16.5" style="29" customWidth="1"/>
    <col min="13319" max="13319" width="7.625" style="29" customWidth="1"/>
    <col min="13320" max="13320" width="15.625" style="29" customWidth="1"/>
    <col min="13321" max="13321" width="2.125" style="29" customWidth="1"/>
    <col min="13322" max="13322" width="10.625" style="29" customWidth="1"/>
    <col min="13323" max="13323" width="9.5" style="29" customWidth="1"/>
    <col min="13324" max="13324" width="2.125" style="29" customWidth="1"/>
    <col min="13325" max="13325" width="10.625" style="29" customWidth="1"/>
    <col min="13326" max="13326" width="9.125" style="29"/>
    <col min="13327" max="13327" width="2.125" style="29" customWidth="1"/>
    <col min="13328" max="13328" width="12.5" style="29" customWidth="1"/>
    <col min="13329" max="13329" width="2.875" style="29" customWidth="1"/>
    <col min="13330" max="13330" width="8" style="29" customWidth="1"/>
    <col min="13331" max="13331" width="25.125" style="29" customWidth="1"/>
    <col min="13332" max="13332" width="2" style="29" customWidth="1"/>
    <col min="13333" max="13333" width="22.625" style="29" customWidth="1"/>
    <col min="13334" max="13334" width="6.625" style="29" customWidth="1"/>
    <col min="13335" max="13335" width="7.875" style="29" customWidth="1"/>
    <col min="13336" max="13336" width="3.375" style="29" customWidth="1"/>
    <col min="13337" max="13337" width="2.625" style="29" customWidth="1"/>
    <col min="13338" max="13338" width="7.625" style="29" customWidth="1"/>
    <col min="13339" max="13339" width="10.625" style="29" customWidth="1"/>
    <col min="13340" max="13340" width="4.125" style="29" customWidth="1"/>
    <col min="13341" max="13341" width="6.625" style="29" customWidth="1"/>
    <col min="13342" max="13342" width="4.375" style="29" customWidth="1"/>
    <col min="13343" max="13343" width="6.625" style="29" customWidth="1"/>
    <col min="13344" max="13344" width="3.625" style="29" customWidth="1"/>
    <col min="13345" max="13345" width="6.625" style="29" customWidth="1"/>
    <col min="13346" max="13346" width="2.375" style="29" customWidth="1"/>
    <col min="13347" max="13568" width="9.125" style="29"/>
    <col min="13569" max="13569" width="2.875" style="29" customWidth="1"/>
    <col min="13570" max="13570" width="1.5" style="29" customWidth="1"/>
    <col min="13571" max="13571" width="23.375" style="29" customWidth="1"/>
    <col min="13572" max="13572" width="1.625" style="29" customWidth="1"/>
    <col min="13573" max="13573" width="12.5" style="29" customWidth="1"/>
    <col min="13574" max="13574" width="16.5" style="29" customWidth="1"/>
    <col min="13575" max="13575" width="7.625" style="29" customWidth="1"/>
    <col min="13576" max="13576" width="15.625" style="29" customWidth="1"/>
    <col min="13577" max="13577" width="2.125" style="29" customWidth="1"/>
    <col min="13578" max="13578" width="10.625" style="29" customWidth="1"/>
    <col min="13579" max="13579" width="9.5" style="29" customWidth="1"/>
    <col min="13580" max="13580" width="2.125" style="29" customWidth="1"/>
    <col min="13581" max="13581" width="10.625" style="29" customWidth="1"/>
    <col min="13582" max="13582" width="9.125" style="29"/>
    <col min="13583" max="13583" width="2.125" style="29" customWidth="1"/>
    <col min="13584" max="13584" width="12.5" style="29" customWidth="1"/>
    <col min="13585" max="13585" width="2.875" style="29" customWidth="1"/>
    <col min="13586" max="13586" width="8" style="29" customWidth="1"/>
    <col min="13587" max="13587" width="25.125" style="29" customWidth="1"/>
    <col min="13588" max="13588" width="2" style="29" customWidth="1"/>
    <col min="13589" max="13589" width="22.625" style="29" customWidth="1"/>
    <col min="13590" max="13590" width="6.625" style="29" customWidth="1"/>
    <col min="13591" max="13591" width="7.875" style="29" customWidth="1"/>
    <col min="13592" max="13592" width="3.375" style="29" customWidth="1"/>
    <col min="13593" max="13593" width="2.625" style="29" customWidth="1"/>
    <col min="13594" max="13594" width="7.625" style="29" customWidth="1"/>
    <col min="13595" max="13595" width="10.625" style="29" customWidth="1"/>
    <col min="13596" max="13596" width="4.125" style="29" customWidth="1"/>
    <col min="13597" max="13597" width="6.625" style="29" customWidth="1"/>
    <col min="13598" max="13598" width="4.375" style="29" customWidth="1"/>
    <col min="13599" max="13599" width="6.625" style="29" customWidth="1"/>
    <col min="13600" max="13600" width="3.625" style="29" customWidth="1"/>
    <col min="13601" max="13601" width="6.625" style="29" customWidth="1"/>
    <col min="13602" max="13602" width="2.375" style="29" customWidth="1"/>
    <col min="13603" max="13824" width="9.125" style="29"/>
    <col min="13825" max="13825" width="2.875" style="29" customWidth="1"/>
    <col min="13826" max="13826" width="1.5" style="29" customWidth="1"/>
    <col min="13827" max="13827" width="23.375" style="29" customWidth="1"/>
    <col min="13828" max="13828" width="1.625" style="29" customWidth="1"/>
    <col min="13829" max="13829" width="12.5" style="29" customWidth="1"/>
    <col min="13830" max="13830" width="16.5" style="29" customWidth="1"/>
    <col min="13831" max="13831" width="7.625" style="29" customWidth="1"/>
    <col min="13832" max="13832" width="15.625" style="29" customWidth="1"/>
    <col min="13833" max="13833" width="2.125" style="29" customWidth="1"/>
    <col min="13834" max="13834" width="10.625" style="29" customWidth="1"/>
    <col min="13835" max="13835" width="9.5" style="29" customWidth="1"/>
    <col min="13836" max="13836" width="2.125" style="29" customWidth="1"/>
    <col min="13837" max="13837" width="10.625" style="29" customWidth="1"/>
    <col min="13838" max="13838" width="9.125" style="29"/>
    <col min="13839" max="13839" width="2.125" style="29" customWidth="1"/>
    <col min="13840" max="13840" width="12.5" style="29" customWidth="1"/>
    <col min="13841" max="13841" width="2.875" style="29" customWidth="1"/>
    <col min="13842" max="13842" width="8" style="29" customWidth="1"/>
    <col min="13843" max="13843" width="25.125" style="29" customWidth="1"/>
    <col min="13844" max="13844" width="2" style="29" customWidth="1"/>
    <col min="13845" max="13845" width="22.625" style="29" customWidth="1"/>
    <col min="13846" max="13846" width="6.625" style="29" customWidth="1"/>
    <col min="13847" max="13847" width="7.875" style="29" customWidth="1"/>
    <col min="13848" max="13848" width="3.375" style="29" customWidth="1"/>
    <col min="13849" max="13849" width="2.625" style="29" customWidth="1"/>
    <col min="13850" max="13850" width="7.625" style="29" customWidth="1"/>
    <col min="13851" max="13851" width="10.625" style="29" customWidth="1"/>
    <col min="13852" max="13852" width="4.125" style="29" customWidth="1"/>
    <col min="13853" max="13853" width="6.625" style="29" customWidth="1"/>
    <col min="13854" max="13854" width="4.375" style="29" customWidth="1"/>
    <col min="13855" max="13855" width="6.625" style="29" customWidth="1"/>
    <col min="13856" max="13856" width="3.625" style="29" customWidth="1"/>
    <col min="13857" max="13857" width="6.625" style="29" customWidth="1"/>
    <col min="13858" max="13858" width="2.375" style="29" customWidth="1"/>
    <col min="13859" max="14080" width="9.125" style="29"/>
    <col min="14081" max="14081" width="2.875" style="29" customWidth="1"/>
    <col min="14082" max="14082" width="1.5" style="29" customWidth="1"/>
    <col min="14083" max="14083" width="23.375" style="29" customWidth="1"/>
    <col min="14084" max="14084" width="1.625" style="29" customWidth="1"/>
    <col min="14085" max="14085" width="12.5" style="29" customWidth="1"/>
    <col min="14086" max="14086" width="16.5" style="29" customWidth="1"/>
    <col min="14087" max="14087" width="7.625" style="29" customWidth="1"/>
    <col min="14088" max="14088" width="15.625" style="29" customWidth="1"/>
    <col min="14089" max="14089" width="2.125" style="29" customWidth="1"/>
    <col min="14090" max="14090" width="10.625" style="29" customWidth="1"/>
    <col min="14091" max="14091" width="9.5" style="29" customWidth="1"/>
    <col min="14092" max="14092" width="2.125" style="29" customWidth="1"/>
    <col min="14093" max="14093" width="10.625" style="29" customWidth="1"/>
    <col min="14094" max="14094" width="9.125" style="29"/>
    <col min="14095" max="14095" width="2.125" style="29" customWidth="1"/>
    <col min="14096" max="14096" width="12.5" style="29" customWidth="1"/>
    <col min="14097" max="14097" width="2.875" style="29" customWidth="1"/>
    <col min="14098" max="14098" width="8" style="29" customWidth="1"/>
    <col min="14099" max="14099" width="25.125" style="29" customWidth="1"/>
    <col min="14100" max="14100" width="2" style="29" customWidth="1"/>
    <col min="14101" max="14101" width="22.625" style="29" customWidth="1"/>
    <col min="14102" max="14102" width="6.625" style="29" customWidth="1"/>
    <col min="14103" max="14103" width="7.875" style="29" customWidth="1"/>
    <col min="14104" max="14104" width="3.375" style="29" customWidth="1"/>
    <col min="14105" max="14105" width="2.625" style="29" customWidth="1"/>
    <col min="14106" max="14106" width="7.625" style="29" customWidth="1"/>
    <col min="14107" max="14107" width="10.625" style="29" customWidth="1"/>
    <col min="14108" max="14108" width="4.125" style="29" customWidth="1"/>
    <col min="14109" max="14109" width="6.625" style="29" customWidth="1"/>
    <col min="14110" max="14110" width="4.375" style="29" customWidth="1"/>
    <col min="14111" max="14111" width="6.625" style="29" customWidth="1"/>
    <col min="14112" max="14112" width="3.625" style="29" customWidth="1"/>
    <col min="14113" max="14113" width="6.625" style="29" customWidth="1"/>
    <col min="14114" max="14114" width="2.375" style="29" customWidth="1"/>
    <col min="14115" max="14336" width="9.125" style="29"/>
    <col min="14337" max="14337" width="2.875" style="29" customWidth="1"/>
    <col min="14338" max="14338" width="1.5" style="29" customWidth="1"/>
    <col min="14339" max="14339" width="23.375" style="29" customWidth="1"/>
    <col min="14340" max="14340" width="1.625" style="29" customWidth="1"/>
    <col min="14341" max="14341" width="12.5" style="29" customWidth="1"/>
    <col min="14342" max="14342" width="16.5" style="29" customWidth="1"/>
    <col min="14343" max="14343" width="7.625" style="29" customWidth="1"/>
    <col min="14344" max="14344" width="15.625" style="29" customWidth="1"/>
    <col min="14345" max="14345" width="2.125" style="29" customWidth="1"/>
    <col min="14346" max="14346" width="10.625" style="29" customWidth="1"/>
    <col min="14347" max="14347" width="9.5" style="29" customWidth="1"/>
    <col min="14348" max="14348" width="2.125" style="29" customWidth="1"/>
    <col min="14349" max="14349" width="10.625" style="29" customWidth="1"/>
    <col min="14350" max="14350" width="9.125" style="29"/>
    <col min="14351" max="14351" width="2.125" style="29" customWidth="1"/>
    <col min="14352" max="14352" width="12.5" style="29" customWidth="1"/>
    <col min="14353" max="14353" width="2.875" style="29" customWidth="1"/>
    <col min="14354" max="14354" width="8" style="29" customWidth="1"/>
    <col min="14355" max="14355" width="25.125" style="29" customWidth="1"/>
    <col min="14356" max="14356" width="2" style="29" customWidth="1"/>
    <col min="14357" max="14357" width="22.625" style="29" customWidth="1"/>
    <col min="14358" max="14358" width="6.625" style="29" customWidth="1"/>
    <col min="14359" max="14359" width="7.875" style="29" customWidth="1"/>
    <col min="14360" max="14360" width="3.375" style="29" customWidth="1"/>
    <col min="14361" max="14361" width="2.625" style="29" customWidth="1"/>
    <col min="14362" max="14362" width="7.625" style="29" customWidth="1"/>
    <col min="14363" max="14363" width="10.625" style="29" customWidth="1"/>
    <col min="14364" max="14364" width="4.125" style="29" customWidth="1"/>
    <col min="14365" max="14365" width="6.625" style="29" customWidth="1"/>
    <col min="14366" max="14366" width="4.375" style="29" customWidth="1"/>
    <col min="14367" max="14367" width="6.625" style="29" customWidth="1"/>
    <col min="14368" max="14368" width="3.625" style="29" customWidth="1"/>
    <col min="14369" max="14369" width="6.625" style="29" customWidth="1"/>
    <col min="14370" max="14370" width="2.375" style="29" customWidth="1"/>
    <col min="14371" max="14592" width="9.125" style="29"/>
    <col min="14593" max="14593" width="2.875" style="29" customWidth="1"/>
    <col min="14594" max="14594" width="1.5" style="29" customWidth="1"/>
    <col min="14595" max="14595" width="23.375" style="29" customWidth="1"/>
    <col min="14596" max="14596" width="1.625" style="29" customWidth="1"/>
    <col min="14597" max="14597" width="12.5" style="29" customWidth="1"/>
    <col min="14598" max="14598" width="16.5" style="29" customWidth="1"/>
    <col min="14599" max="14599" width="7.625" style="29" customWidth="1"/>
    <col min="14600" max="14600" width="15.625" style="29" customWidth="1"/>
    <col min="14601" max="14601" width="2.125" style="29" customWidth="1"/>
    <col min="14602" max="14602" width="10.625" style="29" customWidth="1"/>
    <col min="14603" max="14603" width="9.5" style="29" customWidth="1"/>
    <col min="14604" max="14604" width="2.125" style="29" customWidth="1"/>
    <col min="14605" max="14605" width="10.625" style="29" customWidth="1"/>
    <col min="14606" max="14606" width="9.125" style="29"/>
    <col min="14607" max="14607" width="2.125" style="29" customWidth="1"/>
    <col min="14608" max="14608" width="12.5" style="29" customWidth="1"/>
    <col min="14609" max="14609" width="2.875" style="29" customWidth="1"/>
    <col min="14610" max="14610" width="8" style="29" customWidth="1"/>
    <col min="14611" max="14611" width="25.125" style="29" customWidth="1"/>
    <col min="14612" max="14612" width="2" style="29" customWidth="1"/>
    <col min="14613" max="14613" width="22.625" style="29" customWidth="1"/>
    <col min="14614" max="14614" width="6.625" style="29" customWidth="1"/>
    <col min="14615" max="14615" width="7.875" style="29" customWidth="1"/>
    <col min="14616" max="14616" width="3.375" style="29" customWidth="1"/>
    <col min="14617" max="14617" width="2.625" style="29" customWidth="1"/>
    <col min="14618" max="14618" width="7.625" style="29" customWidth="1"/>
    <col min="14619" max="14619" width="10.625" style="29" customWidth="1"/>
    <col min="14620" max="14620" width="4.125" style="29" customWidth="1"/>
    <col min="14621" max="14621" width="6.625" style="29" customWidth="1"/>
    <col min="14622" max="14622" width="4.375" style="29" customWidth="1"/>
    <col min="14623" max="14623" width="6.625" style="29" customWidth="1"/>
    <col min="14624" max="14624" width="3.625" style="29" customWidth="1"/>
    <col min="14625" max="14625" width="6.625" style="29" customWidth="1"/>
    <col min="14626" max="14626" width="2.375" style="29" customWidth="1"/>
    <col min="14627" max="14848" width="9.125" style="29"/>
    <col min="14849" max="14849" width="2.875" style="29" customWidth="1"/>
    <col min="14850" max="14850" width="1.5" style="29" customWidth="1"/>
    <col min="14851" max="14851" width="23.375" style="29" customWidth="1"/>
    <col min="14852" max="14852" width="1.625" style="29" customWidth="1"/>
    <col min="14853" max="14853" width="12.5" style="29" customWidth="1"/>
    <col min="14854" max="14854" width="16.5" style="29" customWidth="1"/>
    <col min="14855" max="14855" width="7.625" style="29" customWidth="1"/>
    <col min="14856" max="14856" width="15.625" style="29" customWidth="1"/>
    <col min="14857" max="14857" width="2.125" style="29" customWidth="1"/>
    <col min="14858" max="14858" width="10.625" style="29" customWidth="1"/>
    <col min="14859" max="14859" width="9.5" style="29" customWidth="1"/>
    <col min="14860" max="14860" width="2.125" style="29" customWidth="1"/>
    <col min="14861" max="14861" width="10.625" style="29" customWidth="1"/>
    <col min="14862" max="14862" width="9.125" style="29"/>
    <col min="14863" max="14863" width="2.125" style="29" customWidth="1"/>
    <col min="14864" max="14864" width="12.5" style="29" customWidth="1"/>
    <col min="14865" max="14865" width="2.875" style="29" customWidth="1"/>
    <col min="14866" max="14866" width="8" style="29" customWidth="1"/>
    <col min="14867" max="14867" width="25.125" style="29" customWidth="1"/>
    <col min="14868" max="14868" width="2" style="29" customWidth="1"/>
    <col min="14869" max="14869" width="22.625" style="29" customWidth="1"/>
    <col min="14870" max="14870" width="6.625" style="29" customWidth="1"/>
    <col min="14871" max="14871" width="7.875" style="29" customWidth="1"/>
    <col min="14872" max="14872" width="3.375" style="29" customWidth="1"/>
    <col min="14873" max="14873" width="2.625" style="29" customWidth="1"/>
    <col min="14874" max="14874" width="7.625" style="29" customWidth="1"/>
    <col min="14875" max="14875" width="10.625" style="29" customWidth="1"/>
    <col min="14876" max="14876" width="4.125" style="29" customWidth="1"/>
    <col min="14877" max="14877" width="6.625" style="29" customWidth="1"/>
    <col min="14878" max="14878" width="4.375" style="29" customWidth="1"/>
    <col min="14879" max="14879" width="6.625" style="29" customWidth="1"/>
    <col min="14880" max="14880" width="3.625" style="29" customWidth="1"/>
    <col min="14881" max="14881" width="6.625" style="29" customWidth="1"/>
    <col min="14882" max="14882" width="2.375" style="29" customWidth="1"/>
    <col min="14883" max="15104" width="9.125" style="29"/>
    <col min="15105" max="15105" width="2.875" style="29" customWidth="1"/>
    <col min="15106" max="15106" width="1.5" style="29" customWidth="1"/>
    <col min="15107" max="15107" width="23.375" style="29" customWidth="1"/>
    <col min="15108" max="15108" width="1.625" style="29" customWidth="1"/>
    <col min="15109" max="15109" width="12.5" style="29" customWidth="1"/>
    <col min="15110" max="15110" width="16.5" style="29" customWidth="1"/>
    <col min="15111" max="15111" width="7.625" style="29" customWidth="1"/>
    <col min="15112" max="15112" width="15.625" style="29" customWidth="1"/>
    <col min="15113" max="15113" width="2.125" style="29" customWidth="1"/>
    <col min="15114" max="15114" width="10.625" style="29" customWidth="1"/>
    <col min="15115" max="15115" width="9.5" style="29" customWidth="1"/>
    <col min="15116" max="15116" width="2.125" style="29" customWidth="1"/>
    <col min="15117" max="15117" width="10.625" style="29" customWidth="1"/>
    <col min="15118" max="15118" width="9.125" style="29"/>
    <col min="15119" max="15119" width="2.125" style="29" customWidth="1"/>
    <col min="15120" max="15120" width="12.5" style="29" customWidth="1"/>
    <col min="15121" max="15121" width="2.875" style="29" customWidth="1"/>
    <col min="15122" max="15122" width="8" style="29" customWidth="1"/>
    <col min="15123" max="15123" width="25.125" style="29" customWidth="1"/>
    <col min="15124" max="15124" width="2" style="29" customWidth="1"/>
    <col min="15125" max="15125" width="22.625" style="29" customWidth="1"/>
    <col min="15126" max="15126" width="6.625" style="29" customWidth="1"/>
    <col min="15127" max="15127" width="7.875" style="29" customWidth="1"/>
    <col min="15128" max="15128" width="3.375" style="29" customWidth="1"/>
    <col min="15129" max="15129" width="2.625" style="29" customWidth="1"/>
    <col min="15130" max="15130" width="7.625" style="29" customWidth="1"/>
    <col min="15131" max="15131" width="10.625" style="29" customWidth="1"/>
    <col min="15132" max="15132" width="4.125" style="29" customWidth="1"/>
    <col min="15133" max="15133" width="6.625" style="29" customWidth="1"/>
    <col min="15134" max="15134" width="4.375" style="29" customWidth="1"/>
    <col min="15135" max="15135" width="6.625" style="29" customWidth="1"/>
    <col min="15136" max="15136" width="3.625" style="29" customWidth="1"/>
    <col min="15137" max="15137" width="6.625" style="29" customWidth="1"/>
    <col min="15138" max="15138" width="2.375" style="29" customWidth="1"/>
    <col min="15139" max="15360" width="9.125" style="29"/>
    <col min="15361" max="15361" width="2.875" style="29" customWidth="1"/>
    <col min="15362" max="15362" width="1.5" style="29" customWidth="1"/>
    <col min="15363" max="15363" width="23.375" style="29" customWidth="1"/>
    <col min="15364" max="15364" width="1.625" style="29" customWidth="1"/>
    <col min="15365" max="15365" width="12.5" style="29" customWidth="1"/>
    <col min="15366" max="15366" width="16.5" style="29" customWidth="1"/>
    <col min="15367" max="15367" width="7.625" style="29" customWidth="1"/>
    <col min="15368" max="15368" width="15.625" style="29" customWidth="1"/>
    <col min="15369" max="15369" width="2.125" style="29" customWidth="1"/>
    <col min="15370" max="15370" width="10.625" style="29" customWidth="1"/>
    <col min="15371" max="15371" width="9.5" style="29" customWidth="1"/>
    <col min="15372" max="15372" width="2.125" style="29" customWidth="1"/>
    <col min="15373" max="15373" width="10.625" style="29" customWidth="1"/>
    <col min="15374" max="15374" width="9.125" style="29"/>
    <col min="15375" max="15375" width="2.125" style="29" customWidth="1"/>
    <col min="15376" max="15376" width="12.5" style="29" customWidth="1"/>
    <col min="15377" max="15377" width="2.875" style="29" customWidth="1"/>
    <col min="15378" max="15378" width="8" style="29" customWidth="1"/>
    <col min="15379" max="15379" width="25.125" style="29" customWidth="1"/>
    <col min="15380" max="15380" width="2" style="29" customWidth="1"/>
    <col min="15381" max="15381" width="22.625" style="29" customWidth="1"/>
    <col min="15382" max="15382" width="6.625" style="29" customWidth="1"/>
    <col min="15383" max="15383" width="7.875" style="29" customWidth="1"/>
    <col min="15384" max="15384" width="3.375" style="29" customWidth="1"/>
    <col min="15385" max="15385" width="2.625" style="29" customWidth="1"/>
    <col min="15386" max="15386" width="7.625" style="29" customWidth="1"/>
    <col min="15387" max="15387" width="10.625" style="29" customWidth="1"/>
    <col min="15388" max="15388" width="4.125" style="29" customWidth="1"/>
    <col min="15389" max="15389" width="6.625" style="29" customWidth="1"/>
    <col min="15390" max="15390" width="4.375" style="29" customWidth="1"/>
    <col min="15391" max="15391" width="6.625" style="29" customWidth="1"/>
    <col min="15392" max="15392" width="3.625" style="29" customWidth="1"/>
    <col min="15393" max="15393" width="6.625" style="29" customWidth="1"/>
    <col min="15394" max="15394" width="2.375" style="29" customWidth="1"/>
    <col min="15395" max="15616" width="9.125" style="29"/>
    <col min="15617" max="15617" width="2.875" style="29" customWidth="1"/>
    <col min="15618" max="15618" width="1.5" style="29" customWidth="1"/>
    <col min="15619" max="15619" width="23.375" style="29" customWidth="1"/>
    <col min="15620" max="15620" width="1.625" style="29" customWidth="1"/>
    <col min="15621" max="15621" width="12.5" style="29" customWidth="1"/>
    <col min="15622" max="15622" width="16.5" style="29" customWidth="1"/>
    <col min="15623" max="15623" width="7.625" style="29" customWidth="1"/>
    <col min="15624" max="15624" width="15.625" style="29" customWidth="1"/>
    <col min="15625" max="15625" width="2.125" style="29" customWidth="1"/>
    <col min="15626" max="15626" width="10.625" style="29" customWidth="1"/>
    <col min="15627" max="15627" width="9.5" style="29" customWidth="1"/>
    <col min="15628" max="15628" width="2.125" style="29" customWidth="1"/>
    <col min="15629" max="15629" width="10.625" style="29" customWidth="1"/>
    <col min="15630" max="15630" width="9.125" style="29"/>
    <col min="15631" max="15631" width="2.125" style="29" customWidth="1"/>
    <col min="15632" max="15632" width="12.5" style="29" customWidth="1"/>
    <col min="15633" max="15633" width="2.875" style="29" customWidth="1"/>
    <col min="15634" max="15634" width="8" style="29" customWidth="1"/>
    <col min="15635" max="15635" width="25.125" style="29" customWidth="1"/>
    <col min="15636" max="15636" width="2" style="29" customWidth="1"/>
    <col min="15637" max="15637" width="22.625" style="29" customWidth="1"/>
    <col min="15638" max="15638" width="6.625" style="29" customWidth="1"/>
    <col min="15639" max="15639" width="7.875" style="29" customWidth="1"/>
    <col min="15640" max="15640" width="3.375" style="29" customWidth="1"/>
    <col min="15641" max="15641" width="2.625" style="29" customWidth="1"/>
    <col min="15642" max="15642" width="7.625" style="29" customWidth="1"/>
    <col min="15643" max="15643" width="10.625" style="29" customWidth="1"/>
    <col min="15644" max="15644" width="4.125" style="29" customWidth="1"/>
    <col min="15645" max="15645" width="6.625" style="29" customWidth="1"/>
    <col min="15646" max="15646" width="4.375" style="29" customWidth="1"/>
    <col min="15647" max="15647" width="6.625" style="29" customWidth="1"/>
    <col min="15648" max="15648" width="3.625" style="29" customWidth="1"/>
    <col min="15649" max="15649" width="6.625" style="29" customWidth="1"/>
    <col min="15650" max="15650" width="2.375" style="29" customWidth="1"/>
    <col min="15651" max="15872" width="9.125" style="29"/>
    <col min="15873" max="15873" width="2.875" style="29" customWidth="1"/>
    <col min="15874" max="15874" width="1.5" style="29" customWidth="1"/>
    <col min="15875" max="15875" width="23.375" style="29" customWidth="1"/>
    <col min="15876" max="15876" width="1.625" style="29" customWidth="1"/>
    <col min="15877" max="15877" width="12.5" style="29" customWidth="1"/>
    <col min="15878" max="15878" width="16.5" style="29" customWidth="1"/>
    <col min="15879" max="15879" width="7.625" style="29" customWidth="1"/>
    <col min="15880" max="15880" width="15.625" style="29" customWidth="1"/>
    <col min="15881" max="15881" width="2.125" style="29" customWidth="1"/>
    <col min="15882" max="15882" width="10.625" style="29" customWidth="1"/>
    <col min="15883" max="15883" width="9.5" style="29" customWidth="1"/>
    <col min="15884" max="15884" width="2.125" style="29" customWidth="1"/>
    <col min="15885" max="15885" width="10.625" style="29" customWidth="1"/>
    <col min="15886" max="15886" width="9.125" style="29"/>
    <col min="15887" max="15887" width="2.125" style="29" customWidth="1"/>
    <col min="15888" max="15888" width="12.5" style="29" customWidth="1"/>
    <col min="15889" max="15889" width="2.875" style="29" customWidth="1"/>
    <col min="15890" max="15890" width="8" style="29" customWidth="1"/>
    <col min="15891" max="15891" width="25.125" style="29" customWidth="1"/>
    <col min="15892" max="15892" width="2" style="29" customWidth="1"/>
    <col min="15893" max="15893" width="22.625" style="29" customWidth="1"/>
    <col min="15894" max="15894" width="6.625" style="29" customWidth="1"/>
    <col min="15895" max="15895" width="7.875" style="29" customWidth="1"/>
    <col min="15896" max="15896" width="3.375" style="29" customWidth="1"/>
    <col min="15897" max="15897" width="2.625" style="29" customWidth="1"/>
    <col min="15898" max="15898" width="7.625" style="29" customWidth="1"/>
    <col min="15899" max="15899" width="10.625" style="29" customWidth="1"/>
    <col min="15900" max="15900" width="4.125" style="29" customWidth="1"/>
    <col min="15901" max="15901" width="6.625" style="29" customWidth="1"/>
    <col min="15902" max="15902" width="4.375" style="29" customWidth="1"/>
    <col min="15903" max="15903" width="6.625" style="29" customWidth="1"/>
    <col min="15904" max="15904" width="3.625" style="29" customWidth="1"/>
    <col min="15905" max="15905" width="6.625" style="29" customWidth="1"/>
    <col min="15906" max="15906" width="2.375" style="29" customWidth="1"/>
    <col min="15907" max="16128" width="9.125" style="29"/>
    <col min="16129" max="16129" width="2.875" style="29" customWidth="1"/>
    <col min="16130" max="16130" width="1.5" style="29" customWidth="1"/>
    <col min="16131" max="16131" width="23.375" style="29" customWidth="1"/>
    <col min="16132" max="16132" width="1.625" style="29" customWidth="1"/>
    <col min="16133" max="16133" width="12.5" style="29" customWidth="1"/>
    <col min="16134" max="16134" width="16.5" style="29" customWidth="1"/>
    <col min="16135" max="16135" width="7.625" style="29" customWidth="1"/>
    <col min="16136" max="16136" width="15.625" style="29" customWidth="1"/>
    <col min="16137" max="16137" width="2.125" style="29" customWidth="1"/>
    <col min="16138" max="16138" width="10.625" style="29" customWidth="1"/>
    <col min="16139" max="16139" width="9.5" style="29" customWidth="1"/>
    <col min="16140" max="16140" width="2.125" style="29" customWidth="1"/>
    <col min="16141" max="16141" width="10.625" style="29" customWidth="1"/>
    <col min="16142" max="16142" width="9.125" style="29"/>
    <col min="16143" max="16143" width="2.125" style="29" customWidth="1"/>
    <col min="16144" max="16144" width="12.5" style="29" customWidth="1"/>
    <col min="16145" max="16145" width="2.875" style="29" customWidth="1"/>
    <col min="16146" max="16146" width="8" style="29" customWidth="1"/>
    <col min="16147" max="16147" width="25.125" style="29" customWidth="1"/>
    <col min="16148" max="16148" width="2" style="29" customWidth="1"/>
    <col min="16149" max="16149" width="22.625" style="29" customWidth="1"/>
    <col min="16150" max="16150" width="6.625" style="29" customWidth="1"/>
    <col min="16151" max="16151" width="7.875" style="29" customWidth="1"/>
    <col min="16152" max="16152" width="3.375" style="29" customWidth="1"/>
    <col min="16153" max="16153" width="2.625" style="29" customWidth="1"/>
    <col min="16154" max="16154" width="7.625" style="29" customWidth="1"/>
    <col min="16155" max="16155" width="10.625" style="29" customWidth="1"/>
    <col min="16156" max="16156" width="4.125" style="29" customWidth="1"/>
    <col min="16157" max="16157" width="6.625" style="29" customWidth="1"/>
    <col min="16158" max="16158" width="4.375" style="29" customWidth="1"/>
    <col min="16159" max="16159" width="6.625" style="29" customWidth="1"/>
    <col min="16160" max="16160" width="3.625" style="29" customWidth="1"/>
    <col min="16161" max="16161" width="6.625" style="29" customWidth="1"/>
    <col min="16162" max="16162" width="2.375" style="29" customWidth="1"/>
    <col min="16163" max="16384" width="9.125" style="29"/>
  </cols>
  <sheetData>
    <row r="1" spans="1:21" ht="17.100000000000001" customHeight="1" thickBot="1" x14ac:dyDescent="0.3">
      <c r="A1" s="340">
        <v>1</v>
      </c>
      <c r="B1" s="341" t="s">
        <v>10</v>
      </c>
      <c r="C1" s="342"/>
      <c r="D1" s="342"/>
      <c r="E1" s="342"/>
      <c r="F1" s="343"/>
      <c r="G1" s="343"/>
      <c r="H1" s="344"/>
      <c r="I1" s="450" t="s">
        <v>12</v>
      </c>
      <c r="J1" s="343"/>
      <c r="K1" s="343"/>
      <c r="L1" s="343" t="s">
        <v>12</v>
      </c>
      <c r="M1" s="343"/>
      <c r="N1" s="343"/>
      <c r="O1" s="343"/>
      <c r="P1" s="344"/>
      <c r="Q1" s="874" t="s">
        <v>1</v>
      </c>
      <c r="R1" s="451"/>
      <c r="S1" s="30" t="s">
        <v>13</v>
      </c>
    </row>
    <row r="2" spans="1:21" ht="17.100000000000001" customHeight="1" thickBot="1" x14ac:dyDescent="0.3">
      <c r="A2" s="345">
        <f>A1+1</f>
        <v>2</v>
      </c>
      <c r="B2" s="346"/>
      <c r="C2" s="33" t="str">
        <f>'FWM1'!C2</f>
        <v>FIREWATER MAIN PUMPS</v>
      </c>
      <c r="D2" s="33"/>
      <c r="E2" s="33"/>
      <c r="F2" s="347"/>
      <c r="G2" s="770" t="str">
        <f>IF('FWM1'!G2=0,"",'FWM1'!G2)</f>
        <v>PBA - 905A/B</v>
      </c>
      <c r="H2" s="771"/>
      <c r="I2" s="452"/>
      <c r="J2" s="877" t="str">
        <f>'FWM1'!L2</f>
        <v>Issued for Construction</v>
      </c>
      <c r="K2" s="878"/>
      <c r="L2" s="878"/>
      <c r="M2" s="878"/>
      <c r="N2" s="878"/>
      <c r="O2" s="878"/>
      <c r="P2" s="879"/>
      <c r="Q2" s="875"/>
      <c r="R2" s="451"/>
      <c r="S2" s="38" t="s">
        <v>349</v>
      </c>
      <c r="U2" s="38" t="s">
        <v>349</v>
      </c>
    </row>
    <row r="3" spans="1:21" ht="17.100000000000001" customHeight="1" thickBot="1" x14ac:dyDescent="0.3">
      <c r="A3" s="345">
        <f>A2+1</f>
        <v>3</v>
      </c>
      <c r="B3" s="352"/>
      <c r="C3" s="353"/>
      <c r="D3" s="353"/>
      <c r="E3" s="353"/>
      <c r="F3" s="353"/>
      <c r="G3" s="772"/>
      <c r="H3" s="773"/>
      <c r="I3" s="452"/>
      <c r="J3" s="878" t="str">
        <f>'FWM3'!L3</f>
        <v>( based on final process data )</v>
      </c>
      <c r="K3" s="878"/>
      <c r="L3" s="878"/>
      <c r="M3" s="878"/>
      <c r="N3" s="878"/>
      <c r="O3" s="878"/>
      <c r="P3" s="879"/>
      <c r="Q3" s="876"/>
      <c r="R3" s="451"/>
      <c r="S3" s="38" t="s">
        <v>21</v>
      </c>
      <c r="U3" s="47" t="s">
        <v>21</v>
      </c>
    </row>
    <row r="4" spans="1:21" ht="17.100000000000001" customHeight="1" x14ac:dyDescent="0.2">
      <c r="A4" s="345">
        <f>A3+1</f>
        <v>4</v>
      </c>
      <c r="B4" s="157"/>
      <c r="C4" s="49" t="s">
        <v>239</v>
      </c>
      <c r="D4" s="50" t="s">
        <v>23</v>
      </c>
      <c r="E4" s="765" t="str">
        <f>IF('FWM1'!E4=0,"",'FWM1'!E4)</f>
        <v/>
      </c>
      <c r="F4" s="765"/>
      <c r="G4" s="765"/>
      <c r="H4" s="880"/>
      <c r="I4" s="453"/>
      <c r="J4" s="356"/>
      <c r="K4" s="355"/>
      <c r="L4" s="355"/>
      <c r="M4" s="355"/>
      <c r="N4" s="355"/>
      <c r="O4" s="355"/>
      <c r="P4" s="357"/>
      <c r="Q4" s="53"/>
      <c r="R4" s="227"/>
      <c r="S4" s="54" t="s">
        <v>350</v>
      </c>
      <c r="U4" s="54" t="s">
        <v>351</v>
      </c>
    </row>
    <row r="5" spans="1:21" ht="17.100000000000001" customHeight="1" thickBot="1" x14ac:dyDescent="0.25">
      <c r="A5" s="345">
        <f>A4+1</f>
        <v>5</v>
      </c>
      <c r="B5" s="358"/>
      <c r="C5" s="359" t="s">
        <v>242</v>
      </c>
      <c r="D5" s="239" t="s">
        <v>23</v>
      </c>
      <c r="E5" s="778" t="str">
        <f>IF('FWM1'!O6=0,"",'FWM1'!O6)</f>
        <v>VTA</v>
      </c>
      <c r="F5" s="778"/>
      <c r="G5" s="778"/>
      <c r="H5" s="779"/>
      <c r="I5" s="454"/>
      <c r="J5" s="360"/>
      <c r="K5" s="360"/>
      <c r="L5" s="360"/>
      <c r="M5" s="360"/>
      <c r="N5" s="361"/>
      <c r="O5" s="360"/>
      <c r="P5" s="362"/>
      <c r="Q5" s="59"/>
      <c r="R5" s="104"/>
      <c r="S5" s="78" t="s">
        <v>352</v>
      </c>
      <c r="U5" s="78" t="s">
        <v>353</v>
      </c>
    </row>
    <row r="6" spans="1:21" ht="17.100000000000001" customHeight="1" thickBot="1" x14ac:dyDescent="0.25">
      <c r="A6" s="345">
        <f t="shared" ref="A6:A63" si="0">A5+1</f>
        <v>6</v>
      </c>
      <c r="B6" s="620" t="s">
        <v>354</v>
      </c>
      <c r="C6" s="621"/>
      <c r="D6" s="621"/>
      <c r="E6" s="621"/>
      <c r="F6" s="621"/>
      <c r="G6" s="622"/>
      <c r="H6" s="700" t="s">
        <v>246</v>
      </c>
      <c r="I6" s="701"/>
      <c r="J6" s="702"/>
      <c r="K6" s="700"/>
      <c r="L6" s="701"/>
      <c r="M6" s="702"/>
      <c r="N6" s="700"/>
      <c r="O6" s="701"/>
      <c r="P6" s="702"/>
      <c r="Q6" s="59"/>
      <c r="R6" s="104"/>
      <c r="S6" s="60" t="s">
        <v>355</v>
      </c>
      <c r="U6" s="78" t="s">
        <v>356</v>
      </c>
    </row>
    <row r="7" spans="1:21" ht="17.100000000000001" customHeight="1" x14ac:dyDescent="0.2">
      <c r="A7" s="345">
        <f t="shared" si="0"/>
        <v>7</v>
      </c>
      <c r="B7" s="455"/>
      <c r="C7" s="885" t="s">
        <v>357</v>
      </c>
      <c r="D7" s="885"/>
      <c r="E7" s="885"/>
      <c r="F7" s="885"/>
      <c r="G7" s="63" t="str">
        <f>IF('FWM1'!$F$3='FWM1'!$O$69,Wsi,IF('FWM1'!$F$3='FWM1'!$O$70,Wus,""))</f>
        <v>Kg</v>
      </c>
      <c r="H7" s="886" t="s">
        <v>260</v>
      </c>
      <c r="I7" s="886"/>
      <c r="J7" s="886"/>
      <c r="K7" s="887"/>
      <c r="L7" s="887"/>
      <c r="M7" s="887"/>
      <c r="N7" s="887"/>
      <c r="O7" s="887"/>
      <c r="P7" s="887"/>
      <c r="Q7" s="59"/>
      <c r="R7" s="104"/>
      <c r="S7" s="74"/>
      <c r="U7" s="78" t="s">
        <v>358</v>
      </c>
    </row>
    <row r="8" spans="1:21" ht="17.100000000000001" customHeight="1" thickBot="1" x14ac:dyDescent="0.25">
      <c r="A8" s="345">
        <f t="shared" si="0"/>
        <v>8</v>
      </c>
      <c r="B8" s="456"/>
      <c r="C8" s="670" t="s">
        <v>359</v>
      </c>
      <c r="D8" s="670"/>
      <c r="E8" s="670"/>
      <c r="F8" s="670"/>
      <c r="G8" s="63" t="str">
        <f>IF('FWM1'!$F$3='FWM1'!$O$69,Wsi,IF('FWM1'!$F$3='FWM1'!$O$70,Wus,""))</f>
        <v>Kg</v>
      </c>
      <c r="H8" s="881" t="s">
        <v>260</v>
      </c>
      <c r="I8" s="881"/>
      <c r="J8" s="881"/>
      <c r="K8" s="882"/>
      <c r="L8" s="882"/>
      <c r="M8" s="882"/>
      <c r="N8" s="882"/>
      <c r="O8" s="882"/>
      <c r="P8" s="882"/>
      <c r="Q8" s="59"/>
      <c r="R8" s="104"/>
      <c r="S8" s="76"/>
      <c r="U8" s="60" t="s">
        <v>355</v>
      </c>
    </row>
    <row r="9" spans="1:21" ht="17.100000000000001" customHeight="1" thickBot="1" x14ac:dyDescent="0.25">
      <c r="A9" s="345">
        <f t="shared" si="0"/>
        <v>9</v>
      </c>
      <c r="B9" s="235"/>
      <c r="C9" s="778" t="s">
        <v>360</v>
      </c>
      <c r="D9" s="778"/>
      <c r="E9" s="778"/>
      <c r="F9" s="778"/>
      <c r="G9" s="63" t="str">
        <f>IF('FWM1'!$F$3='FWM1'!$O$69,Wsi,IF('FWM1'!$F$3='FWM1'!$O$70,Wus,""))</f>
        <v>Kg</v>
      </c>
      <c r="H9" s="883" t="s">
        <v>139</v>
      </c>
      <c r="I9" s="883"/>
      <c r="J9" s="883"/>
      <c r="K9" s="884"/>
      <c r="L9" s="884"/>
      <c r="M9" s="884"/>
      <c r="N9" s="884"/>
      <c r="O9" s="884"/>
      <c r="P9" s="884"/>
      <c r="Q9" s="59"/>
      <c r="R9" s="104"/>
      <c r="S9" s="76"/>
      <c r="U9" s="74"/>
    </row>
    <row r="10" spans="1:21" ht="17.100000000000001" customHeight="1" thickBot="1" x14ac:dyDescent="0.25">
      <c r="A10" s="345">
        <f t="shared" si="0"/>
        <v>10</v>
      </c>
      <c r="B10" s="457"/>
      <c r="C10" s="621" t="s">
        <v>361</v>
      </c>
      <c r="D10" s="621"/>
      <c r="E10" s="621"/>
      <c r="F10" s="621"/>
      <c r="G10" s="622"/>
      <c r="H10" s="700" t="s">
        <v>246</v>
      </c>
      <c r="I10" s="621"/>
      <c r="J10" s="622"/>
      <c r="K10" s="700"/>
      <c r="L10" s="701"/>
      <c r="M10" s="702"/>
      <c r="N10" s="700"/>
      <c r="O10" s="701"/>
      <c r="P10" s="702"/>
      <c r="Q10" s="59"/>
    </row>
    <row r="11" spans="1:21" ht="17.100000000000001" customHeight="1" thickBot="1" x14ac:dyDescent="0.3">
      <c r="A11" s="345">
        <f t="shared" si="0"/>
        <v>11</v>
      </c>
      <c r="B11" s="441"/>
      <c r="C11" s="765" t="s">
        <v>362</v>
      </c>
      <c r="D11" s="765"/>
      <c r="E11" s="765"/>
      <c r="F11" s="765"/>
      <c r="G11" s="458"/>
      <c r="H11" s="889" t="s">
        <v>350</v>
      </c>
      <c r="I11" s="890"/>
      <c r="J11" s="891"/>
      <c r="K11" s="890"/>
      <c r="L11" s="890"/>
      <c r="M11" s="891"/>
      <c r="N11" s="890"/>
      <c r="O11" s="890"/>
      <c r="P11" s="891"/>
      <c r="Q11" s="59"/>
    </row>
    <row r="12" spans="1:21" ht="17.100000000000001" customHeight="1" thickBot="1" x14ac:dyDescent="0.3">
      <c r="A12" s="345">
        <f t="shared" si="0"/>
        <v>12</v>
      </c>
      <c r="B12" s="441"/>
      <c r="C12" s="670" t="s">
        <v>363</v>
      </c>
      <c r="D12" s="670"/>
      <c r="E12" s="670"/>
      <c r="F12" s="670"/>
      <c r="G12" s="458"/>
      <c r="H12" s="805" t="s">
        <v>364</v>
      </c>
      <c r="I12" s="806"/>
      <c r="J12" s="807"/>
      <c r="K12" s="806"/>
      <c r="L12" s="806"/>
      <c r="M12" s="807"/>
      <c r="N12" s="806"/>
      <c r="O12" s="806"/>
      <c r="P12" s="807"/>
      <c r="Q12" s="59"/>
      <c r="S12" s="38" t="s">
        <v>365</v>
      </c>
    </row>
    <row r="13" spans="1:21" ht="17.100000000000001" customHeight="1" thickBot="1" x14ac:dyDescent="0.3">
      <c r="A13" s="345">
        <f t="shared" si="0"/>
        <v>13</v>
      </c>
      <c r="B13" s="441"/>
      <c r="C13" s="888" t="s">
        <v>366</v>
      </c>
      <c r="D13" s="888"/>
      <c r="E13" s="888"/>
      <c r="F13" s="888"/>
      <c r="G13" s="459"/>
      <c r="H13" s="805" t="s">
        <v>364</v>
      </c>
      <c r="I13" s="806"/>
      <c r="J13" s="807"/>
      <c r="K13" s="806"/>
      <c r="L13" s="806"/>
      <c r="M13" s="807"/>
      <c r="N13" s="806"/>
      <c r="O13" s="806"/>
      <c r="P13" s="807"/>
      <c r="Q13" s="59"/>
      <c r="S13" s="38" t="s">
        <v>21</v>
      </c>
    </row>
    <row r="14" spans="1:21" ht="17.100000000000001" customHeight="1" thickBot="1" x14ac:dyDescent="0.3">
      <c r="A14" s="345">
        <f t="shared" si="0"/>
        <v>14</v>
      </c>
      <c r="B14" s="441"/>
      <c r="C14" s="901" t="s">
        <v>367</v>
      </c>
      <c r="D14" s="901"/>
      <c r="E14" s="901"/>
      <c r="F14" s="901"/>
      <c r="G14" s="460"/>
      <c r="H14" s="805" t="s">
        <v>364</v>
      </c>
      <c r="I14" s="806"/>
      <c r="J14" s="807"/>
      <c r="K14" s="902"/>
      <c r="L14" s="902"/>
      <c r="M14" s="903"/>
      <c r="N14" s="803"/>
      <c r="O14" s="803"/>
      <c r="P14" s="804"/>
      <c r="Q14" s="59"/>
      <c r="S14" s="54" t="s">
        <v>368</v>
      </c>
      <c r="U14" s="38" t="s">
        <v>369</v>
      </c>
    </row>
    <row r="15" spans="1:21" ht="17.100000000000001" customHeight="1" thickBot="1" x14ac:dyDescent="0.25">
      <c r="A15" s="345">
        <f t="shared" si="0"/>
        <v>15</v>
      </c>
      <c r="B15" s="441"/>
      <c r="C15" s="670" t="s">
        <v>370</v>
      </c>
      <c r="D15" s="670"/>
      <c r="E15" s="670"/>
      <c r="F15" s="670"/>
      <c r="G15" s="405"/>
      <c r="H15" s="825"/>
      <c r="I15" s="645"/>
      <c r="J15" s="826"/>
      <c r="K15" s="793"/>
      <c r="L15" s="793"/>
      <c r="M15" s="798"/>
      <c r="N15" s="793"/>
      <c r="O15" s="793"/>
      <c r="P15" s="798"/>
      <c r="Q15" s="59"/>
      <c r="S15" s="60" t="s">
        <v>371</v>
      </c>
      <c r="U15" s="38" t="s">
        <v>21</v>
      </c>
    </row>
    <row r="16" spans="1:21" ht="17.100000000000001" customHeight="1" thickBot="1" x14ac:dyDescent="0.3">
      <c r="A16" s="345">
        <f t="shared" si="0"/>
        <v>16</v>
      </c>
      <c r="B16" s="441"/>
      <c r="C16" s="820" t="s">
        <v>372</v>
      </c>
      <c r="D16" s="820"/>
      <c r="E16" s="820"/>
      <c r="F16" s="820"/>
      <c r="G16" s="458"/>
      <c r="H16" s="892" t="s">
        <v>139</v>
      </c>
      <c r="I16" s="893"/>
      <c r="J16" s="894"/>
      <c r="K16" s="645"/>
      <c r="L16" s="645"/>
      <c r="M16" s="826"/>
      <c r="N16" s="895"/>
      <c r="O16" s="896"/>
      <c r="P16" s="897"/>
      <c r="Q16" s="59"/>
      <c r="U16" s="54" t="s">
        <v>118</v>
      </c>
    </row>
    <row r="17" spans="1:21" ht="17.100000000000001" customHeight="1" thickBot="1" x14ac:dyDescent="0.25">
      <c r="A17" s="345">
        <f t="shared" si="0"/>
        <v>17</v>
      </c>
      <c r="B17" s="457"/>
      <c r="C17" s="621" t="s">
        <v>373</v>
      </c>
      <c r="D17" s="621"/>
      <c r="E17" s="621"/>
      <c r="F17" s="621"/>
      <c r="G17" s="622"/>
      <c r="H17" s="898" t="s">
        <v>246</v>
      </c>
      <c r="I17" s="899"/>
      <c r="J17" s="900"/>
      <c r="K17" s="700"/>
      <c r="L17" s="701"/>
      <c r="M17" s="702"/>
      <c r="N17" s="700"/>
      <c r="O17" s="701"/>
      <c r="P17" s="702"/>
      <c r="Q17" s="59"/>
      <c r="S17" s="38" t="s">
        <v>374</v>
      </c>
      <c r="U17" s="78" t="s">
        <v>375</v>
      </c>
    </row>
    <row r="18" spans="1:21" ht="17.100000000000001" customHeight="1" thickBot="1" x14ac:dyDescent="0.3">
      <c r="A18" s="345">
        <f t="shared" si="0"/>
        <v>18</v>
      </c>
      <c r="B18" s="441"/>
      <c r="C18" s="907" t="s">
        <v>376</v>
      </c>
      <c r="D18" s="907"/>
      <c r="E18" s="907"/>
      <c r="F18" s="907"/>
      <c r="G18" s="410"/>
      <c r="H18" s="805" t="s">
        <v>377</v>
      </c>
      <c r="I18" s="806"/>
      <c r="J18" s="807"/>
      <c r="K18" s="908"/>
      <c r="L18" s="908"/>
      <c r="M18" s="909"/>
      <c r="N18" s="908"/>
      <c r="O18" s="908"/>
      <c r="P18" s="909"/>
      <c r="Q18" s="59"/>
      <c r="S18" s="38" t="s">
        <v>21</v>
      </c>
      <c r="U18" s="60" t="s">
        <v>378</v>
      </c>
    </row>
    <row r="19" spans="1:21" ht="17.100000000000001" customHeight="1" thickBot="1" x14ac:dyDescent="0.25">
      <c r="A19" s="345">
        <f t="shared" si="0"/>
        <v>19</v>
      </c>
      <c r="B19" s="441"/>
      <c r="C19" s="824" t="s">
        <v>379</v>
      </c>
      <c r="D19" s="824"/>
      <c r="E19" s="824"/>
      <c r="F19" s="824"/>
      <c r="G19" s="910"/>
      <c r="H19" s="400"/>
      <c r="I19" s="384" t="s">
        <v>256</v>
      </c>
      <c r="J19" s="461"/>
      <c r="K19" s="400"/>
      <c r="L19" s="384" t="s">
        <v>256</v>
      </c>
      <c r="M19" s="461"/>
      <c r="N19" s="400"/>
      <c r="O19" s="384" t="s">
        <v>256</v>
      </c>
      <c r="P19" s="402"/>
      <c r="Q19" s="59"/>
      <c r="S19" s="54" t="s">
        <v>380</v>
      </c>
    </row>
    <row r="20" spans="1:21" ht="17.100000000000001" customHeight="1" thickBot="1" x14ac:dyDescent="0.25">
      <c r="A20" s="345">
        <f t="shared" si="0"/>
        <v>20</v>
      </c>
      <c r="B20" s="441"/>
      <c r="C20" s="670" t="s">
        <v>381</v>
      </c>
      <c r="D20" s="670"/>
      <c r="E20" s="670"/>
      <c r="F20" s="670"/>
      <c r="G20" s="462"/>
      <c r="H20" s="805" t="str">
        <f>IF(OR(K18=S20,N18=S20),"by vendor",IF(OR(K18="?",N18="?"),"","Not applicable"))</f>
        <v>Not applicable</v>
      </c>
      <c r="I20" s="806"/>
      <c r="J20" s="807"/>
      <c r="K20" s="413"/>
      <c r="L20" s="384" t="s">
        <v>256</v>
      </c>
      <c r="M20" s="461"/>
      <c r="N20" s="413"/>
      <c r="O20" s="384" t="s">
        <v>256</v>
      </c>
      <c r="P20" s="402"/>
      <c r="Q20" s="59"/>
      <c r="S20" s="60" t="s">
        <v>382</v>
      </c>
      <c r="U20" s="38" t="s">
        <v>383</v>
      </c>
    </row>
    <row r="21" spans="1:21" ht="17.100000000000001" customHeight="1" thickBot="1" x14ac:dyDescent="0.25">
      <c r="A21" s="345">
        <f t="shared" si="0"/>
        <v>21</v>
      </c>
      <c r="B21" s="441"/>
      <c r="C21" s="904" t="s">
        <v>384</v>
      </c>
      <c r="D21" s="904"/>
      <c r="E21" s="904"/>
      <c r="F21" s="904"/>
      <c r="G21" s="63" t="str">
        <f>IF('FWM1'!$F$3='FWM1'!$O$69,Qsi,IF('FWM1'!$F$3='FWM1'!$O$70,Qus,""))</f>
        <v>m3/h</v>
      </c>
      <c r="H21" s="805" t="str">
        <f>H20</f>
        <v>Not applicable</v>
      </c>
      <c r="I21" s="806"/>
      <c r="J21" s="807"/>
      <c r="K21" s="905"/>
      <c r="L21" s="905"/>
      <c r="M21" s="906"/>
      <c r="N21" s="905"/>
      <c r="O21" s="905"/>
      <c r="P21" s="906"/>
      <c r="Q21" s="59"/>
      <c r="U21" s="38" t="s">
        <v>21</v>
      </c>
    </row>
    <row r="22" spans="1:21" ht="17.100000000000001" customHeight="1" thickBot="1" x14ac:dyDescent="0.25">
      <c r="A22" s="463">
        <f t="shared" si="0"/>
        <v>22</v>
      </c>
      <c r="B22" s="457"/>
      <c r="C22" s="621" t="s">
        <v>385</v>
      </c>
      <c r="D22" s="621"/>
      <c r="E22" s="621"/>
      <c r="F22" s="621"/>
      <c r="G22" s="622"/>
      <c r="H22" s="700" t="s">
        <v>253</v>
      </c>
      <c r="I22" s="621"/>
      <c r="J22" s="622"/>
      <c r="K22" s="700"/>
      <c r="L22" s="701"/>
      <c r="M22" s="702"/>
      <c r="N22" s="700"/>
      <c r="O22" s="701"/>
      <c r="P22" s="702"/>
      <c r="Q22" s="59"/>
      <c r="S22" s="38" t="s">
        <v>386</v>
      </c>
      <c r="U22" s="54" t="s">
        <v>387</v>
      </c>
    </row>
    <row r="23" spans="1:21" ht="17.100000000000001" customHeight="1" thickBot="1" x14ac:dyDescent="0.25">
      <c r="A23" s="345">
        <f t="shared" si="0"/>
        <v>23</v>
      </c>
      <c r="B23" s="441"/>
      <c r="C23" s="49" t="s">
        <v>388</v>
      </c>
      <c r="D23" s="374" t="s">
        <v>389</v>
      </c>
      <c r="E23" s="49"/>
      <c r="F23" s="375"/>
      <c r="G23" s="464"/>
      <c r="H23" s="400">
        <v>300</v>
      </c>
      <c r="I23" s="384" t="s">
        <v>256</v>
      </c>
      <c r="J23" s="465" t="s">
        <v>390</v>
      </c>
      <c r="K23" s="466"/>
      <c r="L23" s="384" t="s">
        <v>256</v>
      </c>
      <c r="M23" s="461"/>
      <c r="N23" s="467"/>
      <c r="O23" s="384" t="s">
        <v>256</v>
      </c>
      <c r="P23" s="461"/>
      <c r="Q23" s="59"/>
      <c r="S23" s="47" t="s">
        <v>21</v>
      </c>
      <c r="U23" s="78" t="s">
        <v>391</v>
      </c>
    </row>
    <row r="24" spans="1:21" ht="17.100000000000001" customHeight="1" x14ac:dyDescent="0.25">
      <c r="A24" s="345">
        <f t="shared" si="0"/>
        <v>24</v>
      </c>
      <c r="B24" s="441"/>
      <c r="C24" s="374"/>
      <c r="D24" s="824" t="s">
        <v>392</v>
      </c>
      <c r="E24" s="824"/>
      <c r="F24" s="824"/>
      <c r="G24" s="410"/>
      <c r="H24" s="805" t="s">
        <v>394</v>
      </c>
      <c r="I24" s="806"/>
      <c r="J24" s="807"/>
      <c r="K24" s="806"/>
      <c r="L24" s="806"/>
      <c r="M24" s="807"/>
      <c r="N24" s="806"/>
      <c r="O24" s="806"/>
      <c r="P24" s="807"/>
      <c r="Q24" s="59"/>
      <c r="S24" s="54" t="s">
        <v>394</v>
      </c>
      <c r="U24" s="78" t="s">
        <v>276</v>
      </c>
    </row>
    <row r="25" spans="1:21" ht="17.100000000000001" customHeight="1" thickBot="1" x14ac:dyDescent="0.25">
      <c r="A25" s="345">
        <f t="shared" si="0"/>
        <v>25</v>
      </c>
      <c r="B25" s="441"/>
      <c r="C25" s="49" t="s">
        <v>395</v>
      </c>
      <c r="D25" s="391" t="s">
        <v>396</v>
      </c>
      <c r="E25" s="468"/>
      <c r="F25" s="469"/>
      <c r="G25" s="464"/>
      <c r="H25" s="400">
        <v>150</v>
      </c>
      <c r="I25" s="384" t="s">
        <v>256</v>
      </c>
      <c r="J25" s="465" t="s">
        <v>390</v>
      </c>
      <c r="K25" s="413"/>
      <c r="L25" s="384" t="s">
        <v>256</v>
      </c>
      <c r="M25" s="461"/>
      <c r="N25" s="413"/>
      <c r="O25" s="384" t="s">
        <v>256</v>
      </c>
      <c r="P25" s="470"/>
      <c r="Q25" s="59"/>
      <c r="S25" s="78" t="s">
        <v>397</v>
      </c>
      <c r="U25" s="60" t="s">
        <v>398</v>
      </c>
    </row>
    <row r="26" spans="1:21" ht="17.100000000000001" customHeight="1" thickBot="1" x14ac:dyDescent="0.3">
      <c r="A26" s="345">
        <f t="shared" si="0"/>
        <v>26</v>
      </c>
      <c r="B26" s="471"/>
      <c r="C26" s="374"/>
      <c r="D26" s="820" t="s">
        <v>392</v>
      </c>
      <c r="E26" s="820"/>
      <c r="F26" s="820"/>
      <c r="G26" s="410"/>
      <c r="H26" s="805" t="s">
        <v>397</v>
      </c>
      <c r="I26" s="806"/>
      <c r="J26" s="807"/>
      <c r="K26" s="806"/>
      <c r="L26" s="806"/>
      <c r="M26" s="807"/>
      <c r="N26" s="806"/>
      <c r="O26" s="806"/>
      <c r="P26" s="807"/>
      <c r="Q26" s="59"/>
      <c r="S26" s="78" t="s">
        <v>399</v>
      </c>
    </row>
    <row r="27" spans="1:21" ht="17.100000000000001" customHeight="1" thickBot="1" x14ac:dyDescent="0.25">
      <c r="A27" s="345">
        <f t="shared" si="0"/>
        <v>27</v>
      </c>
      <c r="B27" s="457"/>
      <c r="C27" s="621" t="s">
        <v>400</v>
      </c>
      <c r="D27" s="621"/>
      <c r="E27" s="621"/>
      <c r="F27" s="621"/>
      <c r="G27" s="622"/>
      <c r="H27" s="700" t="s">
        <v>246</v>
      </c>
      <c r="I27" s="621"/>
      <c r="J27" s="622"/>
      <c r="K27" s="700"/>
      <c r="L27" s="701"/>
      <c r="M27" s="702"/>
      <c r="N27" s="700"/>
      <c r="O27" s="701"/>
      <c r="P27" s="702"/>
      <c r="Q27" s="59"/>
      <c r="S27" s="78" t="s">
        <v>401</v>
      </c>
      <c r="U27" s="472" t="s">
        <v>402</v>
      </c>
    </row>
    <row r="28" spans="1:21" ht="17.100000000000001" customHeight="1" thickBot="1" x14ac:dyDescent="0.3">
      <c r="A28" s="345">
        <f t="shared" si="0"/>
        <v>28</v>
      </c>
      <c r="B28" s="419"/>
      <c r="C28" s="692" t="s">
        <v>403</v>
      </c>
      <c r="D28" s="692"/>
      <c r="E28" s="692"/>
      <c r="F28" s="473"/>
      <c r="G28" s="410"/>
      <c r="H28" s="805" t="s">
        <v>387</v>
      </c>
      <c r="I28" s="806"/>
      <c r="J28" s="807"/>
      <c r="K28" s="911"/>
      <c r="L28" s="911"/>
      <c r="M28" s="912"/>
      <c r="N28" s="911"/>
      <c r="O28" s="911"/>
      <c r="P28" s="912"/>
      <c r="Q28" s="59"/>
      <c r="S28" s="474" t="s">
        <v>393</v>
      </c>
      <c r="U28" s="38" t="s">
        <v>21</v>
      </c>
    </row>
    <row r="29" spans="1:21" ht="17.100000000000001" customHeight="1" thickBot="1" x14ac:dyDescent="0.3">
      <c r="A29" s="345">
        <f t="shared" si="0"/>
        <v>29</v>
      </c>
      <c r="B29" s="419"/>
      <c r="C29" s="652" t="s">
        <v>404</v>
      </c>
      <c r="D29" s="652"/>
      <c r="E29" s="652"/>
      <c r="F29" s="473"/>
      <c r="G29" s="410"/>
      <c r="H29" s="805" t="s">
        <v>405</v>
      </c>
      <c r="I29" s="806"/>
      <c r="J29" s="807"/>
      <c r="K29" s="793"/>
      <c r="L29" s="793"/>
      <c r="M29" s="798"/>
      <c r="N29" s="793"/>
      <c r="O29" s="793"/>
      <c r="P29" s="798"/>
      <c r="Q29" s="59"/>
      <c r="U29" s="54" t="s">
        <v>405</v>
      </c>
    </row>
    <row r="30" spans="1:21" ht="17.100000000000001" customHeight="1" thickBot="1" x14ac:dyDescent="0.3">
      <c r="A30" s="345">
        <f t="shared" si="0"/>
        <v>30</v>
      </c>
      <c r="B30" s="419"/>
      <c r="C30" s="652" t="s">
        <v>406</v>
      </c>
      <c r="D30" s="652"/>
      <c r="E30" s="652"/>
      <c r="F30" s="473"/>
      <c r="G30" s="410"/>
      <c r="H30" s="805" t="s">
        <v>407</v>
      </c>
      <c r="I30" s="806"/>
      <c r="J30" s="807"/>
      <c r="K30" s="793"/>
      <c r="L30" s="793"/>
      <c r="M30" s="798"/>
      <c r="N30" s="793"/>
      <c r="O30" s="793"/>
      <c r="P30" s="798"/>
      <c r="Q30" s="59"/>
      <c r="S30" s="38" t="s">
        <v>338</v>
      </c>
      <c r="U30" s="60" t="s">
        <v>398</v>
      </c>
    </row>
    <row r="31" spans="1:21" ht="17.100000000000001" customHeight="1" thickBot="1" x14ac:dyDescent="0.3">
      <c r="A31" s="345">
        <f t="shared" si="0"/>
        <v>31</v>
      </c>
      <c r="B31" s="419"/>
      <c r="C31" s="652" t="s">
        <v>408</v>
      </c>
      <c r="D31" s="652"/>
      <c r="E31" s="652"/>
      <c r="F31" s="473"/>
      <c r="G31" s="410"/>
      <c r="H31" s="805" t="s">
        <v>407</v>
      </c>
      <c r="I31" s="806"/>
      <c r="J31" s="807"/>
      <c r="K31" s="793"/>
      <c r="L31" s="793"/>
      <c r="M31" s="798"/>
      <c r="N31" s="793"/>
      <c r="O31" s="793"/>
      <c r="P31" s="798"/>
      <c r="Q31" s="59"/>
      <c r="S31" s="38" t="s">
        <v>21</v>
      </c>
    </row>
    <row r="32" spans="1:21" ht="17.100000000000001" customHeight="1" thickBot="1" x14ac:dyDescent="0.3">
      <c r="A32" s="345">
        <f t="shared" si="0"/>
        <v>32</v>
      </c>
      <c r="B32" s="475"/>
      <c r="C32" s="695" t="s">
        <v>409</v>
      </c>
      <c r="D32" s="695"/>
      <c r="E32" s="695"/>
      <c r="F32" s="695"/>
      <c r="G32" s="410"/>
      <c r="H32" s="895" t="s">
        <v>118</v>
      </c>
      <c r="I32" s="896"/>
      <c r="J32" s="897"/>
      <c r="K32" s="913"/>
      <c r="L32" s="913"/>
      <c r="M32" s="914"/>
      <c r="N32" s="913"/>
      <c r="O32" s="913"/>
      <c r="P32" s="914"/>
      <c r="Q32" s="59"/>
      <c r="S32" s="54" t="s">
        <v>410</v>
      </c>
      <c r="U32" s="38" t="s">
        <v>411</v>
      </c>
    </row>
    <row r="33" spans="1:21" ht="17.100000000000001" customHeight="1" thickBot="1" x14ac:dyDescent="0.25">
      <c r="A33" s="345">
        <f t="shared" si="0"/>
        <v>33</v>
      </c>
      <c r="B33" s="457"/>
      <c r="C33" s="621" t="s">
        <v>412</v>
      </c>
      <c r="D33" s="621"/>
      <c r="E33" s="621"/>
      <c r="F33" s="621"/>
      <c r="G33" s="622"/>
      <c r="H33" s="700" t="s">
        <v>246</v>
      </c>
      <c r="I33" s="621"/>
      <c r="J33" s="622"/>
      <c r="K33" s="700"/>
      <c r="L33" s="701"/>
      <c r="M33" s="702"/>
      <c r="N33" s="700"/>
      <c r="O33" s="701"/>
      <c r="P33" s="702"/>
      <c r="Q33" s="59"/>
      <c r="S33" s="60" t="s">
        <v>398</v>
      </c>
      <c r="U33" s="38" t="s">
        <v>21</v>
      </c>
    </row>
    <row r="34" spans="1:21" ht="17.100000000000001" customHeight="1" thickBot="1" x14ac:dyDescent="0.3">
      <c r="A34" s="345">
        <f t="shared" si="0"/>
        <v>34</v>
      </c>
      <c r="B34" s="419"/>
      <c r="C34" s="57" t="s">
        <v>413</v>
      </c>
      <c r="D34" s="57"/>
      <c r="E34" s="473"/>
      <c r="F34" s="473"/>
      <c r="G34" s="410"/>
      <c r="H34" s="805"/>
      <c r="I34" s="806"/>
      <c r="J34" s="807"/>
      <c r="K34" s="806"/>
      <c r="L34" s="806"/>
      <c r="M34" s="807"/>
      <c r="N34" s="806"/>
      <c r="O34" s="806"/>
      <c r="P34" s="807"/>
      <c r="Q34" s="59"/>
      <c r="U34" s="54" t="s">
        <v>414</v>
      </c>
    </row>
    <row r="35" spans="1:21" ht="17.100000000000001" customHeight="1" thickBot="1" x14ac:dyDescent="0.3">
      <c r="A35" s="345">
        <f t="shared" si="0"/>
        <v>35</v>
      </c>
      <c r="B35" s="419"/>
      <c r="C35" s="65" t="s">
        <v>415</v>
      </c>
      <c r="D35" s="57"/>
      <c r="E35" s="473"/>
      <c r="F35" s="473"/>
      <c r="G35" s="410"/>
      <c r="H35" s="805" t="s">
        <v>416</v>
      </c>
      <c r="I35" s="806"/>
      <c r="J35" s="807"/>
      <c r="K35" s="915"/>
      <c r="L35" s="915"/>
      <c r="M35" s="916"/>
      <c r="N35" s="915"/>
      <c r="O35" s="915"/>
      <c r="P35" s="916"/>
      <c r="Q35" s="59"/>
      <c r="S35" s="38" t="s">
        <v>417</v>
      </c>
      <c r="U35" s="78" t="s">
        <v>418</v>
      </c>
    </row>
    <row r="36" spans="1:21" ht="17.100000000000001" customHeight="1" thickBot="1" x14ac:dyDescent="0.3">
      <c r="A36" s="345">
        <f t="shared" si="0"/>
        <v>36</v>
      </c>
      <c r="B36" s="419"/>
      <c r="C36" s="65" t="s">
        <v>419</v>
      </c>
      <c r="D36" s="57"/>
      <c r="E36" s="473"/>
      <c r="F36" s="473"/>
      <c r="G36" s="410"/>
      <c r="H36" s="805" t="s">
        <v>416</v>
      </c>
      <c r="I36" s="806"/>
      <c r="J36" s="807"/>
      <c r="K36" s="917"/>
      <c r="L36" s="917"/>
      <c r="M36" s="918"/>
      <c r="N36" s="919"/>
      <c r="O36" s="919"/>
      <c r="P36" s="920"/>
      <c r="Q36" s="59"/>
      <c r="S36" s="38" t="s">
        <v>21</v>
      </c>
      <c r="U36" s="60" t="s">
        <v>118</v>
      </c>
    </row>
    <row r="37" spans="1:21" ht="17.100000000000001" customHeight="1" thickBot="1" x14ac:dyDescent="0.3">
      <c r="A37" s="345">
        <f t="shared" si="0"/>
        <v>37</v>
      </c>
      <c r="B37" s="441"/>
      <c r="C37" s="670" t="s">
        <v>420</v>
      </c>
      <c r="D37" s="670"/>
      <c r="E37" s="670"/>
      <c r="F37" s="670"/>
      <c r="G37" s="410"/>
      <c r="H37" s="805" t="s">
        <v>416</v>
      </c>
      <c r="I37" s="806"/>
      <c r="J37" s="807"/>
      <c r="K37" s="806"/>
      <c r="L37" s="806"/>
      <c r="M37" s="807"/>
      <c r="N37" s="806"/>
      <c r="O37" s="806"/>
      <c r="P37" s="807"/>
      <c r="Q37" s="59"/>
      <c r="S37" s="54" t="s">
        <v>410</v>
      </c>
    </row>
    <row r="38" spans="1:21" ht="17.100000000000001" customHeight="1" thickBot="1" x14ac:dyDescent="0.3">
      <c r="A38" s="345">
        <f t="shared" si="0"/>
        <v>38</v>
      </c>
      <c r="B38" s="441"/>
      <c r="C38" s="670" t="s">
        <v>421</v>
      </c>
      <c r="D38" s="670"/>
      <c r="E38" s="670"/>
      <c r="F38" s="670"/>
      <c r="G38" s="410"/>
      <c r="H38" s="805" t="s">
        <v>416</v>
      </c>
      <c r="I38" s="806"/>
      <c r="J38" s="807"/>
      <c r="K38" s="806"/>
      <c r="L38" s="806"/>
      <c r="M38" s="807"/>
      <c r="N38" s="806"/>
      <c r="O38" s="806"/>
      <c r="P38" s="807"/>
      <c r="Q38" s="59"/>
      <c r="S38" s="60" t="s">
        <v>398</v>
      </c>
      <c r="U38" s="38" t="s">
        <v>413</v>
      </c>
    </row>
    <row r="39" spans="1:21" ht="17.100000000000001" customHeight="1" thickBot="1" x14ac:dyDescent="0.3">
      <c r="A39" s="345">
        <f t="shared" si="0"/>
        <v>39</v>
      </c>
      <c r="B39" s="419"/>
      <c r="C39" s="652" t="s">
        <v>422</v>
      </c>
      <c r="D39" s="652"/>
      <c r="E39" s="652"/>
      <c r="F39" s="652"/>
      <c r="G39" s="410"/>
      <c r="H39" s="805" t="s">
        <v>416</v>
      </c>
      <c r="I39" s="806"/>
      <c r="J39" s="807"/>
      <c r="K39" s="917"/>
      <c r="L39" s="917"/>
      <c r="M39" s="918"/>
      <c r="N39" s="919"/>
      <c r="O39" s="919"/>
      <c r="P39" s="920"/>
      <c r="Q39" s="129"/>
      <c r="U39" s="38" t="s">
        <v>21</v>
      </c>
    </row>
    <row r="40" spans="1:21" ht="17.100000000000001" customHeight="1" thickBot="1" x14ac:dyDescent="0.3">
      <c r="A40" s="345">
        <f t="shared" si="0"/>
        <v>40</v>
      </c>
      <c r="B40" s="419"/>
      <c r="C40" s="629" t="s">
        <v>423</v>
      </c>
      <c r="D40" s="652"/>
      <c r="E40" s="652"/>
      <c r="F40" s="652"/>
      <c r="G40" s="410"/>
      <c r="H40" s="805" t="s">
        <v>118</v>
      </c>
      <c r="I40" s="806"/>
      <c r="J40" s="807"/>
      <c r="K40" s="917"/>
      <c r="L40" s="917"/>
      <c r="M40" s="918"/>
      <c r="N40" s="919"/>
      <c r="O40" s="919"/>
      <c r="P40" s="920"/>
      <c r="Q40" s="59"/>
      <c r="S40" s="38" t="s">
        <v>424</v>
      </c>
      <c r="U40" s="54" t="s">
        <v>425</v>
      </c>
    </row>
    <row r="41" spans="1:21" ht="17.100000000000001" customHeight="1" thickBot="1" x14ac:dyDescent="0.25">
      <c r="A41" s="345">
        <f t="shared" si="0"/>
        <v>41</v>
      </c>
      <c r="B41" s="419"/>
      <c r="C41" s="57" t="s">
        <v>426</v>
      </c>
      <c r="D41" s="57"/>
      <c r="E41" s="57"/>
      <c r="F41" s="57"/>
      <c r="G41" s="476" t="s">
        <v>255</v>
      </c>
      <c r="H41" s="926" t="s">
        <v>427</v>
      </c>
      <c r="I41" s="927"/>
      <c r="J41" s="928"/>
      <c r="K41" s="837"/>
      <c r="L41" s="837"/>
      <c r="M41" s="838"/>
      <c r="N41" s="837"/>
      <c r="O41" s="837"/>
      <c r="P41" s="838"/>
      <c r="Q41" s="59"/>
      <c r="S41" s="47" t="s">
        <v>21</v>
      </c>
      <c r="U41" s="60" t="s">
        <v>428</v>
      </c>
    </row>
    <row r="42" spans="1:21" ht="17.100000000000001" customHeight="1" thickBot="1" x14ac:dyDescent="0.25">
      <c r="A42" s="345">
        <f t="shared" si="0"/>
        <v>42</v>
      </c>
      <c r="B42" s="419"/>
      <c r="C42" s="629" t="s">
        <v>429</v>
      </c>
      <c r="D42" s="629"/>
      <c r="E42" s="629"/>
      <c r="F42" s="629"/>
      <c r="G42" s="63" t="str">
        <f>IF('FWM1'!$F$3='FWM1'!$O$69,Qsi,IF('FWM1'!$F$3='FWM1'!$O$70,Qus,""))</f>
        <v>m3/h</v>
      </c>
      <c r="H42" s="921" t="s">
        <v>260</v>
      </c>
      <c r="I42" s="922"/>
      <c r="J42" s="923"/>
      <c r="K42" s="924"/>
      <c r="L42" s="924"/>
      <c r="M42" s="925"/>
      <c r="N42" s="837"/>
      <c r="O42" s="837"/>
      <c r="P42" s="838"/>
      <c r="Q42" s="59"/>
      <c r="S42" s="54" t="str">
        <f>IF('FWM3'!H7='FWM3'!Z4,"","Certified")</f>
        <v>Certified</v>
      </c>
    </row>
    <row r="43" spans="1:21" ht="17.100000000000001" customHeight="1" thickBot="1" x14ac:dyDescent="0.25">
      <c r="A43" s="345">
        <f t="shared" si="0"/>
        <v>43</v>
      </c>
      <c r="B43" s="419"/>
      <c r="C43" s="629" t="s">
        <v>430</v>
      </c>
      <c r="D43" s="629"/>
      <c r="E43" s="629"/>
      <c r="F43" s="629"/>
      <c r="G43" s="63" t="str">
        <f>IF('FWM1'!$F$3='FWM1'!$O$69,DHsi,IF('FWM1'!$F$3='FWM1'!$O$70,DHus,""))</f>
        <v>m liq.</v>
      </c>
      <c r="H43" s="921" t="s">
        <v>260</v>
      </c>
      <c r="I43" s="922"/>
      <c r="J43" s="923"/>
      <c r="K43" s="924"/>
      <c r="L43" s="924"/>
      <c r="M43" s="925"/>
      <c r="N43" s="837"/>
      <c r="O43" s="837"/>
      <c r="P43" s="838"/>
      <c r="Q43" s="59"/>
      <c r="S43" s="78" t="s">
        <v>431</v>
      </c>
      <c r="U43" s="38" t="s">
        <v>432</v>
      </c>
    </row>
    <row r="44" spans="1:21" ht="17.100000000000001" customHeight="1" thickBot="1" x14ac:dyDescent="0.25">
      <c r="A44" s="345">
        <f t="shared" si="0"/>
        <v>44</v>
      </c>
      <c r="B44" s="419"/>
      <c r="C44" s="629" t="s">
        <v>433</v>
      </c>
      <c r="D44" s="629"/>
      <c r="E44" s="629"/>
      <c r="F44" s="629"/>
      <c r="G44" s="477" t="s">
        <v>268</v>
      </c>
      <c r="H44" s="921" t="s">
        <v>260</v>
      </c>
      <c r="I44" s="922"/>
      <c r="J44" s="923"/>
      <c r="K44" s="924"/>
      <c r="L44" s="924"/>
      <c r="M44" s="925"/>
      <c r="N44" s="837"/>
      <c r="O44" s="837"/>
      <c r="P44" s="838"/>
      <c r="Q44" s="59"/>
      <c r="S44" s="60" t="str">
        <f>IF('FWM3'!H7='FWM3'!Z4,"","Witnessed")</f>
        <v>Witnessed</v>
      </c>
      <c r="U44" s="47" t="s">
        <v>21</v>
      </c>
    </row>
    <row r="45" spans="1:21" ht="17.100000000000001" customHeight="1" thickBot="1" x14ac:dyDescent="0.25">
      <c r="A45" s="345">
        <f t="shared" si="0"/>
        <v>45</v>
      </c>
      <c r="B45" s="419"/>
      <c r="C45" s="629" t="s">
        <v>434</v>
      </c>
      <c r="D45" s="629"/>
      <c r="E45" s="629"/>
      <c r="F45" s="629"/>
      <c r="G45" s="63" t="str">
        <f>IF('FWM1'!$F$3='FWM1'!$O$69,Psi,IF('FWM1'!$F$3='FWM1'!$O$70,Pus,""))</f>
        <v>kW</v>
      </c>
      <c r="H45" s="921" t="s">
        <v>260</v>
      </c>
      <c r="I45" s="922"/>
      <c r="J45" s="923"/>
      <c r="K45" s="932"/>
      <c r="L45" s="932"/>
      <c r="M45" s="933"/>
      <c r="N45" s="837"/>
      <c r="O45" s="837"/>
      <c r="P45" s="838"/>
      <c r="Q45" s="59"/>
      <c r="U45" s="54" t="str">
        <f>IF('FWM3'!H7='FWM3'!Z4,"","Certified")</f>
        <v>Certified</v>
      </c>
    </row>
    <row r="46" spans="1:21" ht="17.100000000000001" customHeight="1" thickBot="1" x14ac:dyDescent="0.3">
      <c r="A46" s="345">
        <f t="shared" si="0"/>
        <v>46</v>
      </c>
      <c r="B46" s="419"/>
      <c r="C46" s="57" t="s">
        <v>435</v>
      </c>
      <c r="D46" s="57"/>
      <c r="E46" s="57"/>
      <c r="F46" s="473"/>
      <c r="G46" s="410"/>
      <c r="H46" s="805" t="s">
        <v>436</v>
      </c>
      <c r="I46" s="806"/>
      <c r="J46" s="807"/>
      <c r="K46" s="793"/>
      <c r="L46" s="793"/>
      <c r="M46" s="798"/>
      <c r="N46" s="837"/>
      <c r="O46" s="837"/>
      <c r="P46" s="838"/>
      <c r="Q46" s="129"/>
      <c r="S46" s="38" t="s">
        <v>437</v>
      </c>
      <c r="U46" s="78" t="s">
        <v>431</v>
      </c>
    </row>
    <row r="47" spans="1:21" ht="17.100000000000001" customHeight="1" thickBot="1" x14ac:dyDescent="0.25">
      <c r="A47" s="345">
        <f t="shared" si="0"/>
        <v>47</v>
      </c>
      <c r="B47" s="419"/>
      <c r="C47" s="57" t="s">
        <v>438</v>
      </c>
      <c r="D47" s="57"/>
      <c r="E47" s="57"/>
      <c r="F47" s="57"/>
      <c r="G47" s="63" t="str">
        <f>IF('FWM1'!$F$3='FWM1'!$O$69,Prsi,IF('FWM1'!$F$3='FWM1'!$O$70,GPus,""))</f>
        <v>bara</v>
      </c>
      <c r="H47" s="805" t="s">
        <v>296</v>
      </c>
      <c r="I47" s="806"/>
      <c r="J47" s="807"/>
      <c r="K47" s="793"/>
      <c r="L47" s="793"/>
      <c r="M47" s="798"/>
      <c r="N47" s="793"/>
      <c r="O47" s="793"/>
      <c r="P47" s="798"/>
      <c r="Q47" s="129"/>
      <c r="S47" s="38" t="s">
        <v>21</v>
      </c>
      <c r="U47" s="78" t="str">
        <f>IF('FWM3'!H7='FWM3'!Z4,"","Witnessed")</f>
        <v>Witnessed</v>
      </c>
    </row>
    <row r="48" spans="1:21" ht="17.100000000000001" customHeight="1" thickBot="1" x14ac:dyDescent="0.25">
      <c r="A48" s="345">
        <f t="shared" si="0"/>
        <v>48</v>
      </c>
      <c r="B48" s="478"/>
      <c r="C48" s="695" t="s">
        <v>439</v>
      </c>
      <c r="D48" s="695"/>
      <c r="E48" s="695"/>
      <c r="F48" s="427"/>
      <c r="G48" s="428"/>
      <c r="H48" s="929"/>
      <c r="I48" s="930"/>
      <c r="J48" s="931"/>
      <c r="K48" s="930"/>
      <c r="L48" s="930"/>
      <c r="M48" s="931"/>
      <c r="N48" s="930"/>
      <c r="O48" s="930"/>
      <c r="P48" s="931"/>
      <c r="Q48" s="59"/>
      <c r="S48" s="54" t="s">
        <v>405</v>
      </c>
      <c r="U48" s="60" t="str">
        <f>IF('FWM3'!H7='FWM3'!Z4,"","Not required")</f>
        <v>Not required</v>
      </c>
    </row>
    <row r="49" spans="1:21" ht="17.100000000000001" customHeight="1" thickBot="1" x14ac:dyDescent="0.25">
      <c r="A49" s="345">
        <f t="shared" si="0"/>
        <v>49</v>
      </c>
      <c r="B49" s="457"/>
      <c r="C49" s="701" t="s">
        <v>440</v>
      </c>
      <c r="D49" s="701"/>
      <c r="E49" s="701"/>
      <c r="F49" s="701"/>
      <c r="G49" s="702"/>
      <c r="H49" s="700" t="s">
        <v>246</v>
      </c>
      <c r="I49" s="621"/>
      <c r="J49" s="622"/>
      <c r="K49" s="700"/>
      <c r="L49" s="701"/>
      <c r="M49" s="702"/>
      <c r="N49" s="700"/>
      <c r="O49" s="701"/>
      <c r="P49" s="702"/>
      <c r="Q49" s="59"/>
      <c r="S49" s="60" t="s">
        <v>118</v>
      </c>
    </row>
    <row r="50" spans="1:21" ht="17.100000000000001" customHeight="1" thickBot="1" x14ac:dyDescent="0.25">
      <c r="A50" s="345">
        <f t="shared" si="0"/>
        <v>50</v>
      </c>
      <c r="B50" s="479"/>
      <c r="C50" s="765" t="s">
        <v>441</v>
      </c>
      <c r="D50" s="765"/>
      <c r="E50" s="765"/>
      <c r="F50" s="765"/>
      <c r="G50" s="480"/>
      <c r="H50" s="805" t="s">
        <v>296</v>
      </c>
      <c r="I50" s="806"/>
      <c r="J50" s="807"/>
      <c r="K50" s="936"/>
      <c r="L50" s="936"/>
      <c r="M50" s="937"/>
      <c r="N50" s="936"/>
      <c r="O50" s="936"/>
      <c r="P50" s="937"/>
      <c r="Q50" s="59"/>
      <c r="U50" s="38" t="s">
        <v>442</v>
      </c>
    </row>
    <row r="51" spans="1:21" ht="17.100000000000001" customHeight="1" thickBot="1" x14ac:dyDescent="0.3">
      <c r="A51" s="345">
        <f t="shared" si="0"/>
        <v>51</v>
      </c>
      <c r="B51" s="481"/>
      <c r="C51" s="652" t="s">
        <v>443</v>
      </c>
      <c r="D51" s="652"/>
      <c r="E51" s="652"/>
      <c r="F51" s="652"/>
      <c r="G51" s="482"/>
      <c r="H51" s="800" t="s">
        <v>260</v>
      </c>
      <c r="I51" s="801"/>
      <c r="J51" s="802"/>
      <c r="K51" s="793"/>
      <c r="L51" s="793"/>
      <c r="M51" s="798"/>
      <c r="N51" s="837"/>
      <c r="O51" s="837"/>
      <c r="P51" s="838"/>
      <c r="Q51" s="59"/>
      <c r="S51" s="38" t="s">
        <v>444</v>
      </c>
      <c r="U51" s="47" t="s">
        <v>21</v>
      </c>
    </row>
    <row r="52" spans="1:21" ht="17.100000000000001" customHeight="1" thickBot="1" x14ac:dyDescent="0.3">
      <c r="A52" s="345">
        <f t="shared" si="0"/>
        <v>52</v>
      </c>
      <c r="B52" s="481"/>
      <c r="C52" s="652" t="s">
        <v>445</v>
      </c>
      <c r="D52" s="652"/>
      <c r="E52" s="652"/>
      <c r="F52" s="652"/>
      <c r="G52" s="410"/>
      <c r="H52" s="800" t="s">
        <v>260</v>
      </c>
      <c r="I52" s="801"/>
      <c r="J52" s="802"/>
      <c r="K52" s="934"/>
      <c r="L52" s="934"/>
      <c r="M52" s="935"/>
      <c r="N52" s="837"/>
      <c r="O52" s="837"/>
      <c r="P52" s="838"/>
      <c r="Q52" s="59"/>
      <c r="S52" s="38" t="s">
        <v>21</v>
      </c>
      <c r="U52" s="78" t="str">
        <f>IF('FWM3'!H7='FWM3'!Z4,"","Observed")</f>
        <v>Observed</v>
      </c>
    </row>
    <row r="53" spans="1:21" ht="17.100000000000001" customHeight="1" x14ac:dyDescent="0.25">
      <c r="A53" s="345">
        <f t="shared" si="0"/>
        <v>53</v>
      </c>
      <c r="B53" s="481" t="s">
        <v>163</v>
      </c>
      <c r="C53" s="652" t="s">
        <v>446</v>
      </c>
      <c r="D53" s="652"/>
      <c r="E53" s="652"/>
      <c r="F53" s="652"/>
      <c r="G53" s="410"/>
      <c r="H53" s="800" t="s">
        <v>260</v>
      </c>
      <c r="I53" s="801"/>
      <c r="J53" s="802"/>
      <c r="K53" s="941"/>
      <c r="L53" s="941"/>
      <c r="M53" s="942"/>
      <c r="N53" s="837"/>
      <c r="O53" s="837"/>
      <c r="P53" s="838"/>
      <c r="Q53" s="59"/>
      <c r="S53" s="54" t="s">
        <v>447</v>
      </c>
      <c r="U53" s="78" t="str">
        <f>IF('FWM3'!H7='FWM3'!Z4,"","Witnessed")</f>
        <v>Witnessed</v>
      </c>
    </row>
    <row r="54" spans="1:21" ht="17.100000000000001" customHeight="1" thickBot="1" x14ac:dyDescent="0.3">
      <c r="A54" s="345">
        <f t="shared" si="0"/>
        <v>54</v>
      </c>
      <c r="B54" s="483"/>
      <c r="C54" s="943" t="s">
        <v>448</v>
      </c>
      <c r="D54" s="943"/>
      <c r="E54" s="943"/>
      <c r="F54" s="943"/>
      <c r="G54" s="484"/>
      <c r="H54" s="944" t="s">
        <v>260</v>
      </c>
      <c r="I54" s="945"/>
      <c r="J54" s="946"/>
      <c r="K54" s="934"/>
      <c r="L54" s="934"/>
      <c r="M54" s="935"/>
      <c r="N54" s="947"/>
      <c r="O54" s="947"/>
      <c r="P54" s="948"/>
      <c r="Q54" s="59"/>
      <c r="S54" s="60" t="s">
        <v>436</v>
      </c>
      <c r="U54" s="60" t="s">
        <v>118</v>
      </c>
    </row>
    <row r="55" spans="1:21" ht="32.25" customHeight="1" thickBot="1" x14ac:dyDescent="0.3">
      <c r="A55" s="345">
        <f t="shared" si="0"/>
        <v>55</v>
      </c>
      <c r="B55" s="485"/>
      <c r="C55" s="867" t="s">
        <v>449</v>
      </c>
      <c r="D55" s="867"/>
      <c r="E55" s="867"/>
      <c r="F55" s="867"/>
      <c r="G55" s="486"/>
      <c r="H55" s="895" t="s">
        <v>405</v>
      </c>
      <c r="I55" s="896"/>
      <c r="J55" s="897"/>
      <c r="K55" s="905"/>
      <c r="L55" s="905"/>
      <c r="M55" s="906"/>
      <c r="N55" s="930"/>
      <c r="O55" s="930"/>
      <c r="P55" s="931"/>
      <c r="Q55" s="59"/>
    </row>
    <row r="56" spans="1:21" ht="17.100000000000001" customHeight="1" x14ac:dyDescent="0.2">
      <c r="A56" s="345">
        <f t="shared" si="0"/>
        <v>56</v>
      </c>
      <c r="B56" s="481"/>
      <c r="C56" s="938"/>
      <c r="D56" s="938"/>
      <c r="E56" s="938"/>
      <c r="F56" s="938"/>
      <c r="G56" s="939"/>
      <c r="H56" s="940"/>
      <c r="I56" s="938"/>
      <c r="J56" s="939"/>
      <c r="K56" s="938"/>
      <c r="L56" s="938"/>
      <c r="M56" s="939"/>
      <c r="N56" s="938"/>
      <c r="O56" s="938"/>
      <c r="P56" s="939"/>
      <c r="Q56" s="59"/>
    </row>
    <row r="57" spans="1:21" ht="17.100000000000001" customHeight="1" x14ac:dyDescent="0.2">
      <c r="A57" s="345">
        <f t="shared" si="0"/>
        <v>57</v>
      </c>
      <c r="B57" s="481"/>
      <c r="C57" s="837"/>
      <c r="D57" s="837"/>
      <c r="E57" s="837"/>
      <c r="F57" s="837"/>
      <c r="G57" s="838"/>
      <c r="H57" s="949"/>
      <c r="I57" s="837"/>
      <c r="J57" s="838"/>
      <c r="K57" s="837"/>
      <c r="L57" s="837"/>
      <c r="M57" s="838"/>
      <c r="N57" s="837"/>
      <c r="O57" s="837"/>
      <c r="P57" s="838"/>
      <c r="Q57" s="59"/>
    </row>
    <row r="58" spans="1:21" ht="17.100000000000001" customHeight="1" x14ac:dyDescent="0.2">
      <c r="A58" s="345">
        <f t="shared" si="0"/>
        <v>58</v>
      </c>
      <c r="B58" s="481"/>
      <c r="C58" s="837" t="s">
        <v>12</v>
      </c>
      <c r="D58" s="837"/>
      <c r="E58" s="837"/>
      <c r="F58" s="837"/>
      <c r="G58" s="838"/>
      <c r="H58" s="949"/>
      <c r="I58" s="837"/>
      <c r="J58" s="838"/>
      <c r="K58" s="837"/>
      <c r="L58" s="837"/>
      <c r="M58" s="838"/>
      <c r="N58" s="837"/>
      <c r="O58" s="837"/>
      <c r="P58" s="838"/>
      <c r="Q58" s="59"/>
    </row>
    <row r="59" spans="1:21" ht="17.100000000000001" customHeight="1" x14ac:dyDescent="0.2">
      <c r="A59" s="345">
        <f t="shared" si="0"/>
        <v>59</v>
      </c>
      <c r="B59" s="481"/>
      <c r="C59" s="837" t="s">
        <v>12</v>
      </c>
      <c r="D59" s="837"/>
      <c r="E59" s="837"/>
      <c r="F59" s="837"/>
      <c r="G59" s="838"/>
      <c r="H59" s="949"/>
      <c r="I59" s="837"/>
      <c r="J59" s="838"/>
      <c r="K59" s="837"/>
      <c r="L59" s="837"/>
      <c r="M59" s="838"/>
      <c r="N59" s="837"/>
      <c r="O59" s="837"/>
      <c r="P59" s="838"/>
      <c r="Q59" s="59"/>
    </row>
    <row r="60" spans="1:21" ht="17.100000000000001" customHeight="1" thickBot="1" x14ac:dyDescent="0.25">
      <c r="A60" s="345">
        <f t="shared" si="0"/>
        <v>60</v>
      </c>
      <c r="B60" s="481"/>
      <c r="C60" s="950"/>
      <c r="D60" s="950"/>
      <c r="E60" s="950"/>
      <c r="F60" s="950"/>
      <c r="G60" s="951"/>
      <c r="H60" s="949" t="s">
        <v>12</v>
      </c>
      <c r="I60" s="837"/>
      <c r="J60" s="838"/>
      <c r="K60" s="930"/>
      <c r="L60" s="930"/>
      <c r="M60" s="931"/>
      <c r="N60" s="930"/>
      <c r="O60" s="930"/>
      <c r="P60" s="931"/>
      <c r="Q60" s="59"/>
    </row>
    <row r="61" spans="1:21" ht="17.100000000000001" customHeight="1" thickBot="1" x14ac:dyDescent="0.25">
      <c r="A61" s="345">
        <f t="shared" si="0"/>
        <v>61</v>
      </c>
      <c r="B61" s="487"/>
      <c r="C61" s="954"/>
      <c r="D61" s="954"/>
      <c r="E61" s="954"/>
      <c r="F61" s="954"/>
      <c r="G61" s="953"/>
      <c r="H61" s="949" t="s">
        <v>12</v>
      </c>
      <c r="I61" s="837"/>
      <c r="J61" s="838"/>
      <c r="K61" s="488"/>
      <c r="L61" s="488"/>
      <c r="M61" s="488"/>
      <c r="N61" s="488"/>
      <c r="O61" s="488"/>
      <c r="P61" s="489"/>
      <c r="Q61" s="59"/>
    </row>
    <row r="62" spans="1:21" ht="17.100000000000001" customHeight="1" x14ac:dyDescent="0.2">
      <c r="A62" s="345">
        <f t="shared" si="0"/>
        <v>62</v>
      </c>
      <c r="B62" s="490"/>
      <c r="C62" s="188" t="s">
        <v>171</v>
      </c>
      <c r="D62" s="491"/>
      <c r="E62" s="955" t="str">
        <f>IF('FWM1'!E62=0,"",'FWM1'!E62)</f>
        <v>KGIS</v>
      </c>
      <c r="F62" s="955"/>
      <c r="G62" s="955"/>
      <c r="H62" s="955"/>
      <c r="I62" s="492"/>
      <c r="J62" s="852" t="s">
        <v>346</v>
      </c>
      <c r="K62" s="853"/>
      <c r="L62" s="493"/>
      <c r="M62" s="956" t="str">
        <f>IF(G2="","",G2)</f>
        <v>PBA - 905A/B</v>
      </c>
      <c r="N62" s="855"/>
      <c r="O62" s="855"/>
      <c r="P62" s="856"/>
      <c r="Q62" s="59"/>
      <c r="R62" s="494"/>
    </row>
    <row r="63" spans="1:21" ht="17.100000000000001" customHeight="1" thickBot="1" x14ac:dyDescent="0.25">
      <c r="A63" s="345">
        <f t="shared" si="0"/>
        <v>63</v>
      </c>
      <c r="B63" s="358"/>
      <c r="C63" s="191" t="s">
        <v>173</v>
      </c>
      <c r="D63" s="495"/>
      <c r="E63" s="957" t="str">
        <f>IF('FWM1'!E63=0,"",'FWM1'!E63)</f>
        <v>NPDC</v>
      </c>
      <c r="F63" s="957"/>
      <c r="G63" s="957"/>
      <c r="H63" s="957"/>
      <c r="I63" s="496"/>
      <c r="J63" s="747" t="s">
        <v>347</v>
      </c>
      <c r="K63" s="958"/>
      <c r="L63" s="496"/>
      <c r="M63" s="959" t="str">
        <f>IF('FWM1'!O63=0,"",'FWM1'!O63)</f>
        <v>N/A</v>
      </c>
      <c r="N63" s="960"/>
      <c r="O63" s="960"/>
      <c r="P63" s="961"/>
      <c r="Q63" s="448"/>
      <c r="R63" s="497"/>
    </row>
    <row r="64" spans="1:21" ht="17.100000000000001" customHeight="1" thickBot="1" x14ac:dyDescent="0.3">
      <c r="A64" s="498"/>
      <c r="B64" s="499"/>
      <c r="C64" s="199"/>
      <c r="D64" s="199"/>
      <c r="E64" s="199"/>
      <c r="F64" s="199"/>
      <c r="G64" s="199"/>
      <c r="H64" s="952"/>
      <c r="I64" s="953"/>
      <c r="J64" s="500" t="s">
        <v>450</v>
      </c>
      <c r="K64" s="199"/>
      <c r="L64" s="199"/>
      <c r="M64" s="199"/>
      <c r="N64" s="501"/>
      <c r="O64" s="501"/>
      <c r="P64" s="501"/>
      <c r="Q64" s="502"/>
    </row>
    <row r="65" spans="8:17" x14ac:dyDescent="0.2">
      <c r="H65" s="76"/>
      <c r="I65" s="503"/>
      <c r="J65" s="76"/>
      <c r="Q65" s="209"/>
    </row>
    <row r="66" spans="8:17" ht="13.5" thickBot="1" x14ac:dyDescent="0.25">
      <c r="H66" s="197"/>
      <c r="I66" s="201"/>
      <c r="J66" s="197"/>
      <c r="Q66" s="209"/>
    </row>
    <row r="67" spans="8:17" ht="16.5" thickBot="1" x14ac:dyDescent="0.25">
      <c r="H67" s="199"/>
      <c r="I67" s="199"/>
      <c r="J67" s="500" t="s">
        <v>451</v>
      </c>
      <c r="Q67" s="209"/>
    </row>
    <row r="68" spans="8:17" x14ac:dyDescent="0.2">
      <c r="Q68" s="209"/>
    </row>
    <row r="69" spans="8:17" x14ac:dyDescent="0.2">
      <c r="Q69" s="209"/>
    </row>
    <row r="70" spans="8:17" x14ac:dyDescent="0.2">
      <c r="Q70" s="209"/>
    </row>
    <row r="71" spans="8:17" x14ac:dyDescent="0.2">
      <c r="Q71" s="209"/>
    </row>
    <row r="72" spans="8:17" x14ac:dyDescent="0.2">
      <c r="Q72" s="209"/>
    </row>
    <row r="73" spans="8:17" x14ac:dyDescent="0.2">
      <c r="Q73" s="209"/>
    </row>
    <row r="74" spans="8:17" x14ac:dyDescent="0.2">
      <c r="Q74" s="209"/>
    </row>
    <row r="75" spans="8:17" x14ac:dyDescent="0.2">
      <c r="Q75" s="209"/>
    </row>
    <row r="76" spans="8:17" x14ac:dyDescent="0.2">
      <c r="Q76" s="209"/>
    </row>
    <row r="77" spans="8:17" x14ac:dyDescent="0.2">
      <c r="Q77" s="209"/>
    </row>
    <row r="78" spans="8:17" x14ac:dyDescent="0.2">
      <c r="Q78" s="209"/>
    </row>
    <row r="79" spans="8:17" x14ac:dyDescent="0.2">
      <c r="Q79" s="209"/>
    </row>
    <row r="80" spans="8:17" x14ac:dyDescent="0.2">
      <c r="Q80" s="209"/>
    </row>
    <row r="81" spans="17:17" x14ac:dyDescent="0.2">
      <c r="Q81" s="209"/>
    </row>
    <row r="82" spans="17:17" x14ac:dyDescent="0.2">
      <c r="Q82" s="209"/>
    </row>
    <row r="83" spans="17:17" x14ac:dyDescent="0.2">
      <c r="Q83" s="209"/>
    </row>
    <row r="84" spans="17:17" x14ac:dyDescent="0.2">
      <c r="Q84" s="209"/>
    </row>
    <row r="85" spans="17:17" x14ac:dyDescent="0.2">
      <c r="Q85" s="209"/>
    </row>
    <row r="86" spans="17:17" x14ac:dyDescent="0.2">
      <c r="Q86" s="209"/>
    </row>
    <row r="87" spans="17:17" x14ac:dyDescent="0.2">
      <c r="Q87" s="209"/>
    </row>
    <row r="88" spans="17:17" x14ac:dyDescent="0.2">
      <c r="Q88" s="209"/>
    </row>
    <row r="89" spans="17:17" x14ac:dyDescent="0.2">
      <c r="Q89" s="209"/>
    </row>
    <row r="90" spans="17:17" x14ac:dyDescent="0.2">
      <c r="Q90" s="209"/>
    </row>
    <row r="91" spans="17:17" x14ac:dyDescent="0.2">
      <c r="Q91" s="209"/>
    </row>
    <row r="92" spans="17:17" x14ac:dyDescent="0.2">
      <c r="Q92" s="209"/>
    </row>
    <row r="93" spans="17:17" x14ac:dyDescent="0.2">
      <c r="Q93" s="209"/>
    </row>
    <row r="94" spans="17:17" x14ac:dyDescent="0.2">
      <c r="Q94" s="209"/>
    </row>
    <row r="95" spans="17:17" x14ac:dyDescent="0.2">
      <c r="Q95" s="209"/>
    </row>
    <row r="96" spans="17:17" x14ac:dyDescent="0.2">
      <c r="Q96" s="209"/>
    </row>
    <row r="97" spans="17:17" x14ac:dyDescent="0.2">
      <c r="Q97" s="209"/>
    </row>
    <row r="98" spans="17:17" x14ac:dyDescent="0.2">
      <c r="Q98" s="209"/>
    </row>
    <row r="99" spans="17:17" x14ac:dyDescent="0.2">
      <c r="Q99" s="209"/>
    </row>
    <row r="100" spans="17:17" x14ac:dyDescent="0.2">
      <c r="Q100" s="209"/>
    </row>
    <row r="101" spans="17:17" x14ac:dyDescent="0.2">
      <c r="Q101" s="209"/>
    </row>
    <row r="102" spans="17:17" x14ac:dyDescent="0.2">
      <c r="Q102" s="209"/>
    </row>
    <row r="103" spans="17:17" x14ac:dyDescent="0.2">
      <c r="Q103" s="209"/>
    </row>
    <row r="104" spans="17:17" x14ac:dyDescent="0.2">
      <c r="Q104" s="209"/>
    </row>
    <row r="105" spans="17:17" x14ac:dyDescent="0.2">
      <c r="Q105" s="209"/>
    </row>
    <row r="106" spans="17:17" x14ac:dyDescent="0.2">
      <c r="Q106" s="209"/>
    </row>
    <row r="107" spans="17:17" x14ac:dyDescent="0.2">
      <c r="Q107" s="209"/>
    </row>
    <row r="108" spans="17:17" x14ac:dyDescent="0.2">
      <c r="Q108" s="209"/>
    </row>
    <row r="109" spans="17:17" x14ac:dyDescent="0.2">
      <c r="Q109" s="209"/>
    </row>
    <row r="110" spans="17:17" x14ac:dyDescent="0.2">
      <c r="Q110" s="209"/>
    </row>
    <row r="111" spans="17:17" x14ac:dyDescent="0.2">
      <c r="Q111" s="209"/>
    </row>
    <row r="112" spans="17:17" x14ac:dyDescent="0.2">
      <c r="Q112" s="209"/>
    </row>
    <row r="113" spans="17:17" x14ac:dyDescent="0.2">
      <c r="Q113" s="209"/>
    </row>
    <row r="114" spans="17:17" x14ac:dyDescent="0.2">
      <c r="Q114" s="209"/>
    </row>
    <row r="115" spans="17:17" x14ac:dyDescent="0.2">
      <c r="Q115" s="209"/>
    </row>
    <row r="116" spans="17:17" x14ac:dyDescent="0.2">
      <c r="Q116" s="209"/>
    </row>
    <row r="117" spans="17:17" x14ac:dyDescent="0.2">
      <c r="Q117" s="209"/>
    </row>
    <row r="118" spans="17:17" x14ac:dyDescent="0.2">
      <c r="Q118" s="209"/>
    </row>
    <row r="119" spans="17:17" x14ac:dyDescent="0.2">
      <c r="Q119" s="204"/>
    </row>
    <row r="120" spans="17:17" x14ac:dyDescent="0.2">
      <c r="Q120" s="204"/>
    </row>
    <row r="121" spans="17:17" x14ac:dyDescent="0.2">
      <c r="Q121" s="204"/>
    </row>
    <row r="122" spans="17:17" x14ac:dyDescent="0.2">
      <c r="Q122" s="204"/>
    </row>
    <row r="123" spans="17:17" x14ac:dyDescent="0.2">
      <c r="Q123" s="204"/>
    </row>
    <row r="124" spans="17:17" x14ac:dyDescent="0.2">
      <c r="Q124" s="204"/>
    </row>
    <row r="125" spans="17:17" x14ac:dyDescent="0.2">
      <c r="Q125" s="204"/>
    </row>
    <row r="126" spans="17:17" x14ac:dyDescent="0.2">
      <c r="Q126" s="204"/>
    </row>
    <row r="127" spans="17:17" x14ac:dyDescent="0.2">
      <c r="Q127" s="204"/>
    </row>
    <row r="128" spans="17:17" x14ac:dyDescent="0.2">
      <c r="Q128" s="204"/>
    </row>
    <row r="129" spans="17:17" x14ac:dyDescent="0.2">
      <c r="Q129" s="204"/>
    </row>
    <row r="130" spans="17:17" x14ac:dyDescent="0.2">
      <c r="Q130" s="204"/>
    </row>
    <row r="131" spans="17:17" x14ac:dyDescent="0.2">
      <c r="Q131" s="204"/>
    </row>
    <row r="132" spans="17:17" x14ac:dyDescent="0.2">
      <c r="Q132" s="204"/>
    </row>
    <row r="133" spans="17:17" x14ac:dyDescent="0.2">
      <c r="Q133" s="209"/>
    </row>
    <row r="134" spans="17:17" x14ac:dyDescent="0.2">
      <c r="Q134" s="209"/>
    </row>
    <row r="135" spans="17:17" x14ac:dyDescent="0.2">
      <c r="Q135" s="209"/>
    </row>
    <row r="136" spans="17:17" x14ac:dyDescent="0.2">
      <c r="Q136" s="209"/>
    </row>
    <row r="137" spans="17:17" x14ac:dyDescent="0.2">
      <c r="Q137" s="209"/>
    </row>
    <row r="138" spans="17:17" x14ac:dyDescent="0.2">
      <c r="Q138" s="209"/>
    </row>
    <row r="139" spans="17:17" x14ac:dyDescent="0.2">
      <c r="Q139" s="209"/>
    </row>
    <row r="140" spans="17:17" x14ac:dyDescent="0.2">
      <c r="Q140" s="209"/>
    </row>
    <row r="141" spans="17:17" x14ac:dyDescent="0.2">
      <c r="Q141" s="209"/>
    </row>
    <row r="142" spans="17:17" x14ac:dyDescent="0.2">
      <c r="Q142" s="209"/>
    </row>
    <row r="143" spans="17:17" x14ac:dyDescent="0.2">
      <c r="Q143" s="209"/>
    </row>
    <row r="144" spans="17:17" x14ac:dyDescent="0.2">
      <c r="Q144" s="209"/>
    </row>
    <row r="145" spans="17:17" x14ac:dyDescent="0.2">
      <c r="Q145" s="209"/>
    </row>
    <row r="146" spans="17:17" x14ac:dyDescent="0.2">
      <c r="Q146" s="209"/>
    </row>
    <row r="147" spans="17:17" x14ac:dyDescent="0.2">
      <c r="Q147" s="209"/>
    </row>
    <row r="148" spans="17:17" x14ac:dyDescent="0.2">
      <c r="Q148" s="209"/>
    </row>
    <row r="149" spans="17:17" x14ac:dyDescent="0.2">
      <c r="Q149" s="209"/>
    </row>
    <row r="150" spans="17:17" x14ac:dyDescent="0.2">
      <c r="Q150" s="209"/>
    </row>
    <row r="151" spans="17:17" x14ac:dyDescent="0.2">
      <c r="Q151" s="209"/>
    </row>
    <row r="152" spans="17:17" x14ac:dyDescent="0.2">
      <c r="Q152" s="209"/>
    </row>
    <row r="153" spans="17:17" x14ac:dyDescent="0.2">
      <c r="Q153" s="209"/>
    </row>
    <row r="154" spans="17:17" x14ac:dyDescent="0.2">
      <c r="Q154" s="209"/>
    </row>
    <row r="155" spans="17:17" x14ac:dyDescent="0.2">
      <c r="Q155" s="209"/>
    </row>
    <row r="156" spans="17:17" x14ac:dyDescent="0.2">
      <c r="Q156" s="209"/>
    </row>
    <row r="157" spans="17:17" x14ac:dyDescent="0.2">
      <c r="Q157" s="209"/>
    </row>
    <row r="158" spans="17:17" x14ac:dyDescent="0.2">
      <c r="Q158" s="209"/>
    </row>
    <row r="159" spans="17:17" x14ac:dyDescent="0.2">
      <c r="Q159" s="209"/>
    </row>
    <row r="160" spans="17:17" x14ac:dyDescent="0.2">
      <c r="Q160" s="209"/>
    </row>
    <row r="161" spans="17:17" x14ac:dyDescent="0.2">
      <c r="Q161" s="209"/>
    </row>
    <row r="162" spans="17:17" x14ac:dyDescent="0.2">
      <c r="Q162" s="209"/>
    </row>
    <row r="163" spans="17:17" x14ac:dyDescent="0.2">
      <c r="Q163" s="209"/>
    </row>
    <row r="164" spans="17:17" x14ac:dyDescent="0.2">
      <c r="Q164" s="209"/>
    </row>
    <row r="165" spans="17:17" x14ac:dyDescent="0.2">
      <c r="Q165" s="209"/>
    </row>
    <row r="166" spans="17:17" x14ac:dyDescent="0.2">
      <c r="Q166" s="209"/>
    </row>
    <row r="167" spans="17:17" x14ac:dyDescent="0.2">
      <c r="Q167" s="209"/>
    </row>
    <row r="168" spans="17:17" x14ac:dyDescent="0.2">
      <c r="Q168" s="209"/>
    </row>
    <row r="169" spans="17:17" x14ac:dyDescent="0.2">
      <c r="Q169" s="209"/>
    </row>
    <row r="170" spans="17:17" x14ac:dyDescent="0.2">
      <c r="Q170" s="209"/>
    </row>
    <row r="171" spans="17:17" x14ac:dyDescent="0.2">
      <c r="Q171" s="209"/>
    </row>
    <row r="172" spans="17:17" x14ac:dyDescent="0.2">
      <c r="Q172" s="209"/>
    </row>
    <row r="173" spans="17:17" x14ac:dyDescent="0.2">
      <c r="Q173" s="209"/>
    </row>
    <row r="174" spans="17:17" x14ac:dyDescent="0.2">
      <c r="Q174" s="209"/>
    </row>
    <row r="175" spans="17:17" x14ac:dyDescent="0.2">
      <c r="Q175" s="209"/>
    </row>
    <row r="176" spans="17:17" x14ac:dyDescent="0.2">
      <c r="Q176" s="209"/>
    </row>
    <row r="177" spans="17:17" x14ac:dyDescent="0.2">
      <c r="Q177" s="209"/>
    </row>
    <row r="178" spans="17:17" x14ac:dyDescent="0.2">
      <c r="Q178" s="209"/>
    </row>
    <row r="179" spans="17:17" x14ac:dyDescent="0.2">
      <c r="Q179" s="209"/>
    </row>
    <row r="180" spans="17:17" x14ac:dyDescent="0.2">
      <c r="Q180" s="209"/>
    </row>
    <row r="181" spans="17:17" x14ac:dyDescent="0.2">
      <c r="Q181" s="209"/>
    </row>
    <row r="182" spans="17:17" x14ac:dyDescent="0.2">
      <c r="Q182" s="209"/>
    </row>
    <row r="183" spans="17:17" x14ac:dyDescent="0.2">
      <c r="Q183" s="209"/>
    </row>
    <row r="184" spans="17:17" x14ac:dyDescent="0.2">
      <c r="Q184" s="209"/>
    </row>
    <row r="185" spans="17:17" x14ac:dyDescent="0.2">
      <c r="Q185" s="209"/>
    </row>
    <row r="186" spans="17:17" x14ac:dyDescent="0.2">
      <c r="Q186" s="209"/>
    </row>
    <row r="187" spans="17:17" x14ac:dyDescent="0.2">
      <c r="Q187" s="209"/>
    </row>
    <row r="188" spans="17:17" x14ac:dyDescent="0.2">
      <c r="Q188" s="209"/>
    </row>
    <row r="189" spans="17:17" x14ac:dyDescent="0.2">
      <c r="Q189" s="209"/>
    </row>
    <row r="190" spans="17:17" x14ac:dyDescent="0.2">
      <c r="Q190" s="209"/>
    </row>
    <row r="191" spans="17:17" x14ac:dyDescent="0.2">
      <c r="Q191" s="209"/>
    </row>
    <row r="192" spans="17:17" x14ac:dyDescent="0.2">
      <c r="Q192" s="209"/>
    </row>
    <row r="193" spans="17:17" x14ac:dyDescent="0.2">
      <c r="Q193" s="209"/>
    </row>
    <row r="194" spans="17:17" x14ac:dyDescent="0.2">
      <c r="Q194" s="209"/>
    </row>
    <row r="195" spans="17:17" x14ac:dyDescent="0.2">
      <c r="Q195" s="209"/>
    </row>
    <row r="196" spans="17:17" x14ac:dyDescent="0.2">
      <c r="Q196" s="209"/>
    </row>
    <row r="197" spans="17:17" x14ac:dyDescent="0.2">
      <c r="Q197" s="209"/>
    </row>
    <row r="198" spans="17:17" x14ac:dyDescent="0.2">
      <c r="Q198" s="209"/>
    </row>
    <row r="199" spans="17:17" x14ac:dyDescent="0.2">
      <c r="Q199" s="209"/>
    </row>
    <row r="200" spans="17:17" x14ac:dyDescent="0.2">
      <c r="Q200" s="209"/>
    </row>
    <row r="201" spans="17:17" x14ac:dyDescent="0.2">
      <c r="Q201" s="209"/>
    </row>
    <row r="202" spans="17:17" x14ac:dyDescent="0.2">
      <c r="Q202" s="209"/>
    </row>
    <row r="203" spans="17:17" x14ac:dyDescent="0.2">
      <c r="Q203" s="209"/>
    </row>
    <row r="204" spans="17:17" x14ac:dyDescent="0.2">
      <c r="Q204" s="209"/>
    </row>
    <row r="205" spans="17:17" x14ac:dyDescent="0.2">
      <c r="Q205" s="209"/>
    </row>
    <row r="206" spans="17:17" x14ac:dyDescent="0.2">
      <c r="Q206" s="209"/>
    </row>
    <row r="207" spans="17:17" x14ac:dyDescent="0.2">
      <c r="Q207" s="209"/>
    </row>
    <row r="208" spans="17:17" x14ac:dyDescent="0.2">
      <c r="Q208" s="209"/>
    </row>
    <row r="209" spans="17:17" x14ac:dyDescent="0.2">
      <c r="Q209" s="209"/>
    </row>
    <row r="210" spans="17:17" x14ac:dyDescent="0.2">
      <c r="Q210" s="209"/>
    </row>
    <row r="211" spans="17:17" x14ac:dyDescent="0.2">
      <c r="Q211" s="209"/>
    </row>
    <row r="212" spans="17:17" x14ac:dyDescent="0.2">
      <c r="Q212" s="209"/>
    </row>
    <row r="213" spans="17:17" x14ac:dyDescent="0.2">
      <c r="Q213" s="209"/>
    </row>
    <row r="214" spans="17:17" x14ac:dyDescent="0.2">
      <c r="Q214" s="209"/>
    </row>
    <row r="215" spans="17:17" x14ac:dyDescent="0.2">
      <c r="Q215" s="209"/>
    </row>
    <row r="216" spans="17:17" x14ac:dyDescent="0.2">
      <c r="Q216" s="209"/>
    </row>
    <row r="217" spans="17:17" x14ac:dyDescent="0.2">
      <c r="Q217" s="209"/>
    </row>
    <row r="218" spans="17:17" x14ac:dyDescent="0.2">
      <c r="Q218" s="209"/>
    </row>
    <row r="219" spans="17:17" x14ac:dyDescent="0.2">
      <c r="Q219" s="209"/>
    </row>
    <row r="220" spans="17:17" x14ac:dyDescent="0.2">
      <c r="Q220" s="209"/>
    </row>
    <row r="221" spans="17:17" x14ac:dyDescent="0.2">
      <c r="Q221" s="209"/>
    </row>
    <row r="222" spans="17:17" x14ac:dyDescent="0.2">
      <c r="Q222" s="209"/>
    </row>
    <row r="223" spans="17:17" x14ac:dyDescent="0.2">
      <c r="Q223" s="209"/>
    </row>
    <row r="224" spans="17:17" x14ac:dyDescent="0.2">
      <c r="Q224" s="209"/>
    </row>
    <row r="225" spans="17:17" x14ac:dyDescent="0.2">
      <c r="Q225" s="209"/>
    </row>
    <row r="226" spans="17:17" x14ac:dyDescent="0.2">
      <c r="Q226" s="209"/>
    </row>
    <row r="227" spans="17:17" x14ac:dyDescent="0.2">
      <c r="Q227" s="209"/>
    </row>
    <row r="228" spans="17:17" x14ac:dyDescent="0.2">
      <c r="Q228" s="209"/>
    </row>
    <row r="229" spans="17:17" x14ac:dyDescent="0.2">
      <c r="Q229" s="209"/>
    </row>
    <row r="230" spans="17:17" x14ac:dyDescent="0.2">
      <c r="Q230" s="209"/>
    </row>
    <row r="231" spans="17:17" x14ac:dyDescent="0.2">
      <c r="Q231" s="209"/>
    </row>
    <row r="232" spans="17:17" x14ac:dyDescent="0.2">
      <c r="Q232" s="209"/>
    </row>
    <row r="233" spans="17:17" x14ac:dyDescent="0.2">
      <c r="Q233" s="209"/>
    </row>
    <row r="234" spans="17:17" x14ac:dyDescent="0.2">
      <c r="Q234" s="209"/>
    </row>
    <row r="235" spans="17:17" x14ac:dyDescent="0.2">
      <c r="Q235" s="209"/>
    </row>
    <row r="236" spans="17:17" x14ac:dyDescent="0.2">
      <c r="Q236" s="209"/>
    </row>
    <row r="237" spans="17:17" x14ac:dyDescent="0.2">
      <c r="Q237" s="209"/>
    </row>
    <row r="238" spans="17:17" x14ac:dyDescent="0.2">
      <c r="Q238" s="209"/>
    </row>
    <row r="239" spans="17:17" x14ac:dyDescent="0.2">
      <c r="Q239" s="209"/>
    </row>
    <row r="240" spans="17:17" x14ac:dyDescent="0.2">
      <c r="Q240" s="209"/>
    </row>
    <row r="241" spans="17:17" x14ac:dyDescent="0.2">
      <c r="Q241" s="209"/>
    </row>
    <row r="242" spans="17:17" x14ac:dyDescent="0.2">
      <c r="Q242" s="209"/>
    </row>
    <row r="243" spans="17:17" x14ac:dyDescent="0.2">
      <c r="Q243" s="209"/>
    </row>
    <row r="244" spans="17:17" x14ac:dyDescent="0.2">
      <c r="Q244" s="209"/>
    </row>
    <row r="245" spans="17:17" x14ac:dyDescent="0.2">
      <c r="Q245" s="209"/>
    </row>
    <row r="246" spans="17:17" x14ac:dyDescent="0.2">
      <c r="Q246" s="209"/>
    </row>
    <row r="247" spans="17:17" x14ac:dyDescent="0.2">
      <c r="Q247" s="209"/>
    </row>
    <row r="248" spans="17:17" x14ac:dyDescent="0.2">
      <c r="Q248" s="209"/>
    </row>
    <row r="249" spans="17:17" x14ac:dyDescent="0.2">
      <c r="Q249" s="209"/>
    </row>
    <row r="250" spans="17:17" x14ac:dyDescent="0.2">
      <c r="Q250" s="209"/>
    </row>
    <row r="251" spans="17:17" x14ac:dyDescent="0.2">
      <c r="Q251" s="209"/>
    </row>
    <row r="252" spans="17:17" x14ac:dyDescent="0.2">
      <c r="Q252" s="209"/>
    </row>
    <row r="253" spans="17:17" x14ac:dyDescent="0.2">
      <c r="Q253" s="209"/>
    </row>
    <row r="254" spans="17:17" x14ac:dyDescent="0.2">
      <c r="Q254" s="209"/>
    </row>
    <row r="255" spans="17:17" x14ac:dyDescent="0.2">
      <c r="Q255" s="209"/>
    </row>
    <row r="256" spans="17:17" x14ac:dyDescent="0.2">
      <c r="Q256" s="209"/>
    </row>
    <row r="257" spans="17:17" x14ac:dyDescent="0.2">
      <c r="Q257" s="209"/>
    </row>
    <row r="258" spans="17:17" x14ac:dyDescent="0.2">
      <c r="Q258" s="209"/>
    </row>
    <row r="259" spans="17:17" x14ac:dyDescent="0.2">
      <c r="Q259" s="209"/>
    </row>
    <row r="260" spans="17:17" x14ac:dyDescent="0.2">
      <c r="Q260" s="209"/>
    </row>
    <row r="261" spans="17:17" x14ac:dyDescent="0.2">
      <c r="Q261" s="209"/>
    </row>
    <row r="262" spans="17:17" x14ac:dyDescent="0.2">
      <c r="Q262" s="209"/>
    </row>
    <row r="263" spans="17:17" x14ac:dyDescent="0.2">
      <c r="Q263" s="209"/>
    </row>
    <row r="264" spans="17:17" x14ac:dyDescent="0.2">
      <c r="Q264" s="209"/>
    </row>
    <row r="265" spans="17:17" x14ac:dyDescent="0.2">
      <c r="Q265" s="209"/>
    </row>
    <row r="266" spans="17:17" x14ac:dyDescent="0.2">
      <c r="Q266" s="209"/>
    </row>
    <row r="267" spans="17:17" x14ac:dyDescent="0.2">
      <c r="Q267" s="209"/>
    </row>
    <row r="268" spans="17:17" x14ac:dyDescent="0.2">
      <c r="Q268" s="209"/>
    </row>
    <row r="269" spans="17:17" x14ac:dyDescent="0.2">
      <c r="Q269" s="209"/>
    </row>
    <row r="270" spans="17:17" x14ac:dyDescent="0.2">
      <c r="Q270" s="209"/>
    </row>
    <row r="271" spans="17:17" x14ac:dyDescent="0.2">
      <c r="Q271" s="209"/>
    </row>
    <row r="272" spans="17:17" x14ac:dyDescent="0.2">
      <c r="Q272" s="209"/>
    </row>
    <row r="273" spans="17:17" x14ac:dyDescent="0.2">
      <c r="Q273" s="209"/>
    </row>
    <row r="274" spans="17:17" x14ac:dyDescent="0.2">
      <c r="Q274" s="209"/>
    </row>
    <row r="275" spans="17:17" x14ac:dyDescent="0.2">
      <c r="Q275" s="209"/>
    </row>
    <row r="276" spans="17:17" x14ac:dyDescent="0.2">
      <c r="Q276" s="209"/>
    </row>
    <row r="277" spans="17:17" x14ac:dyDescent="0.2">
      <c r="Q277" s="209"/>
    </row>
    <row r="278" spans="17:17" x14ac:dyDescent="0.2">
      <c r="Q278" s="209"/>
    </row>
    <row r="279" spans="17:17" x14ac:dyDescent="0.2">
      <c r="Q279" s="209"/>
    </row>
    <row r="280" spans="17:17" x14ac:dyDescent="0.2">
      <c r="Q280" s="209"/>
    </row>
    <row r="281" spans="17:17" x14ac:dyDescent="0.2">
      <c r="Q281" s="209"/>
    </row>
    <row r="282" spans="17:17" x14ac:dyDescent="0.2">
      <c r="Q282" s="209"/>
    </row>
    <row r="283" spans="17:17" x14ac:dyDescent="0.2">
      <c r="Q283" s="209"/>
    </row>
    <row r="284" spans="17:17" x14ac:dyDescent="0.2">
      <c r="Q284" s="209"/>
    </row>
    <row r="285" spans="17:17" x14ac:dyDescent="0.2">
      <c r="Q285" s="209"/>
    </row>
    <row r="286" spans="17:17" x14ac:dyDescent="0.2">
      <c r="Q286" s="209"/>
    </row>
    <row r="287" spans="17:17" x14ac:dyDescent="0.2">
      <c r="Q287" s="209"/>
    </row>
    <row r="288" spans="17:17" x14ac:dyDescent="0.2">
      <c r="Q288" s="209"/>
    </row>
    <row r="289" spans="17:17" x14ac:dyDescent="0.2">
      <c r="Q289" s="209"/>
    </row>
    <row r="290" spans="17:17" x14ac:dyDescent="0.2">
      <c r="Q290" s="209"/>
    </row>
    <row r="291" spans="17:17" x14ac:dyDescent="0.2">
      <c r="Q291" s="209"/>
    </row>
    <row r="292" spans="17:17" x14ac:dyDescent="0.2">
      <c r="Q292" s="209"/>
    </row>
    <row r="293" spans="17:17" x14ac:dyDescent="0.2">
      <c r="Q293" s="209"/>
    </row>
    <row r="294" spans="17:17" x14ac:dyDescent="0.2">
      <c r="Q294" s="209"/>
    </row>
    <row r="295" spans="17:17" x14ac:dyDescent="0.2">
      <c r="Q295" s="209"/>
    </row>
    <row r="296" spans="17:17" x14ac:dyDescent="0.2">
      <c r="Q296" s="209"/>
    </row>
    <row r="297" spans="17:17" x14ac:dyDescent="0.2">
      <c r="Q297" s="209"/>
    </row>
    <row r="298" spans="17:17" x14ac:dyDescent="0.2">
      <c r="Q298" s="209"/>
    </row>
    <row r="299" spans="17:17" x14ac:dyDescent="0.2">
      <c r="Q299" s="209"/>
    </row>
    <row r="300" spans="17:17" x14ac:dyDescent="0.2">
      <c r="Q300" s="209"/>
    </row>
    <row r="301" spans="17:17" x14ac:dyDescent="0.2">
      <c r="Q301" s="209"/>
    </row>
    <row r="302" spans="17:17" x14ac:dyDescent="0.2">
      <c r="Q302" s="209"/>
    </row>
    <row r="303" spans="17:17" x14ac:dyDescent="0.2">
      <c r="Q303" s="209"/>
    </row>
    <row r="304" spans="17:17" x14ac:dyDescent="0.2">
      <c r="Q304" s="209"/>
    </row>
    <row r="305" spans="17:17" x14ac:dyDescent="0.2">
      <c r="Q305" s="209"/>
    </row>
    <row r="306" spans="17:17" x14ac:dyDescent="0.2">
      <c r="Q306" s="209"/>
    </row>
    <row r="307" spans="17:17" x14ac:dyDescent="0.2">
      <c r="Q307" s="209"/>
    </row>
    <row r="308" spans="17:17" x14ac:dyDescent="0.2">
      <c r="Q308" s="209"/>
    </row>
    <row r="309" spans="17:17" x14ac:dyDescent="0.2">
      <c r="Q309" s="209"/>
    </row>
    <row r="310" spans="17:17" x14ac:dyDescent="0.2">
      <c r="Q310" s="209"/>
    </row>
    <row r="311" spans="17:17" x14ac:dyDescent="0.2">
      <c r="Q311" s="209"/>
    </row>
    <row r="312" spans="17:17" x14ac:dyDescent="0.2">
      <c r="Q312" s="209"/>
    </row>
    <row r="313" spans="17:17" x14ac:dyDescent="0.2">
      <c r="Q313" s="209"/>
    </row>
    <row r="314" spans="17:17" x14ac:dyDescent="0.2">
      <c r="Q314" s="209"/>
    </row>
    <row r="315" spans="17:17" x14ac:dyDescent="0.2">
      <c r="Q315" s="209"/>
    </row>
    <row r="316" spans="17:17" x14ac:dyDescent="0.2">
      <c r="Q316" s="209"/>
    </row>
    <row r="317" spans="17:17" x14ac:dyDescent="0.2">
      <c r="Q317" s="209"/>
    </row>
    <row r="318" spans="17:17" x14ac:dyDescent="0.2">
      <c r="Q318" s="209"/>
    </row>
    <row r="319" spans="17:17" x14ac:dyDescent="0.2">
      <c r="Q319" s="209"/>
    </row>
    <row r="320" spans="17:17" x14ac:dyDescent="0.2">
      <c r="Q320" s="209"/>
    </row>
    <row r="321" spans="17:17" x14ac:dyDescent="0.2">
      <c r="Q321" s="209"/>
    </row>
    <row r="322" spans="17:17" x14ac:dyDescent="0.2">
      <c r="Q322" s="209"/>
    </row>
    <row r="323" spans="17:17" x14ac:dyDescent="0.2">
      <c r="Q323" s="209"/>
    </row>
    <row r="324" spans="17:17" x14ac:dyDescent="0.2">
      <c r="Q324" s="209"/>
    </row>
    <row r="325" spans="17:17" x14ac:dyDescent="0.2">
      <c r="Q325" s="209"/>
    </row>
    <row r="326" spans="17:17" x14ac:dyDescent="0.2">
      <c r="Q326" s="209"/>
    </row>
    <row r="327" spans="17:17" x14ac:dyDescent="0.2">
      <c r="Q327" s="209"/>
    </row>
    <row r="328" spans="17:17" x14ac:dyDescent="0.2">
      <c r="Q328" s="209"/>
    </row>
    <row r="329" spans="17:17" x14ac:dyDescent="0.2">
      <c r="Q329" s="209"/>
    </row>
    <row r="330" spans="17:17" x14ac:dyDescent="0.2">
      <c r="Q330" s="209"/>
    </row>
    <row r="331" spans="17:17" x14ac:dyDescent="0.2">
      <c r="Q331" s="209"/>
    </row>
    <row r="332" spans="17:17" x14ac:dyDescent="0.2">
      <c r="Q332" s="209"/>
    </row>
    <row r="333" spans="17:17" x14ac:dyDescent="0.2">
      <c r="Q333" s="209"/>
    </row>
    <row r="334" spans="17:17" x14ac:dyDescent="0.2">
      <c r="Q334" s="209"/>
    </row>
    <row r="335" spans="17:17" x14ac:dyDescent="0.2">
      <c r="Q335" s="209"/>
    </row>
    <row r="336" spans="17:17" x14ac:dyDescent="0.2">
      <c r="Q336" s="209"/>
    </row>
    <row r="337" spans="17:17" x14ac:dyDescent="0.2">
      <c r="Q337" s="209"/>
    </row>
    <row r="338" spans="17:17" x14ac:dyDescent="0.2">
      <c r="Q338" s="209"/>
    </row>
    <row r="339" spans="17:17" x14ac:dyDescent="0.2">
      <c r="Q339" s="209"/>
    </row>
    <row r="340" spans="17:17" x14ac:dyDescent="0.2">
      <c r="Q340" s="209"/>
    </row>
    <row r="341" spans="17:17" x14ac:dyDescent="0.2">
      <c r="Q341" s="209"/>
    </row>
    <row r="342" spans="17:17" x14ac:dyDescent="0.2">
      <c r="Q342" s="209"/>
    </row>
    <row r="343" spans="17:17" x14ac:dyDescent="0.2">
      <c r="Q343" s="209"/>
    </row>
    <row r="344" spans="17:17" x14ac:dyDescent="0.2">
      <c r="Q344" s="209"/>
    </row>
    <row r="345" spans="17:17" x14ac:dyDescent="0.2">
      <c r="Q345" s="209"/>
    </row>
    <row r="346" spans="17:17" x14ac:dyDescent="0.2">
      <c r="Q346" s="209"/>
    </row>
    <row r="347" spans="17:17" x14ac:dyDescent="0.2">
      <c r="Q347" s="209"/>
    </row>
    <row r="348" spans="17:17" x14ac:dyDescent="0.2">
      <c r="Q348" s="209"/>
    </row>
    <row r="349" spans="17:17" x14ac:dyDescent="0.2">
      <c r="Q349" s="209"/>
    </row>
    <row r="350" spans="17:17" x14ac:dyDescent="0.2">
      <c r="Q350" s="209"/>
    </row>
    <row r="351" spans="17:17" x14ac:dyDescent="0.2">
      <c r="Q351" s="209"/>
    </row>
    <row r="352" spans="17:17" x14ac:dyDescent="0.2">
      <c r="Q352" s="209"/>
    </row>
    <row r="353" spans="17:17" x14ac:dyDescent="0.2">
      <c r="Q353" s="209"/>
    </row>
    <row r="354" spans="17:17" x14ac:dyDescent="0.2">
      <c r="Q354" s="209"/>
    </row>
    <row r="355" spans="17:17" x14ac:dyDescent="0.2">
      <c r="Q355" s="209"/>
    </row>
    <row r="356" spans="17:17" x14ac:dyDescent="0.2">
      <c r="Q356" s="209"/>
    </row>
    <row r="357" spans="17:17" x14ac:dyDescent="0.2">
      <c r="Q357" s="209"/>
    </row>
    <row r="358" spans="17:17" x14ac:dyDescent="0.2">
      <c r="Q358" s="209"/>
    </row>
    <row r="359" spans="17:17" x14ac:dyDescent="0.2">
      <c r="Q359" s="209"/>
    </row>
    <row r="360" spans="17:17" x14ac:dyDescent="0.2">
      <c r="Q360" s="209"/>
    </row>
    <row r="361" spans="17:17" x14ac:dyDescent="0.2">
      <c r="Q361" s="209"/>
    </row>
    <row r="362" spans="17:17" x14ac:dyDescent="0.2">
      <c r="Q362" s="209"/>
    </row>
    <row r="363" spans="17:17" x14ac:dyDescent="0.2">
      <c r="Q363" s="209"/>
    </row>
    <row r="364" spans="17:17" x14ac:dyDescent="0.2">
      <c r="Q364" s="209"/>
    </row>
    <row r="365" spans="17:17" x14ac:dyDescent="0.2">
      <c r="Q365" s="209"/>
    </row>
    <row r="366" spans="17:17" x14ac:dyDescent="0.2">
      <c r="Q366" s="209"/>
    </row>
    <row r="367" spans="17:17" x14ac:dyDescent="0.2">
      <c r="Q367" s="209"/>
    </row>
    <row r="368" spans="17:17" x14ac:dyDescent="0.2">
      <c r="Q368" s="209"/>
    </row>
    <row r="369" spans="17:17" x14ac:dyDescent="0.2">
      <c r="Q369" s="209"/>
    </row>
    <row r="370" spans="17:17" x14ac:dyDescent="0.2">
      <c r="Q370" s="209"/>
    </row>
    <row r="371" spans="17:17" x14ac:dyDescent="0.2">
      <c r="Q371" s="209"/>
    </row>
    <row r="372" spans="17:17" x14ac:dyDescent="0.2">
      <c r="Q372" s="209"/>
    </row>
    <row r="373" spans="17:17" x14ac:dyDescent="0.2">
      <c r="Q373" s="209"/>
    </row>
    <row r="374" spans="17:17" x14ac:dyDescent="0.2">
      <c r="Q374" s="209"/>
    </row>
    <row r="375" spans="17:17" x14ac:dyDescent="0.2">
      <c r="Q375" s="209"/>
    </row>
    <row r="376" spans="17:17" x14ac:dyDescent="0.2">
      <c r="Q376" s="209"/>
    </row>
    <row r="377" spans="17:17" x14ac:dyDescent="0.2">
      <c r="Q377" s="209"/>
    </row>
    <row r="378" spans="17:17" x14ac:dyDescent="0.2">
      <c r="Q378" s="209"/>
    </row>
    <row r="379" spans="17:17" x14ac:dyDescent="0.2">
      <c r="Q379" s="209"/>
    </row>
    <row r="380" spans="17:17" x14ac:dyDescent="0.2">
      <c r="Q380" s="209"/>
    </row>
    <row r="381" spans="17:17" x14ac:dyDescent="0.2">
      <c r="Q381" s="209"/>
    </row>
    <row r="382" spans="17:17" x14ac:dyDescent="0.2">
      <c r="Q382" s="209"/>
    </row>
    <row r="383" spans="17:17" x14ac:dyDescent="0.2">
      <c r="Q383" s="209"/>
    </row>
    <row r="384" spans="17:17" x14ac:dyDescent="0.2">
      <c r="Q384" s="209"/>
    </row>
    <row r="385" spans="17:17" x14ac:dyDescent="0.2">
      <c r="Q385" s="209"/>
    </row>
    <row r="386" spans="17:17" x14ac:dyDescent="0.2">
      <c r="Q386" s="209"/>
    </row>
    <row r="387" spans="17:17" x14ac:dyDescent="0.2">
      <c r="Q387" s="209"/>
    </row>
    <row r="388" spans="17:17" x14ac:dyDescent="0.2">
      <c r="Q388" s="209"/>
    </row>
    <row r="389" spans="17:17" x14ac:dyDescent="0.2">
      <c r="Q389" s="209"/>
    </row>
    <row r="390" spans="17:17" x14ac:dyDescent="0.2">
      <c r="Q390" s="209"/>
    </row>
    <row r="391" spans="17:17" x14ac:dyDescent="0.2">
      <c r="Q391" s="209"/>
    </row>
    <row r="392" spans="17:17" x14ac:dyDescent="0.2">
      <c r="Q392" s="209"/>
    </row>
    <row r="393" spans="17:17" x14ac:dyDescent="0.2">
      <c r="Q393" s="209"/>
    </row>
    <row r="394" spans="17:17" x14ac:dyDescent="0.2">
      <c r="Q394" s="209"/>
    </row>
    <row r="395" spans="17:17" x14ac:dyDescent="0.2">
      <c r="Q395" s="209"/>
    </row>
    <row r="396" spans="17:17" x14ac:dyDescent="0.2">
      <c r="Q396" s="209"/>
    </row>
    <row r="397" spans="17:17" x14ac:dyDescent="0.2">
      <c r="Q397" s="209"/>
    </row>
    <row r="398" spans="17:17" x14ac:dyDescent="0.2">
      <c r="Q398" s="209"/>
    </row>
    <row r="399" spans="17:17" x14ac:dyDescent="0.2">
      <c r="Q399" s="209"/>
    </row>
    <row r="400" spans="17:17" x14ac:dyDescent="0.2">
      <c r="Q400" s="209"/>
    </row>
    <row r="401" spans="17:17" x14ac:dyDescent="0.2">
      <c r="Q401" s="209"/>
    </row>
    <row r="402" spans="17:17" x14ac:dyDescent="0.2">
      <c r="Q402" s="209"/>
    </row>
    <row r="403" spans="17:17" x14ac:dyDescent="0.2">
      <c r="Q403" s="209"/>
    </row>
    <row r="404" spans="17:17" x14ac:dyDescent="0.2">
      <c r="Q404" s="209"/>
    </row>
    <row r="405" spans="17:17" x14ac:dyDescent="0.2">
      <c r="Q405" s="209"/>
    </row>
    <row r="406" spans="17:17" x14ac:dyDescent="0.2">
      <c r="Q406" s="209"/>
    </row>
    <row r="407" spans="17:17" x14ac:dyDescent="0.2">
      <c r="Q407" s="209"/>
    </row>
    <row r="408" spans="17:17" x14ac:dyDescent="0.2">
      <c r="Q408" s="209"/>
    </row>
    <row r="409" spans="17:17" x14ac:dyDescent="0.2">
      <c r="Q409" s="209"/>
    </row>
    <row r="410" spans="17:17" x14ac:dyDescent="0.2">
      <c r="Q410" s="209"/>
    </row>
    <row r="411" spans="17:17" x14ac:dyDescent="0.2">
      <c r="Q411" s="209"/>
    </row>
    <row r="412" spans="17:17" x14ac:dyDescent="0.2">
      <c r="Q412" s="209"/>
    </row>
    <row r="413" spans="17:17" x14ac:dyDescent="0.2">
      <c r="Q413" s="209"/>
    </row>
    <row r="414" spans="17:17" x14ac:dyDescent="0.2">
      <c r="Q414" s="209"/>
    </row>
    <row r="415" spans="17:17" x14ac:dyDescent="0.2">
      <c r="Q415" s="209"/>
    </row>
    <row r="416" spans="17:17" x14ac:dyDescent="0.2">
      <c r="Q416" s="209"/>
    </row>
    <row r="417" spans="17:17" x14ac:dyDescent="0.2">
      <c r="Q417" s="209"/>
    </row>
    <row r="418" spans="17:17" x14ac:dyDescent="0.2">
      <c r="Q418" s="209"/>
    </row>
    <row r="419" spans="17:17" x14ac:dyDescent="0.2">
      <c r="Q419" s="209"/>
    </row>
    <row r="420" spans="17:17" x14ac:dyDescent="0.2">
      <c r="Q420" s="209"/>
    </row>
    <row r="421" spans="17:17" x14ac:dyDescent="0.2">
      <c r="Q421" s="209"/>
    </row>
    <row r="422" spans="17:17" x14ac:dyDescent="0.2">
      <c r="Q422" s="209"/>
    </row>
    <row r="423" spans="17:17" x14ac:dyDescent="0.2">
      <c r="Q423" s="209"/>
    </row>
    <row r="424" spans="17:17" x14ac:dyDescent="0.2">
      <c r="Q424" s="209"/>
    </row>
    <row r="425" spans="17:17" x14ac:dyDescent="0.2">
      <c r="Q425" s="209"/>
    </row>
    <row r="426" spans="17:17" x14ac:dyDescent="0.2">
      <c r="Q426" s="209"/>
    </row>
    <row r="427" spans="17:17" x14ac:dyDescent="0.2">
      <c r="Q427" s="209"/>
    </row>
    <row r="428" spans="17:17" x14ac:dyDescent="0.2">
      <c r="Q428" s="209"/>
    </row>
    <row r="429" spans="17:17" x14ac:dyDescent="0.2">
      <c r="Q429" s="209"/>
    </row>
    <row r="430" spans="17:17" x14ac:dyDescent="0.2">
      <c r="Q430" s="209"/>
    </row>
    <row r="431" spans="17:17" x14ac:dyDescent="0.2">
      <c r="Q431" s="209"/>
    </row>
    <row r="432" spans="17:17" x14ac:dyDescent="0.2">
      <c r="Q432" s="209"/>
    </row>
    <row r="433" spans="17:17" x14ac:dyDescent="0.2">
      <c r="Q433" s="209"/>
    </row>
    <row r="434" spans="17:17" x14ac:dyDescent="0.2">
      <c r="Q434" s="209"/>
    </row>
    <row r="435" spans="17:17" x14ac:dyDescent="0.2">
      <c r="Q435" s="209"/>
    </row>
    <row r="436" spans="17:17" x14ac:dyDescent="0.2">
      <c r="Q436" s="209"/>
    </row>
    <row r="437" spans="17:17" x14ac:dyDescent="0.2">
      <c r="Q437" s="209"/>
    </row>
    <row r="438" spans="17:17" x14ac:dyDescent="0.2">
      <c r="Q438" s="209"/>
    </row>
    <row r="439" spans="17:17" x14ac:dyDescent="0.2">
      <c r="Q439" s="209"/>
    </row>
    <row r="440" spans="17:17" x14ac:dyDescent="0.2">
      <c r="Q440" s="209"/>
    </row>
    <row r="441" spans="17:17" x14ac:dyDescent="0.2">
      <c r="Q441" s="209"/>
    </row>
    <row r="442" spans="17:17" x14ac:dyDescent="0.2">
      <c r="Q442" s="209"/>
    </row>
    <row r="443" spans="17:17" x14ac:dyDescent="0.2">
      <c r="Q443" s="209"/>
    </row>
    <row r="444" spans="17:17" x14ac:dyDescent="0.2">
      <c r="Q444" s="209"/>
    </row>
    <row r="445" spans="17:17" x14ac:dyDescent="0.2">
      <c r="Q445" s="209"/>
    </row>
    <row r="446" spans="17:17" x14ac:dyDescent="0.2">
      <c r="Q446" s="209"/>
    </row>
    <row r="447" spans="17:17" x14ac:dyDescent="0.2">
      <c r="Q447" s="209"/>
    </row>
    <row r="448" spans="17:17" x14ac:dyDescent="0.2">
      <c r="Q448" s="209"/>
    </row>
    <row r="449" spans="17:17" x14ac:dyDescent="0.2">
      <c r="Q449" s="209"/>
    </row>
    <row r="450" spans="17:17" x14ac:dyDescent="0.2">
      <c r="Q450" s="209"/>
    </row>
    <row r="451" spans="17:17" x14ac:dyDescent="0.2">
      <c r="Q451" s="209"/>
    </row>
    <row r="452" spans="17:17" x14ac:dyDescent="0.2">
      <c r="Q452" s="209"/>
    </row>
    <row r="453" spans="17:17" x14ac:dyDescent="0.2">
      <c r="Q453" s="209"/>
    </row>
    <row r="454" spans="17:17" x14ac:dyDescent="0.2">
      <c r="Q454" s="209"/>
    </row>
    <row r="455" spans="17:17" x14ac:dyDescent="0.2">
      <c r="Q455" s="209"/>
    </row>
    <row r="456" spans="17:17" x14ac:dyDescent="0.2">
      <c r="Q456" s="209"/>
    </row>
    <row r="457" spans="17:17" x14ac:dyDescent="0.2">
      <c r="Q457" s="209"/>
    </row>
    <row r="458" spans="17:17" x14ac:dyDescent="0.2">
      <c r="Q458" s="209"/>
    </row>
    <row r="459" spans="17:17" x14ac:dyDescent="0.2">
      <c r="Q459" s="209"/>
    </row>
    <row r="460" spans="17:17" x14ac:dyDescent="0.2">
      <c r="Q460" s="209"/>
    </row>
    <row r="461" spans="17:17" x14ac:dyDescent="0.2">
      <c r="Q461" s="209"/>
    </row>
    <row r="462" spans="17:17" x14ac:dyDescent="0.2">
      <c r="Q462" s="209"/>
    </row>
    <row r="463" spans="17:17" x14ac:dyDescent="0.2">
      <c r="Q463" s="209"/>
    </row>
    <row r="464" spans="17:17" x14ac:dyDescent="0.2">
      <c r="Q464" s="209"/>
    </row>
    <row r="465" spans="17:17" x14ac:dyDescent="0.2">
      <c r="Q465" s="209"/>
    </row>
    <row r="466" spans="17:17" x14ac:dyDescent="0.2">
      <c r="Q466" s="209"/>
    </row>
    <row r="467" spans="17:17" x14ac:dyDescent="0.2">
      <c r="Q467" s="209"/>
    </row>
    <row r="468" spans="17:17" x14ac:dyDescent="0.2">
      <c r="Q468" s="209"/>
    </row>
    <row r="469" spans="17:17" x14ac:dyDescent="0.2">
      <c r="Q469" s="209"/>
    </row>
    <row r="470" spans="17:17" x14ac:dyDescent="0.2">
      <c r="Q470" s="209"/>
    </row>
    <row r="471" spans="17:17" x14ac:dyDescent="0.2">
      <c r="Q471" s="209"/>
    </row>
    <row r="472" spans="17:17" x14ac:dyDescent="0.2">
      <c r="Q472" s="209"/>
    </row>
    <row r="473" spans="17:17" x14ac:dyDescent="0.2">
      <c r="Q473" s="209"/>
    </row>
    <row r="474" spans="17:17" x14ac:dyDescent="0.2">
      <c r="Q474" s="209"/>
    </row>
    <row r="475" spans="17:17" x14ac:dyDescent="0.2">
      <c r="Q475" s="209"/>
    </row>
    <row r="476" spans="17:17" x14ac:dyDescent="0.2">
      <c r="Q476" s="209"/>
    </row>
    <row r="477" spans="17:17" x14ac:dyDescent="0.2">
      <c r="Q477" s="209"/>
    </row>
    <row r="478" spans="17:17" x14ac:dyDescent="0.2">
      <c r="Q478" s="209"/>
    </row>
    <row r="479" spans="17:17" x14ac:dyDescent="0.2">
      <c r="Q479" s="209"/>
    </row>
    <row r="480" spans="17:17" x14ac:dyDescent="0.2">
      <c r="Q480" s="209"/>
    </row>
    <row r="481" spans="17:17" x14ac:dyDescent="0.2">
      <c r="Q481" s="209"/>
    </row>
    <row r="482" spans="17:17" x14ac:dyDescent="0.2">
      <c r="Q482" s="209"/>
    </row>
    <row r="483" spans="17:17" x14ac:dyDescent="0.2">
      <c r="Q483" s="209"/>
    </row>
    <row r="484" spans="17:17" x14ac:dyDescent="0.2">
      <c r="Q484" s="209"/>
    </row>
    <row r="485" spans="17:17" x14ac:dyDescent="0.2">
      <c r="Q485" s="209"/>
    </row>
    <row r="486" spans="17:17" x14ac:dyDescent="0.2">
      <c r="Q486" s="209"/>
    </row>
    <row r="487" spans="17:17" x14ac:dyDescent="0.2">
      <c r="Q487" s="209"/>
    </row>
    <row r="488" spans="17:17" x14ac:dyDescent="0.2">
      <c r="Q488" s="209"/>
    </row>
    <row r="489" spans="17:17" x14ac:dyDescent="0.2">
      <c r="Q489" s="209"/>
    </row>
    <row r="490" spans="17:17" x14ac:dyDescent="0.2">
      <c r="Q490" s="209"/>
    </row>
    <row r="491" spans="17:17" x14ac:dyDescent="0.2">
      <c r="Q491" s="209"/>
    </row>
    <row r="492" spans="17:17" x14ac:dyDescent="0.2">
      <c r="Q492" s="209"/>
    </row>
    <row r="493" spans="17:17" x14ac:dyDescent="0.2">
      <c r="Q493" s="209"/>
    </row>
    <row r="494" spans="17:17" x14ac:dyDescent="0.2">
      <c r="Q494" s="209"/>
    </row>
    <row r="495" spans="17:17" x14ac:dyDescent="0.2">
      <c r="Q495" s="209"/>
    </row>
    <row r="496" spans="17:17" x14ac:dyDescent="0.2">
      <c r="Q496" s="209"/>
    </row>
    <row r="497" spans="17:17" x14ac:dyDescent="0.2">
      <c r="Q497" s="209"/>
    </row>
    <row r="498" spans="17:17" x14ac:dyDescent="0.2">
      <c r="Q498" s="209"/>
    </row>
    <row r="499" spans="17:17" x14ac:dyDescent="0.2">
      <c r="Q499" s="209"/>
    </row>
    <row r="500" spans="17:17" x14ac:dyDescent="0.2">
      <c r="Q500" s="209"/>
    </row>
    <row r="501" spans="17:17" x14ac:dyDescent="0.2">
      <c r="Q501" s="209"/>
    </row>
    <row r="502" spans="17:17" x14ac:dyDescent="0.2">
      <c r="Q502" s="209"/>
    </row>
    <row r="503" spans="17:17" x14ac:dyDescent="0.2">
      <c r="Q503" s="209"/>
    </row>
    <row r="504" spans="17:17" x14ac:dyDescent="0.2">
      <c r="Q504" s="209"/>
    </row>
    <row r="505" spans="17:17" x14ac:dyDescent="0.2">
      <c r="Q505" s="209"/>
    </row>
    <row r="506" spans="17:17" x14ac:dyDescent="0.2">
      <c r="Q506" s="209"/>
    </row>
    <row r="507" spans="17:17" x14ac:dyDescent="0.2">
      <c r="Q507" s="209"/>
    </row>
    <row r="508" spans="17:17" x14ac:dyDescent="0.2">
      <c r="Q508" s="209"/>
    </row>
    <row r="509" spans="17:17" x14ac:dyDescent="0.2">
      <c r="Q509" s="209"/>
    </row>
    <row r="510" spans="17:17" x14ac:dyDescent="0.2">
      <c r="Q510" s="209"/>
    </row>
    <row r="511" spans="17:17" x14ac:dyDescent="0.2">
      <c r="Q511" s="209"/>
    </row>
    <row r="512" spans="17:17" x14ac:dyDescent="0.2">
      <c r="Q512" s="209"/>
    </row>
    <row r="513" spans="17:17" x14ac:dyDescent="0.2">
      <c r="Q513" s="209"/>
    </row>
    <row r="514" spans="17:17" x14ac:dyDescent="0.2">
      <c r="Q514" s="209"/>
    </row>
    <row r="515" spans="17:17" x14ac:dyDescent="0.2">
      <c r="Q515" s="209"/>
    </row>
    <row r="516" spans="17:17" x14ac:dyDescent="0.2">
      <c r="Q516" s="209"/>
    </row>
  </sheetData>
  <mergeCells count="216">
    <mergeCell ref="H64:I64"/>
    <mergeCell ref="C61:G61"/>
    <mergeCell ref="H61:J61"/>
    <mergeCell ref="E62:H62"/>
    <mergeCell ref="J62:K62"/>
    <mergeCell ref="M62:P62"/>
    <mergeCell ref="E63:H63"/>
    <mergeCell ref="J63:K63"/>
    <mergeCell ref="M63:P63"/>
    <mergeCell ref="C59:G59"/>
    <mergeCell ref="H59:J59"/>
    <mergeCell ref="K59:M59"/>
    <mergeCell ref="N59:P59"/>
    <mergeCell ref="C60:G60"/>
    <mergeCell ref="H60:J60"/>
    <mergeCell ref="K60:M60"/>
    <mergeCell ref="N60:P60"/>
    <mergeCell ref="C57:G57"/>
    <mergeCell ref="H57:J57"/>
    <mergeCell ref="K57:M57"/>
    <mergeCell ref="N57:P57"/>
    <mergeCell ref="C58:G58"/>
    <mergeCell ref="H58:J58"/>
    <mergeCell ref="K58:M58"/>
    <mergeCell ref="N58:P58"/>
    <mergeCell ref="C55:F55"/>
    <mergeCell ref="H55:J55"/>
    <mergeCell ref="K55:M55"/>
    <mergeCell ref="N55:P55"/>
    <mergeCell ref="C56:G56"/>
    <mergeCell ref="H56:J56"/>
    <mergeCell ref="K56:M56"/>
    <mergeCell ref="N56:P56"/>
    <mergeCell ref="C53:F53"/>
    <mergeCell ref="H53:J53"/>
    <mergeCell ref="K53:M53"/>
    <mergeCell ref="N53:P53"/>
    <mergeCell ref="C54:F54"/>
    <mergeCell ref="H54:J54"/>
    <mergeCell ref="K54:M54"/>
    <mergeCell ref="N54:P54"/>
    <mergeCell ref="C51:F51"/>
    <mergeCell ref="H51:J51"/>
    <mergeCell ref="K51:M51"/>
    <mergeCell ref="N51:P51"/>
    <mergeCell ref="C52:F52"/>
    <mergeCell ref="H52:J52"/>
    <mergeCell ref="K52:M52"/>
    <mergeCell ref="N52:P52"/>
    <mergeCell ref="C49:G49"/>
    <mergeCell ref="H49:J49"/>
    <mergeCell ref="K49:M49"/>
    <mergeCell ref="N49:P49"/>
    <mergeCell ref="C50:F50"/>
    <mergeCell ref="H50:J50"/>
    <mergeCell ref="K50:M50"/>
    <mergeCell ref="N50:P50"/>
    <mergeCell ref="H47:J47"/>
    <mergeCell ref="K47:M47"/>
    <mergeCell ref="N47:P47"/>
    <mergeCell ref="C48:E48"/>
    <mergeCell ref="H48:J48"/>
    <mergeCell ref="K48:M48"/>
    <mergeCell ref="N48:P48"/>
    <mergeCell ref="C45:F45"/>
    <mergeCell ref="H45:J45"/>
    <mergeCell ref="K45:M45"/>
    <mergeCell ref="N45:P45"/>
    <mergeCell ref="H46:J46"/>
    <mergeCell ref="K46:M46"/>
    <mergeCell ref="N46:P46"/>
    <mergeCell ref="C43:F43"/>
    <mergeCell ref="H43:J43"/>
    <mergeCell ref="K43:M43"/>
    <mergeCell ref="N43:P43"/>
    <mergeCell ref="C44:F44"/>
    <mergeCell ref="H44:J44"/>
    <mergeCell ref="K44:M44"/>
    <mergeCell ref="N44:P44"/>
    <mergeCell ref="H41:J41"/>
    <mergeCell ref="K41:M41"/>
    <mergeCell ref="N41:P41"/>
    <mergeCell ref="C42:F42"/>
    <mergeCell ref="H42:J42"/>
    <mergeCell ref="K42:M42"/>
    <mergeCell ref="N42:P42"/>
    <mergeCell ref="C39:F39"/>
    <mergeCell ref="H39:J39"/>
    <mergeCell ref="K39:M39"/>
    <mergeCell ref="N39:P39"/>
    <mergeCell ref="C40:F40"/>
    <mergeCell ref="H40:J40"/>
    <mergeCell ref="K40:M40"/>
    <mergeCell ref="N40:P40"/>
    <mergeCell ref="C37:F37"/>
    <mergeCell ref="H37:J37"/>
    <mergeCell ref="K37:M37"/>
    <mergeCell ref="N37:P37"/>
    <mergeCell ref="C38:F38"/>
    <mergeCell ref="H38:J38"/>
    <mergeCell ref="K38:M38"/>
    <mergeCell ref="N38:P38"/>
    <mergeCell ref="H35:J35"/>
    <mergeCell ref="K35:M35"/>
    <mergeCell ref="N35:P35"/>
    <mergeCell ref="H36:J36"/>
    <mergeCell ref="K36:M36"/>
    <mergeCell ref="N36:P36"/>
    <mergeCell ref="C33:G33"/>
    <mergeCell ref="H33:J33"/>
    <mergeCell ref="K33:M33"/>
    <mergeCell ref="N33:P33"/>
    <mergeCell ref="H34:J34"/>
    <mergeCell ref="K34:M34"/>
    <mergeCell ref="N34:P34"/>
    <mergeCell ref="C31:E31"/>
    <mergeCell ref="H31:J31"/>
    <mergeCell ref="K31:M31"/>
    <mergeCell ref="N31:P31"/>
    <mergeCell ref="C32:F32"/>
    <mergeCell ref="H32:J32"/>
    <mergeCell ref="K32:M32"/>
    <mergeCell ref="N32:P32"/>
    <mergeCell ref="C29:E29"/>
    <mergeCell ref="H29:J29"/>
    <mergeCell ref="K29:M29"/>
    <mergeCell ref="N29:P29"/>
    <mergeCell ref="C30:E30"/>
    <mergeCell ref="H30:J30"/>
    <mergeCell ref="K30:M30"/>
    <mergeCell ref="N30:P30"/>
    <mergeCell ref="C27:G27"/>
    <mergeCell ref="H27:J27"/>
    <mergeCell ref="K27:M27"/>
    <mergeCell ref="N27:P27"/>
    <mergeCell ref="C28:E28"/>
    <mergeCell ref="H28:J28"/>
    <mergeCell ref="K28:M28"/>
    <mergeCell ref="N28:P28"/>
    <mergeCell ref="D24:F24"/>
    <mergeCell ref="H24:J24"/>
    <mergeCell ref="K24:M24"/>
    <mergeCell ref="N24:P24"/>
    <mergeCell ref="D26:F26"/>
    <mergeCell ref="H26:J26"/>
    <mergeCell ref="K26:M26"/>
    <mergeCell ref="N26:P26"/>
    <mergeCell ref="C21:F21"/>
    <mergeCell ref="H21:J21"/>
    <mergeCell ref="K21:M21"/>
    <mergeCell ref="N21:P21"/>
    <mergeCell ref="C22:G22"/>
    <mergeCell ref="H22:J22"/>
    <mergeCell ref="K22:M22"/>
    <mergeCell ref="N22:P22"/>
    <mergeCell ref="C18:F18"/>
    <mergeCell ref="H18:J18"/>
    <mergeCell ref="K18:M18"/>
    <mergeCell ref="N18:P18"/>
    <mergeCell ref="C19:G19"/>
    <mergeCell ref="C20:F20"/>
    <mergeCell ref="H20:J20"/>
    <mergeCell ref="C16:F16"/>
    <mergeCell ref="H16:J16"/>
    <mergeCell ref="K16:M16"/>
    <mergeCell ref="N16:P16"/>
    <mergeCell ref="C17:G17"/>
    <mergeCell ref="H17:J17"/>
    <mergeCell ref="K17:M17"/>
    <mergeCell ref="N17:P17"/>
    <mergeCell ref="C14:F14"/>
    <mergeCell ref="H14:J14"/>
    <mergeCell ref="K14:M14"/>
    <mergeCell ref="N14:P14"/>
    <mergeCell ref="C15:F15"/>
    <mergeCell ref="H15:J15"/>
    <mergeCell ref="K15:M15"/>
    <mergeCell ref="N15:P15"/>
    <mergeCell ref="C12:F12"/>
    <mergeCell ref="H12:J12"/>
    <mergeCell ref="K12:M12"/>
    <mergeCell ref="N12:P12"/>
    <mergeCell ref="C13:F13"/>
    <mergeCell ref="H13:J13"/>
    <mergeCell ref="K13:M13"/>
    <mergeCell ref="N13:P13"/>
    <mergeCell ref="C10:G10"/>
    <mergeCell ref="H10:J10"/>
    <mergeCell ref="K10:M10"/>
    <mergeCell ref="N10:P10"/>
    <mergeCell ref="C11:F11"/>
    <mergeCell ref="H11:J11"/>
    <mergeCell ref="K11:M11"/>
    <mergeCell ref="N11:P11"/>
    <mergeCell ref="C9:F9"/>
    <mergeCell ref="H9:J9"/>
    <mergeCell ref="K9:M9"/>
    <mergeCell ref="N9:P9"/>
    <mergeCell ref="B6:G6"/>
    <mergeCell ref="H6:J6"/>
    <mergeCell ref="K6:M6"/>
    <mergeCell ref="N6:P6"/>
    <mergeCell ref="C7:F7"/>
    <mergeCell ref="H7:J7"/>
    <mergeCell ref="K7:M7"/>
    <mergeCell ref="N7:P7"/>
    <mergeCell ref="Q1:Q3"/>
    <mergeCell ref="G2:H3"/>
    <mergeCell ref="J2:P2"/>
    <mergeCell ref="J3:P3"/>
    <mergeCell ref="E4:H4"/>
    <mergeCell ref="E5:H5"/>
    <mergeCell ref="C8:F8"/>
    <mergeCell ref="H8:J8"/>
    <mergeCell ref="K8:M8"/>
    <mergeCell ref="N8:P8"/>
  </mergeCells>
  <phoneticPr fontId="44" type="noConversion"/>
  <conditionalFormatting sqref="M62:P63 E62:H63 J2:P3 H50:J50 G2:H2 E4:H5 H42:J45">
    <cfRule type="cellIs" dxfId="40" priority="4" stopIfTrue="1" operator="equal">
      <formula>""</formula>
    </cfRule>
  </conditionalFormatting>
  <conditionalFormatting sqref="G16 G51:G55 G18 G24 G34:G40 G46 G11:G13 G26 G28:G32">
    <cfRule type="cellIs" dxfId="39" priority="5" stopIfTrue="1" operator="equal">
      <formula>"?"</formula>
    </cfRule>
  </conditionalFormatting>
  <conditionalFormatting sqref="G14">
    <cfRule type="cellIs" dxfId="38" priority="6" stopIfTrue="1" operator="equal">
      <formula>"."</formula>
    </cfRule>
  </conditionalFormatting>
  <conditionalFormatting sqref="C15:F15">
    <cfRule type="cellIs" dxfId="37" priority="7" stopIfTrue="1" operator="equal">
      <formula>"Oiler details"</formula>
    </cfRule>
  </conditionalFormatting>
  <conditionalFormatting sqref="C20:E20">
    <cfRule type="cellIs" dxfId="36" priority="8" stopIfTrue="1" operator="equal">
      <formula>"CW piping details"</formula>
    </cfRule>
  </conditionalFormatting>
  <conditionalFormatting sqref="C21:E21">
    <cfRule type="cellIs" dxfId="35" priority="9" stopIfTrue="1" operator="equal">
      <formula>"CW flow"</formula>
    </cfRule>
  </conditionalFormatting>
  <conditionalFormatting sqref="H20:J21">
    <cfRule type="cellIs" dxfId="34" priority="10" stopIfTrue="1" operator="equal">
      <formula>""</formula>
    </cfRule>
  </conditionalFormatting>
  <conditionalFormatting sqref="H11:J11 K11:P13 H46:J46 K18:P18 H24:P24 H26:P26 H28:J32 K34:P34 H35:J40 K16:N16">
    <cfRule type="cellIs" dxfId="33" priority="11" stopIfTrue="1" operator="equal">
      <formula>"?"</formula>
    </cfRule>
  </conditionalFormatting>
  <conditionalFormatting sqref="K37:P38 H55:J55">
    <cfRule type="cellIs" dxfId="32" priority="12" stopIfTrue="1" operator="equal">
      <formula>"?"</formula>
    </cfRule>
  </conditionalFormatting>
  <conditionalFormatting sqref="H20:J21">
    <cfRule type="cellIs" dxfId="31" priority="3" stopIfTrue="1" operator="equal">
      <formula>""</formula>
    </cfRule>
  </conditionalFormatting>
  <conditionalFormatting sqref="H11:J11 H46:J46 H24:J24 H26:J26 H35:J40 H28:J29 H32:J32">
    <cfRule type="cellIs" dxfId="30" priority="2" stopIfTrue="1" operator="equal">
      <formula>"?"</formula>
    </cfRule>
  </conditionalFormatting>
  <conditionalFormatting sqref="H55:J55">
    <cfRule type="cellIs" dxfId="29" priority="1" stopIfTrue="1" operator="equal">
      <formula>"?"</formula>
    </cfRule>
  </conditionalFormatting>
  <dataValidations count="16">
    <dataValidation type="list" allowBlank="1" sqref="K37:P38 JG37:JL38 TC37:TH38 ACY37:ADD38 AMU37:AMZ38 AWQ37:AWV38 BGM37:BGR38 BQI37:BQN38 CAE37:CAJ38 CKA37:CKF38 CTW37:CUB38 DDS37:DDX38 DNO37:DNT38 DXK37:DXP38 EHG37:EHL38 ERC37:ERH38 FAY37:FBD38 FKU37:FKZ38 FUQ37:FUV38 GEM37:GER38 GOI37:GON38 GYE37:GYJ38 HIA37:HIF38 HRW37:HSB38 IBS37:IBX38 ILO37:ILT38 IVK37:IVP38 JFG37:JFL38 JPC37:JPH38 JYY37:JZD38 KIU37:KIZ38 KSQ37:KSV38 LCM37:LCR38 LMI37:LMN38 LWE37:LWJ38 MGA37:MGF38 MPW37:MQB38 MZS37:MZX38 NJO37:NJT38 NTK37:NTP38 ODG37:ODL38 ONC37:ONH38 OWY37:OXD38 PGU37:PGZ38 PQQ37:PQV38 QAM37:QAR38 QKI37:QKN38 QUE37:QUJ38 REA37:REF38 RNW37:ROB38 RXS37:RXX38 SHO37:SHT38 SRK37:SRP38 TBG37:TBL38 TLC37:TLH38 TUY37:TVD38 UEU37:UEZ38 UOQ37:UOV38 UYM37:UYR38 VII37:VIN38 VSE37:VSJ38 WCA37:WCF38 WLW37:WMB38 WVS37:WVX38 K65573:P65574 JG65573:JL65574 TC65573:TH65574 ACY65573:ADD65574 AMU65573:AMZ65574 AWQ65573:AWV65574 BGM65573:BGR65574 BQI65573:BQN65574 CAE65573:CAJ65574 CKA65573:CKF65574 CTW65573:CUB65574 DDS65573:DDX65574 DNO65573:DNT65574 DXK65573:DXP65574 EHG65573:EHL65574 ERC65573:ERH65574 FAY65573:FBD65574 FKU65573:FKZ65574 FUQ65573:FUV65574 GEM65573:GER65574 GOI65573:GON65574 GYE65573:GYJ65574 HIA65573:HIF65574 HRW65573:HSB65574 IBS65573:IBX65574 ILO65573:ILT65574 IVK65573:IVP65574 JFG65573:JFL65574 JPC65573:JPH65574 JYY65573:JZD65574 KIU65573:KIZ65574 KSQ65573:KSV65574 LCM65573:LCR65574 LMI65573:LMN65574 LWE65573:LWJ65574 MGA65573:MGF65574 MPW65573:MQB65574 MZS65573:MZX65574 NJO65573:NJT65574 NTK65573:NTP65574 ODG65573:ODL65574 ONC65573:ONH65574 OWY65573:OXD65574 PGU65573:PGZ65574 PQQ65573:PQV65574 QAM65573:QAR65574 QKI65573:QKN65574 QUE65573:QUJ65574 REA65573:REF65574 RNW65573:ROB65574 RXS65573:RXX65574 SHO65573:SHT65574 SRK65573:SRP65574 TBG65573:TBL65574 TLC65573:TLH65574 TUY65573:TVD65574 UEU65573:UEZ65574 UOQ65573:UOV65574 UYM65573:UYR65574 VII65573:VIN65574 VSE65573:VSJ65574 WCA65573:WCF65574 WLW65573:WMB65574 WVS65573:WVX65574 K131109:P131110 JG131109:JL131110 TC131109:TH131110 ACY131109:ADD131110 AMU131109:AMZ131110 AWQ131109:AWV131110 BGM131109:BGR131110 BQI131109:BQN131110 CAE131109:CAJ131110 CKA131109:CKF131110 CTW131109:CUB131110 DDS131109:DDX131110 DNO131109:DNT131110 DXK131109:DXP131110 EHG131109:EHL131110 ERC131109:ERH131110 FAY131109:FBD131110 FKU131109:FKZ131110 FUQ131109:FUV131110 GEM131109:GER131110 GOI131109:GON131110 GYE131109:GYJ131110 HIA131109:HIF131110 HRW131109:HSB131110 IBS131109:IBX131110 ILO131109:ILT131110 IVK131109:IVP131110 JFG131109:JFL131110 JPC131109:JPH131110 JYY131109:JZD131110 KIU131109:KIZ131110 KSQ131109:KSV131110 LCM131109:LCR131110 LMI131109:LMN131110 LWE131109:LWJ131110 MGA131109:MGF131110 MPW131109:MQB131110 MZS131109:MZX131110 NJO131109:NJT131110 NTK131109:NTP131110 ODG131109:ODL131110 ONC131109:ONH131110 OWY131109:OXD131110 PGU131109:PGZ131110 PQQ131109:PQV131110 QAM131109:QAR131110 QKI131109:QKN131110 QUE131109:QUJ131110 REA131109:REF131110 RNW131109:ROB131110 RXS131109:RXX131110 SHO131109:SHT131110 SRK131109:SRP131110 TBG131109:TBL131110 TLC131109:TLH131110 TUY131109:TVD131110 UEU131109:UEZ131110 UOQ131109:UOV131110 UYM131109:UYR131110 VII131109:VIN131110 VSE131109:VSJ131110 WCA131109:WCF131110 WLW131109:WMB131110 WVS131109:WVX131110 K196645:P196646 JG196645:JL196646 TC196645:TH196646 ACY196645:ADD196646 AMU196645:AMZ196646 AWQ196645:AWV196646 BGM196645:BGR196646 BQI196645:BQN196646 CAE196645:CAJ196646 CKA196645:CKF196646 CTW196645:CUB196646 DDS196645:DDX196646 DNO196645:DNT196646 DXK196645:DXP196646 EHG196645:EHL196646 ERC196645:ERH196646 FAY196645:FBD196646 FKU196645:FKZ196646 FUQ196645:FUV196646 GEM196645:GER196646 GOI196645:GON196646 GYE196645:GYJ196646 HIA196645:HIF196646 HRW196645:HSB196646 IBS196645:IBX196646 ILO196645:ILT196646 IVK196645:IVP196646 JFG196645:JFL196646 JPC196645:JPH196646 JYY196645:JZD196646 KIU196645:KIZ196646 KSQ196645:KSV196646 LCM196645:LCR196646 LMI196645:LMN196646 LWE196645:LWJ196646 MGA196645:MGF196646 MPW196645:MQB196646 MZS196645:MZX196646 NJO196645:NJT196646 NTK196645:NTP196646 ODG196645:ODL196646 ONC196645:ONH196646 OWY196645:OXD196646 PGU196645:PGZ196646 PQQ196645:PQV196646 QAM196645:QAR196646 QKI196645:QKN196646 QUE196645:QUJ196646 REA196645:REF196646 RNW196645:ROB196646 RXS196645:RXX196646 SHO196645:SHT196646 SRK196645:SRP196646 TBG196645:TBL196646 TLC196645:TLH196646 TUY196645:TVD196646 UEU196645:UEZ196646 UOQ196645:UOV196646 UYM196645:UYR196646 VII196645:VIN196646 VSE196645:VSJ196646 WCA196645:WCF196646 WLW196645:WMB196646 WVS196645:WVX196646 K262181:P262182 JG262181:JL262182 TC262181:TH262182 ACY262181:ADD262182 AMU262181:AMZ262182 AWQ262181:AWV262182 BGM262181:BGR262182 BQI262181:BQN262182 CAE262181:CAJ262182 CKA262181:CKF262182 CTW262181:CUB262182 DDS262181:DDX262182 DNO262181:DNT262182 DXK262181:DXP262182 EHG262181:EHL262182 ERC262181:ERH262182 FAY262181:FBD262182 FKU262181:FKZ262182 FUQ262181:FUV262182 GEM262181:GER262182 GOI262181:GON262182 GYE262181:GYJ262182 HIA262181:HIF262182 HRW262181:HSB262182 IBS262181:IBX262182 ILO262181:ILT262182 IVK262181:IVP262182 JFG262181:JFL262182 JPC262181:JPH262182 JYY262181:JZD262182 KIU262181:KIZ262182 KSQ262181:KSV262182 LCM262181:LCR262182 LMI262181:LMN262182 LWE262181:LWJ262182 MGA262181:MGF262182 MPW262181:MQB262182 MZS262181:MZX262182 NJO262181:NJT262182 NTK262181:NTP262182 ODG262181:ODL262182 ONC262181:ONH262182 OWY262181:OXD262182 PGU262181:PGZ262182 PQQ262181:PQV262182 QAM262181:QAR262182 QKI262181:QKN262182 QUE262181:QUJ262182 REA262181:REF262182 RNW262181:ROB262182 RXS262181:RXX262182 SHO262181:SHT262182 SRK262181:SRP262182 TBG262181:TBL262182 TLC262181:TLH262182 TUY262181:TVD262182 UEU262181:UEZ262182 UOQ262181:UOV262182 UYM262181:UYR262182 VII262181:VIN262182 VSE262181:VSJ262182 WCA262181:WCF262182 WLW262181:WMB262182 WVS262181:WVX262182 K327717:P327718 JG327717:JL327718 TC327717:TH327718 ACY327717:ADD327718 AMU327717:AMZ327718 AWQ327717:AWV327718 BGM327717:BGR327718 BQI327717:BQN327718 CAE327717:CAJ327718 CKA327717:CKF327718 CTW327717:CUB327718 DDS327717:DDX327718 DNO327717:DNT327718 DXK327717:DXP327718 EHG327717:EHL327718 ERC327717:ERH327718 FAY327717:FBD327718 FKU327717:FKZ327718 FUQ327717:FUV327718 GEM327717:GER327718 GOI327717:GON327718 GYE327717:GYJ327718 HIA327717:HIF327718 HRW327717:HSB327718 IBS327717:IBX327718 ILO327717:ILT327718 IVK327717:IVP327718 JFG327717:JFL327718 JPC327717:JPH327718 JYY327717:JZD327718 KIU327717:KIZ327718 KSQ327717:KSV327718 LCM327717:LCR327718 LMI327717:LMN327718 LWE327717:LWJ327718 MGA327717:MGF327718 MPW327717:MQB327718 MZS327717:MZX327718 NJO327717:NJT327718 NTK327717:NTP327718 ODG327717:ODL327718 ONC327717:ONH327718 OWY327717:OXD327718 PGU327717:PGZ327718 PQQ327717:PQV327718 QAM327717:QAR327718 QKI327717:QKN327718 QUE327717:QUJ327718 REA327717:REF327718 RNW327717:ROB327718 RXS327717:RXX327718 SHO327717:SHT327718 SRK327717:SRP327718 TBG327717:TBL327718 TLC327717:TLH327718 TUY327717:TVD327718 UEU327717:UEZ327718 UOQ327717:UOV327718 UYM327717:UYR327718 VII327717:VIN327718 VSE327717:VSJ327718 WCA327717:WCF327718 WLW327717:WMB327718 WVS327717:WVX327718 K393253:P393254 JG393253:JL393254 TC393253:TH393254 ACY393253:ADD393254 AMU393253:AMZ393254 AWQ393253:AWV393254 BGM393253:BGR393254 BQI393253:BQN393254 CAE393253:CAJ393254 CKA393253:CKF393254 CTW393253:CUB393254 DDS393253:DDX393254 DNO393253:DNT393254 DXK393253:DXP393254 EHG393253:EHL393254 ERC393253:ERH393254 FAY393253:FBD393254 FKU393253:FKZ393254 FUQ393253:FUV393254 GEM393253:GER393254 GOI393253:GON393254 GYE393253:GYJ393254 HIA393253:HIF393254 HRW393253:HSB393254 IBS393253:IBX393254 ILO393253:ILT393254 IVK393253:IVP393254 JFG393253:JFL393254 JPC393253:JPH393254 JYY393253:JZD393254 KIU393253:KIZ393254 KSQ393253:KSV393254 LCM393253:LCR393254 LMI393253:LMN393254 LWE393253:LWJ393254 MGA393253:MGF393254 MPW393253:MQB393254 MZS393253:MZX393254 NJO393253:NJT393254 NTK393253:NTP393254 ODG393253:ODL393254 ONC393253:ONH393254 OWY393253:OXD393254 PGU393253:PGZ393254 PQQ393253:PQV393254 QAM393253:QAR393254 QKI393253:QKN393254 QUE393253:QUJ393254 REA393253:REF393254 RNW393253:ROB393254 RXS393253:RXX393254 SHO393253:SHT393254 SRK393253:SRP393254 TBG393253:TBL393254 TLC393253:TLH393254 TUY393253:TVD393254 UEU393253:UEZ393254 UOQ393253:UOV393254 UYM393253:UYR393254 VII393253:VIN393254 VSE393253:VSJ393254 WCA393253:WCF393254 WLW393253:WMB393254 WVS393253:WVX393254 K458789:P458790 JG458789:JL458790 TC458789:TH458790 ACY458789:ADD458790 AMU458789:AMZ458790 AWQ458789:AWV458790 BGM458789:BGR458790 BQI458789:BQN458790 CAE458789:CAJ458790 CKA458789:CKF458790 CTW458789:CUB458790 DDS458789:DDX458790 DNO458789:DNT458790 DXK458789:DXP458790 EHG458789:EHL458790 ERC458789:ERH458790 FAY458789:FBD458790 FKU458789:FKZ458790 FUQ458789:FUV458790 GEM458789:GER458790 GOI458789:GON458790 GYE458789:GYJ458790 HIA458789:HIF458790 HRW458789:HSB458790 IBS458789:IBX458790 ILO458789:ILT458790 IVK458789:IVP458790 JFG458789:JFL458790 JPC458789:JPH458790 JYY458789:JZD458790 KIU458789:KIZ458790 KSQ458789:KSV458790 LCM458789:LCR458790 LMI458789:LMN458790 LWE458789:LWJ458790 MGA458789:MGF458790 MPW458789:MQB458790 MZS458789:MZX458790 NJO458789:NJT458790 NTK458789:NTP458790 ODG458789:ODL458790 ONC458789:ONH458790 OWY458789:OXD458790 PGU458789:PGZ458790 PQQ458789:PQV458790 QAM458789:QAR458790 QKI458789:QKN458790 QUE458789:QUJ458790 REA458789:REF458790 RNW458789:ROB458790 RXS458789:RXX458790 SHO458789:SHT458790 SRK458789:SRP458790 TBG458789:TBL458790 TLC458789:TLH458790 TUY458789:TVD458790 UEU458789:UEZ458790 UOQ458789:UOV458790 UYM458789:UYR458790 VII458789:VIN458790 VSE458789:VSJ458790 WCA458789:WCF458790 WLW458789:WMB458790 WVS458789:WVX458790 K524325:P524326 JG524325:JL524326 TC524325:TH524326 ACY524325:ADD524326 AMU524325:AMZ524326 AWQ524325:AWV524326 BGM524325:BGR524326 BQI524325:BQN524326 CAE524325:CAJ524326 CKA524325:CKF524326 CTW524325:CUB524326 DDS524325:DDX524326 DNO524325:DNT524326 DXK524325:DXP524326 EHG524325:EHL524326 ERC524325:ERH524326 FAY524325:FBD524326 FKU524325:FKZ524326 FUQ524325:FUV524326 GEM524325:GER524326 GOI524325:GON524326 GYE524325:GYJ524326 HIA524325:HIF524326 HRW524325:HSB524326 IBS524325:IBX524326 ILO524325:ILT524326 IVK524325:IVP524326 JFG524325:JFL524326 JPC524325:JPH524326 JYY524325:JZD524326 KIU524325:KIZ524326 KSQ524325:KSV524326 LCM524325:LCR524326 LMI524325:LMN524326 LWE524325:LWJ524326 MGA524325:MGF524326 MPW524325:MQB524326 MZS524325:MZX524326 NJO524325:NJT524326 NTK524325:NTP524326 ODG524325:ODL524326 ONC524325:ONH524326 OWY524325:OXD524326 PGU524325:PGZ524326 PQQ524325:PQV524326 QAM524325:QAR524326 QKI524325:QKN524326 QUE524325:QUJ524326 REA524325:REF524326 RNW524325:ROB524326 RXS524325:RXX524326 SHO524325:SHT524326 SRK524325:SRP524326 TBG524325:TBL524326 TLC524325:TLH524326 TUY524325:TVD524326 UEU524325:UEZ524326 UOQ524325:UOV524326 UYM524325:UYR524326 VII524325:VIN524326 VSE524325:VSJ524326 WCA524325:WCF524326 WLW524325:WMB524326 WVS524325:WVX524326 K589861:P589862 JG589861:JL589862 TC589861:TH589862 ACY589861:ADD589862 AMU589861:AMZ589862 AWQ589861:AWV589862 BGM589861:BGR589862 BQI589861:BQN589862 CAE589861:CAJ589862 CKA589861:CKF589862 CTW589861:CUB589862 DDS589861:DDX589862 DNO589861:DNT589862 DXK589861:DXP589862 EHG589861:EHL589862 ERC589861:ERH589862 FAY589861:FBD589862 FKU589861:FKZ589862 FUQ589861:FUV589862 GEM589861:GER589862 GOI589861:GON589862 GYE589861:GYJ589862 HIA589861:HIF589862 HRW589861:HSB589862 IBS589861:IBX589862 ILO589861:ILT589862 IVK589861:IVP589862 JFG589861:JFL589862 JPC589861:JPH589862 JYY589861:JZD589862 KIU589861:KIZ589862 KSQ589861:KSV589862 LCM589861:LCR589862 LMI589861:LMN589862 LWE589861:LWJ589862 MGA589861:MGF589862 MPW589861:MQB589862 MZS589861:MZX589862 NJO589861:NJT589862 NTK589861:NTP589862 ODG589861:ODL589862 ONC589861:ONH589862 OWY589861:OXD589862 PGU589861:PGZ589862 PQQ589861:PQV589862 QAM589861:QAR589862 QKI589861:QKN589862 QUE589861:QUJ589862 REA589861:REF589862 RNW589861:ROB589862 RXS589861:RXX589862 SHO589861:SHT589862 SRK589861:SRP589862 TBG589861:TBL589862 TLC589861:TLH589862 TUY589861:TVD589862 UEU589861:UEZ589862 UOQ589861:UOV589862 UYM589861:UYR589862 VII589861:VIN589862 VSE589861:VSJ589862 WCA589861:WCF589862 WLW589861:WMB589862 WVS589861:WVX589862 K655397:P655398 JG655397:JL655398 TC655397:TH655398 ACY655397:ADD655398 AMU655397:AMZ655398 AWQ655397:AWV655398 BGM655397:BGR655398 BQI655397:BQN655398 CAE655397:CAJ655398 CKA655397:CKF655398 CTW655397:CUB655398 DDS655397:DDX655398 DNO655397:DNT655398 DXK655397:DXP655398 EHG655397:EHL655398 ERC655397:ERH655398 FAY655397:FBD655398 FKU655397:FKZ655398 FUQ655397:FUV655398 GEM655397:GER655398 GOI655397:GON655398 GYE655397:GYJ655398 HIA655397:HIF655398 HRW655397:HSB655398 IBS655397:IBX655398 ILO655397:ILT655398 IVK655397:IVP655398 JFG655397:JFL655398 JPC655397:JPH655398 JYY655397:JZD655398 KIU655397:KIZ655398 KSQ655397:KSV655398 LCM655397:LCR655398 LMI655397:LMN655398 LWE655397:LWJ655398 MGA655397:MGF655398 MPW655397:MQB655398 MZS655397:MZX655398 NJO655397:NJT655398 NTK655397:NTP655398 ODG655397:ODL655398 ONC655397:ONH655398 OWY655397:OXD655398 PGU655397:PGZ655398 PQQ655397:PQV655398 QAM655397:QAR655398 QKI655397:QKN655398 QUE655397:QUJ655398 REA655397:REF655398 RNW655397:ROB655398 RXS655397:RXX655398 SHO655397:SHT655398 SRK655397:SRP655398 TBG655397:TBL655398 TLC655397:TLH655398 TUY655397:TVD655398 UEU655397:UEZ655398 UOQ655397:UOV655398 UYM655397:UYR655398 VII655397:VIN655398 VSE655397:VSJ655398 WCA655397:WCF655398 WLW655397:WMB655398 WVS655397:WVX655398 K720933:P720934 JG720933:JL720934 TC720933:TH720934 ACY720933:ADD720934 AMU720933:AMZ720934 AWQ720933:AWV720934 BGM720933:BGR720934 BQI720933:BQN720934 CAE720933:CAJ720934 CKA720933:CKF720934 CTW720933:CUB720934 DDS720933:DDX720934 DNO720933:DNT720934 DXK720933:DXP720934 EHG720933:EHL720934 ERC720933:ERH720934 FAY720933:FBD720934 FKU720933:FKZ720934 FUQ720933:FUV720934 GEM720933:GER720934 GOI720933:GON720934 GYE720933:GYJ720934 HIA720933:HIF720934 HRW720933:HSB720934 IBS720933:IBX720934 ILO720933:ILT720934 IVK720933:IVP720934 JFG720933:JFL720934 JPC720933:JPH720934 JYY720933:JZD720934 KIU720933:KIZ720934 KSQ720933:KSV720934 LCM720933:LCR720934 LMI720933:LMN720934 LWE720933:LWJ720934 MGA720933:MGF720934 MPW720933:MQB720934 MZS720933:MZX720934 NJO720933:NJT720934 NTK720933:NTP720934 ODG720933:ODL720934 ONC720933:ONH720934 OWY720933:OXD720934 PGU720933:PGZ720934 PQQ720933:PQV720934 QAM720933:QAR720934 QKI720933:QKN720934 QUE720933:QUJ720934 REA720933:REF720934 RNW720933:ROB720934 RXS720933:RXX720934 SHO720933:SHT720934 SRK720933:SRP720934 TBG720933:TBL720934 TLC720933:TLH720934 TUY720933:TVD720934 UEU720933:UEZ720934 UOQ720933:UOV720934 UYM720933:UYR720934 VII720933:VIN720934 VSE720933:VSJ720934 WCA720933:WCF720934 WLW720933:WMB720934 WVS720933:WVX720934 K786469:P786470 JG786469:JL786470 TC786469:TH786470 ACY786469:ADD786470 AMU786469:AMZ786470 AWQ786469:AWV786470 BGM786469:BGR786470 BQI786469:BQN786470 CAE786469:CAJ786470 CKA786469:CKF786470 CTW786469:CUB786470 DDS786469:DDX786470 DNO786469:DNT786470 DXK786469:DXP786470 EHG786469:EHL786470 ERC786469:ERH786470 FAY786469:FBD786470 FKU786469:FKZ786470 FUQ786469:FUV786470 GEM786469:GER786470 GOI786469:GON786470 GYE786469:GYJ786470 HIA786469:HIF786470 HRW786469:HSB786470 IBS786469:IBX786470 ILO786469:ILT786470 IVK786469:IVP786470 JFG786469:JFL786470 JPC786469:JPH786470 JYY786469:JZD786470 KIU786469:KIZ786470 KSQ786469:KSV786470 LCM786469:LCR786470 LMI786469:LMN786470 LWE786469:LWJ786470 MGA786469:MGF786470 MPW786469:MQB786470 MZS786469:MZX786470 NJO786469:NJT786470 NTK786469:NTP786470 ODG786469:ODL786470 ONC786469:ONH786470 OWY786469:OXD786470 PGU786469:PGZ786470 PQQ786469:PQV786470 QAM786469:QAR786470 QKI786469:QKN786470 QUE786469:QUJ786470 REA786469:REF786470 RNW786469:ROB786470 RXS786469:RXX786470 SHO786469:SHT786470 SRK786469:SRP786470 TBG786469:TBL786470 TLC786469:TLH786470 TUY786469:TVD786470 UEU786469:UEZ786470 UOQ786469:UOV786470 UYM786469:UYR786470 VII786469:VIN786470 VSE786469:VSJ786470 WCA786469:WCF786470 WLW786469:WMB786470 WVS786469:WVX786470 K852005:P852006 JG852005:JL852006 TC852005:TH852006 ACY852005:ADD852006 AMU852005:AMZ852006 AWQ852005:AWV852006 BGM852005:BGR852006 BQI852005:BQN852006 CAE852005:CAJ852006 CKA852005:CKF852006 CTW852005:CUB852006 DDS852005:DDX852006 DNO852005:DNT852006 DXK852005:DXP852006 EHG852005:EHL852006 ERC852005:ERH852006 FAY852005:FBD852006 FKU852005:FKZ852006 FUQ852005:FUV852006 GEM852005:GER852006 GOI852005:GON852006 GYE852005:GYJ852006 HIA852005:HIF852006 HRW852005:HSB852006 IBS852005:IBX852006 ILO852005:ILT852006 IVK852005:IVP852006 JFG852005:JFL852006 JPC852005:JPH852006 JYY852005:JZD852006 KIU852005:KIZ852006 KSQ852005:KSV852006 LCM852005:LCR852006 LMI852005:LMN852006 LWE852005:LWJ852006 MGA852005:MGF852006 MPW852005:MQB852006 MZS852005:MZX852006 NJO852005:NJT852006 NTK852005:NTP852006 ODG852005:ODL852006 ONC852005:ONH852006 OWY852005:OXD852006 PGU852005:PGZ852006 PQQ852005:PQV852006 QAM852005:QAR852006 QKI852005:QKN852006 QUE852005:QUJ852006 REA852005:REF852006 RNW852005:ROB852006 RXS852005:RXX852006 SHO852005:SHT852006 SRK852005:SRP852006 TBG852005:TBL852006 TLC852005:TLH852006 TUY852005:TVD852006 UEU852005:UEZ852006 UOQ852005:UOV852006 UYM852005:UYR852006 VII852005:VIN852006 VSE852005:VSJ852006 WCA852005:WCF852006 WLW852005:WMB852006 WVS852005:WVX852006 K917541:P917542 JG917541:JL917542 TC917541:TH917542 ACY917541:ADD917542 AMU917541:AMZ917542 AWQ917541:AWV917542 BGM917541:BGR917542 BQI917541:BQN917542 CAE917541:CAJ917542 CKA917541:CKF917542 CTW917541:CUB917542 DDS917541:DDX917542 DNO917541:DNT917542 DXK917541:DXP917542 EHG917541:EHL917542 ERC917541:ERH917542 FAY917541:FBD917542 FKU917541:FKZ917542 FUQ917541:FUV917542 GEM917541:GER917542 GOI917541:GON917542 GYE917541:GYJ917542 HIA917541:HIF917542 HRW917541:HSB917542 IBS917541:IBX917542 ILO917541:ILT917542 IVK917541:IVP917542 JFG917541:JFL917542 JPC917541:JPH917542 JYY917541:JZD917542 KIU917541:KIZ917542 KSQ917541:KSV917542 LCM917541:LCR917542 LMI917541:LMN917542 LWE917541:LWJ917542 MGA917541:MGF917542 MPW917541:MQB917542 MZS917541:MZX917542 NJO917541:NJT917542 NTK917541:NTP917542 ODG917541:ODL917542 ONC917541:ONH917542 OWY917541:OXD917542 PGU917541:PGZ917542 PQQ917541:PQV917542 QAM917541:QAR917542 QKI917541:QKN917542 QUE917541:QUJ917542 REA917541:REF917542 RNW917541:ROB917542 RXS917541:RXX917542 SHO917541:SHT917542 SRK917541:SRP917542 TBG917541:TBL917542 TLC917541:TLH917542 TUY917541:TVD917542 UEU917541:UEZ917542 UOQ917541:UOV917542 UYM917541:UYR917542 VII917541:VIN917542 VSE917541:VSJ917542 WCA917541:WCF917542 WLW917541:WMB917542 WVS917541:WVX917542 K983077:P983078 JG983077:JL983078 TC983077:TH983078 ACY983077:ADD983078 AMU983077:AMZ983078 AWQ983077:AWV983078 BGM983077:BGR983078 BQI983077:BQN983078 CAE983077:CAJ983078 CKA983077:CKF983078 CTW983077:CUB983078 DDS983077:DDX983078 DNO983077:DNT983078 DXK983077:DXP983078 EHG983077:EHL983078 ERC983077:ERH983078 FAY983077:FBD983078 FKU983077:FKZ983078 FUQ983077:FUV983078 GEM983077:GER983078 GOI983077:GON983078 GYE983077:GYJ983078 HIA983077:HIF983078 HRW983077:HSB983078 IBS983077:IBX983078 ILO983077:ILT983078 IVK983077:IVP983078 JFG983077:JFL983078 JPC983077:JPH983078 JYY983077:JZD983078 KIU983077:KIZ983078 KSQ983077:KSV983078 LCM983077:LCR983078 LMI983077:LMN983078 LWE983077:LWJ983078 MGA983077:MGF983078 MPW983077:MQB983078 MZS983077:MZX983078 NJO983077:NJT983078 NTK983077:NTP983078 ODG983077:ODL983078 ONC983077:ONH983078 OWY983077:OXD983078 PGU983077:PGZ983078 PQQ983077:PQV983078 QAM983077:QAR983078 QKI983077:QKN983078 QUE983077:QUJ983078 REA983077:REF983078 RNW983077:ROB983078 RXS983077:RXX983078 SHO983077:SHT983078 SRK983077:SRP983078 TBG983077:TBL983078 TLC983077:TLH983078 TUY983077:TVD983078 UEU983077:UEZ983078 UOQ983077:UOV983078 UYM983077:UYR983078 VII983077:VIN983078 VSE983077:VSJ983078 WCA983077:WCF983078 WLW983077:WMB983078 WVS983077:WVX983078 H55:J55 JD55:JF55 SZ55:TB55 ACV55:ACX55 AMR55:AMT55 AWN55:AWP55 BGJ55:BGL55 BQF55:BQH55 CAB55:CAD55 CJX55:CJZ55 CTT55:CTV55 DDP55:DDR55 DNL55:DNN55 DXH55:DXJ55 EHD55:EHF55 EQZ55:ERB55 FAV55:FAX55 FKR55:FKT55 FUN55:FUP55 GEJ55:GEL55 GOF55:GOH55 GYB55:GYD55 HHX55:HHZ55 HRT55:HRV55 IBP55:IBR55 ILL55:ILN55 IVH55:IVJ55 JFD55:JFF55 JOZ55:JPB55 JYV55:JYX55 KIR55:KIT55 KSN55:KSP55 LCJ55:LCL55 LMF55:LMH55 LWB55:LWD55 MFX55:MFZ55 MPT55:MPV55 MZP55:MZR55 NJL55:NJN55 NTH55:NTJ55 ODD55:ODF55 OMZ55:ONB55 OWV55:OWX55 PGR55:PGT55 PQN55:PQP55 QAJ55:QAL55 QKF55:QKH55 QUB55:QUD55 RDX55:RDZ55 RNT55:RNV55 RXP55:RXR55 SHL55:SHN55 SRH55:SRJ55 TBD55:TBF55 TKZ55:TLB55 TUV55:TUX55 UER55:UET55 UON55:UOP55 UYJ55:UYL55 VIF55:VIH55 VSB55:VSD55 WBX55:WBZ55 WLT55:WLV55 WVP55:WVR55 H65591:J65591 JD65591:JF65591 SZ65591:TB65591 ACV65591:ACX65591 AMR65591:AMT65591 AWN65591:AWP65591 BGJ65591:BGL65591 BQF65591:BQH65591 CAB65591:CAD65591 CJX65591:CJZ65591 CTT65591:CTV65591 DDP65591:DDR65591 DNL65591:DNN65591 DXH65591:DXJ65591 EHD65591:EHF65591 EQZ65591:ERB65591 FAV65591:FAX65591 FKR65591:FKT65591 FUN65591:FUP65591 GEJ65591:GEL65591 GOF65591:GOH65591 GYB65591:GYD65591 HHX65591:HHZ65591 HRT65591:HRV65591 IBP65591:IBR65591 ILL65591:ILN65591 IVH65591:IVJ65591 JFD65591:JFF65591 JOZ65591:JPB65591 JYV65591:JYX65591 KIR65591:KIT65591 KSN65591:KSP65591 LCJ65591:LCL65591 LMF65591:LMH65591 LWB65591:LWD65591 MFX65591:MFZ65591 MPT65591:MPV65591 MZP65591:MZR65591 NJL65591:NJN65591 NTH65591:NTJ65591 ODD65591:ODF65591 OMZ65591:ONB65591 OWV65591:OWX65591 PGR65591:PGT65591 PQN65591:PQP65591 QAJ65591:QAL65591 QKF65591:QKH65591 QUB65591:QUD65591 RDX65591:RDZ65591 RNT65591:RNV65591 RXP65591:RXR65591 SHL65591:SHN65591 SRH65591:SRJ65591 TBD65591:TBF65591 TKZ65591:TLB65591 TUV65591:TUX65591 UER65591:UET65591 UON65591:UOP65591 UYJ65591:UYL65591 VIF65591:VIH65591 VSB65591:VSD65591 WBX65591:WBZ65591 WLT65591:WLV65591 WVP65591:WVR65591 H131127:J131127 JD131127:JF131127 SZ131127:TB131127 ACV131127:ACX131127 AMR131127:AMT131127 AWN131127:AWP131127 BGJ131127:BGL131127 BQF131127:BQH131127 CAB131127:CAD131127 CJX131127:CJZ131127 CTT131127:CTV131127 DDP131127:DDR131127 DNL131127:DNN131127 DXH131127:DXJ131127 EHD131127:EHF131127 EQZ131127:ERB131127 FAV131127:FAX131127 FKR131127:FKT131127 FUN131127:FUP131127 GEJ131127:GEL131127 GOF131127:GOH131127 GYB131127:GYD131127 HHX131127:HHZ131127 HRT131127:HRV131127 IBP131127:IBR131127 ILL131127:ILN131127 IVH131127:IVJ131127 JFD131127:JFF131127 JOZ131127:JPB131127 JYV131127:JYX131127 KIR131127:KIT131127 KSN131127:KSP131127 LCJ131127:LCL131127 LMF131127:LMH131127 LWB131127:LWD131127 MFX131127:MFZ131127 MPT131127:MPV131127 MZP131127:MZR131127 NJL131127:NJN131127 NTH131127:NTJ131127 ODD131127:ODF131127 OMZ131127:ONB131127 OWV131127:OWX131127 PGR131127:PGT131127 PQN131127:PQP131127 QAJ131127:QAL131127 QKF131127:QKH131127 QUB131127:QUD131127 RDX131127:RDZ131127 RNT131127:RNV131127 RXP131127:RXR131127 SHL131127:SHN131127 SRH131127:SRJ131127 TBD131127:TBF131127 TKZ131127:TLB131127 TUV131127:TUX131127 UER131127:UET131127 UON131127:UOP131127 UYJ131127:UYL131127 VIF131127:VIH131127 VSB131127:VSD131127 WBX131127:WBZ131127 WLT131127:WLV131127 WVP131127:WVR131127 H196663:J196663 JD196663:JF196663 SZ196663:TB196663 ACV196663:ACX196663 AMR196663:AMT196663 AWN196663:AWP196663 BGJ196663:BGL196663 BQF196663:BQH196663 CAB196663:CAD196663 CJX196663:CJZ196663 CTT196663:CTV196663 DDP196663:DDR196663 DNL196663:DNN196663 DXH196663:DXJ196663 EHD196663:EHF196663 EQZ196663:ERB196663 FAV196663:FAX196663 FKR196663:FKT196663 FUN196663:FUP196663 GEJ196663:GEL196663 GOF196663:GOH196663 GYB196663:GYD196663 HHX196663:HHZ196663 HRT196663:HRV196663 IBP196663:IBR196663 ILL196663:ILN196663 IVH196663:IVJ196663 JFD196663:JFF196663 JOZ196663:JPB196663 JYV196663:JYX196663 KIR196663:KIT196663 KSN196663:KSP196663 LCJ196663:LCL196663 LMF196663:LMH196663 LWB196663:LWD196663 MFX196663:MFZ196663 MPT196663:MPV196663 MZP196663:MZR196663 NJL196663:NJN196663 NTH196663:NTJ196663 ODD196663:ODF196663 OMZ196663:ONB196663 OWV196663:OWX196663 PGR196663:PGT196663 PQN196663:PQP196663 QAJ196663:QAL196663 QKF196663:QKH196663 QUB196663:QUD196663 RDX196663:RDZ196663 RNT196663:RNV196663 RXP196663:RXR196663 SHL196663:SHN196663 SRH196663:SRJ196663 TBD196663:TBF196663 TKZ196663:TLB196663 TUV196663:TUX196663 UER196663:UET196663 UON196663:UOP196663 UYJ196663:UYL196663 VIF196663:VIH196663 VSB196663:VSD196663 WBX196663:WBZ196663 WLT196663:WLV196663 WVP196663:WVR196663 H262199:J262199 JD262199:JF262199 SZ262199:TB262199 ACV262199:ACX262199 AMR262199:AMT262199 AWN262199:AWP262199 BGJ262199:BGL262199 BQF262199:BQH262199 CAB262199:CAD262199 CJX262199:CJZ262199 CTT262199:CTV262199 DDP262199:DDR262199 DNL262199:DNN262199 DXH262199:DXJ262199 EHD262199:EHF262199 EQZ262199:ERB262199 FAV262199:FAX262199 FKR262199:FKT262199 FUN262199:FUP262199 GEJ262199:GEL262199 GOF262199:GOH262199 GYB262199:GYD262199 HHX262199:HHZ262199 HRT262199:HRV262199 IBP262199:IBR262199 ILL262199:ILN262199 IVH262199:IVJ262199 JFD262199:JFF262199 JOZ262199:JPB262199 JYV262199:JYX262199 KIR262199:KIT262199 KSN262199:KSP262199 LCJ262199:LCL262199 LMF262199:LMH262199 LWB262199:LWD262199 MFX262199:MFZ262199 MPT262199:MPV262199 MZP262199:MZR262199 NJL262199:NJN262199 NTH262199:NTJ262199 ODD262199:ODF262199 OMZ262199:ONB262199 OWV262199:OWX262199 PGR262199:PGT262199 PQN262199:PQP262199 QAJ262199:QAL262199 QKF262199:QKH262199 QUB262199:QUD262199 RDX262199:RDZ262199 RNT262199:RNV262199 RXP262199:RXR262199 SHL262199:SHN262199 SRH262199:SRJ262199 TBD262199:TBF262199 TKZ262199:TLB262199 TUV262199:TUX262199 UER262199:UET262199 UON262199:UOP262199 UYJ262199:UYL262199 VIF262199:VIH262199 VSB262199:VSD262199 WBX262199:WBZ262199 WLT262199:WLV262199 WVP262199:WVR262199 H327735:J327735 JD327735:JF327735 SZ327735:TB327735 ACV327735:ACX327735 AMR327735:AMT327735 AWN327735:AWP327735 BGJ327735:BGL327735 BQF327735:BQH327735 CAB327735:CAD327735 CJX327735:CJZ327735 CTT327735:CTV327735 DDP327735:DDR327735 DNL327735:DNN327735 DXH327735:DXJ327735 EHD327735:EHF327735 EQZ327735:ERB327735 FAV327735:FAX327735 FKR327735:FKT327735 FUN327735:FUP327735 GEJ327735:GEL327735 GOF327735:GOH327735 GYB327735:GYD327735 HHX327735:HHZ327735 HRT327735:HRV327735 IBP327735:IBR327735 ILL327735:ILN327735 IVH327735:IVJ327735 JFD327735:JFF327735 JOZ327735:JPB327735 JYV327735:JYX327735 KIR327735:KIT327735 KSN327735:KSP327735 LCJ327735:LCL327735 LMF327735:LMH327735 LWB327735:LWD327735 MFX327735:MFZ327735 MPT327735:MPV327735 MZP327735:MZR327735 NJL327735:NJN327735 NTH327735:NTJ327735 ODD327735:ODF327735 OMZ327735:ONB327735 OWV327735:OWX327735 PGR327735:PGT327735 PQN327735:PQP327735 QAJ327735:QAL327735 QKF327735:QKH327735 QUB327735:QUD327735 RDX327735:RDZ327735 RNT327735:RNV327735 RXP327735:RXR327735 SHL327735:SHN327735 SRH327735:SRJ327735 TBD327735:TBF327735 TKZ327735:TLB327735 TUV327735:TUX327735 UER327735:UET327735 UON327735:UOP327735 UYJ327735:UYL327735 VIF327735:VIH327735 VSB327735:VSD327735 WBX327735:WBZ327735 WLT327735:WLV327735 WVP327735:WVR327735 H393271:J393271 JD393271:JF393271 SZ393271:TB393271 ACV393271:ACX393271 AMR393271:AMT393271 AWN393271:AWP393271 BGJ393271:BGL393271 BQF393271:BQH393271 CAB393271:CAD393271 CJX393271:CJZ393271 CTT393271:CTV393271 DDP393271:DDR393271 DNL393271:DNN393271 DXH393271:DXJ393271 EHD393271:EHF393271 EQZ393271:ERB393271 FAV393271:FAX393271 FKR393271:FKT393271 FUN393271:FUP393271 GEJ393271:GEL393271 GOF393271:GOH393271 GYB393271:GYD393271 HHX393271:HHZ393271 HRT393271:HRV393271 IBP393271:IBR393271 ILL393271:ILN393271 IVH393271:IVJ393271 JFD393271:JFF393271 JOZ393271:JPB393271 JYV393271:JYX393271 KIR393271:KIT393271 KSN393271:KSP393271 LCJ393271:LCL393271 LMF393271:LMH393271 LWB393271:LWD393271 MFX393271:MFZ393271 MPT393271:MPV393271 MZP393271:MZR393271 NJL393271:NJN393271 NTH393271:NTJ393271 ODD393271:ODF393271 OMZ393271:ONB393271 OWV393271:OWX393271 PGR393271:PGT393271 PQN393271:PQP393271 QAJ393271:QAL393271 QKF393271:QKH393271 QUB393271:QUD393271 RDX393271:RDZ393271 RNT393271:RNV393271 RXP393271:RXR393271 SHL393271:SHN393271 SRH393271:SRJ393271 TBD393271:TBF393271 TKZ393271:TLB393271 TUV393271:TUX393271 UER393271:UET393271 UON393271:UOP393271 UYJ393271:UYL393271 VIF393271:VIH393271 VSB393271:VSD393271 WBX393271:WBZ393271 WLT393271:WLV393271 WVP393271:WVR393271 H458807:J458807 JD458807:JF458807 SZ458807:TB458807 ACV458807:ACX458807 AMR458807:AMT458807 AWN458807:AWP458807 BGJ458807:BGL458807 BQF458807:BQH458807 CAB458807:CAD458807 CJX458807:CJZ458807 CTT458807:CTV458807 DDP458807:DDR458807 DNL458807:DNN458807 DXH458807:DXJ458807 EHD458807:EHF458807 EQZ458807:ERB458807 FAV458807:FAX458807 FKR458807:FKT458807 FUN458807:FUP458807 GEJ458807:GEL458807 GOF458807:GOH458807 GYB458807:GYD458807 HHX458807:HHZ458807 HRT458807:HRV458807 IBP458807:IBR458807 ILL458807:ILN458807 IVH458807:IVJ458807 JFD458807:JFF458807 JOZ458807:JPB458807 JYV458807:JYX458807 KIR458807:KIT458807 KSN458807:KSP458807 LCJ458807:LCL458807 LMF458807:LMH458807 LWB458807:LWD458807 MFX458807:MFZ458807 MPT458807:MPV458807 MZP458807:MZR458807 NJL458807:NJN458807 NTH458807:NTJ458807 ODD458807:ODF458807 OMZ458807:ONB458807 OWV458807:OWX458807 PGR458807:PGT458807 PQN458807:PQP458807 QAJ458807:QAL458807 QKF458807:QKH458807 QUB458807:QUD458807 RDX458807:RDZ458807 RNT458807:RNV458807 RXP458807:RXR458807 SHL458807:SHN458807 SRH458807:SRJ458807 TBD458807:TBF458807 TKZ458807:TLB458807 TUV458807:TUX458807 UER458807:UET458807 UON458807:UOP458807 UYJ458807:UYL458807 VIF458807:VIH458807 VSB458807:VSD458807 WBX458807:WBZ458807 WLT458807:WLV458807 WVP458807:WVR458807 H524343:J524343 JD524343:JF524343 SZ524343:TB524343 ACV524343:ACX524343 AMR524343:AMT524343 AWN524343:AWP524343 BGJ524343:BGL524343 BQF524343:BQH524343 CAB524343:CAD524343 CJX524343:CJZ524343 CTT524343:CTV524343 DDP524343:DDR524343 DNL524343:DNN524343 DXH524343:DXJ524343 EHD524343:EHF524343 EQZ524343:ERB524343 FAV524343:FAX524343 FKR524343:FKT524343 FUN524343:FUP524343 GEJ524343:GEL524343 GOF524343:GOH524343 GYB524343:GYD524343 HHX524343:HHZ524343 HRT524343:HRV524343 IBP524343:IBR524343 ILL524343:ILN524343 IVH524343:IVJ524343 JFD524343:JFF524343 JOZ524343:JPB524343 JYV524343:JYX524343 KIR524343:KIT524343 KSN524343:KSP524343 LCJ524343:LCL524343 LMF524343:LMH524343 LWB524343:LWD524343 MFX524343:MFZ524343 MPT524343:MPV524343 MZP524343:MZR524343 NJL524343:NJN524343 NTH524343:NTJ524343 ODD524343:ODF524343 OMZ524343:ONB524343 OWV524343:OWX524343 PGR524343:PGT524343 PQN524343:PQP524343 QAJ524343:QAL524343 QKF524343:QKH524343 QUB524343:QUD524343 RDX524343:RDZ524343 RNT524343:RNV524343 RXP524343:RXR524343 SHL524343:SHN524343 SRH524343:SRJ524343 TBD524343:TBF524343 TKZ524343:TLB524343 TUV524343:TUX524343 UER524343:UET524343 UON524343:UOP524343 UYJ524343:UYL524343 VIF524343:VIH524343 VSB524343:VSD524343 WBX524343:WBZ524343 WLT524343:WLV524343 WVP524343:WVR524343 H589879:J589879 JD589879:JF589879 SZ589879:TB589879 ACV589879:ACX589879 AMR589879:AMT589879 AWN589879:AWP589879 BGJ589879:BGL589879 BQF589879:BQH589879 CAB589879:CAD589879 CJX589879:CJZ589879 CTT589879:CTV589879 DDP589879:DDR589879 DNL589879:DNN589879 DXH589879:DXJ589879 EHD589879:EHF589879 EQZ589879:ERB589879 FAV589879:FAX589879 FKR589879:FKT589879 FUN589879:FUP589879 GEJ589879:GEL589879 GOF589879:GOH589879 GYB589879:GYD589879 HHX589879:HHZ589879 HRT589879:HRV589879 IBP589879:IBR589879 ILL589879:ILN589879 IVH589879:IVJ589879 JFD589879:JFF589879 JOZ589879:JPB589879 JYV589879:JYX589879 KIR589879:KIT589879 KSN589879:KSP589879 LCJ589879:LCL589879 LMF589879:LMH589879 LWB589879:LWD589879 MFX589879:MFZ589879 MPT589879:MPV589879 MZP589879:MZR589879 NJL589879:NJN589879 NTH589879:NTJ589879 ODD589879:ODF589879 OMZ589879:ONB589879 OWV589879:OWX589879 PGR589879:PGT589879 PQN589879:PQP589879 QAJ589879:QAL589879 QKF589879:QKH589879 QUB589879:QUD589879 RDX589879:RDZ589879 RNT589879:RNV589879 RXP589879:RXR589879 SHL589879:SHN589879 SRH589879:SRJ589879 TBD589879:TBF589879 TKZ589879:TLB589879 TUV589879:TUX589879 UER589879:UET589879 UON589879:UOP589879 UYJ589879:UYL589879 VIF589879:VIH589879 VSB589879:VSD589879 WBX589879:WBZ589879 WLT589879:WLV589879 WVP589879:WVR589879 H655415:J655415 JD655415:JF655415 SZ655415:TB655415 ACV655415:ACX655415 AMR655415:AMT655415 AWN655415:AWP655415 BGJ655415:BGL655415 BQF655415:BQH655415 CAB655415:CAD655415 CJX655415:CJZ655415 CTT655415:CTV655415 DDP655415:DDR655415 DNL655415:DNN655415 DXH655415:DXJ655415 EHD655415:EHF655415 EQZ655415:ERB655415 FAV655415:FAX655415 FKR655415:FKT655415 FUN655415:FUP655415 GEJ655415:GEL655415 GOF655415:GOH655415 GYB655415:GYD655415 HHX655415:HHZ655415 HRT655415:HRV655415 IBP655415:IBR655415 ILL655415:ILN655415 IVH655415:IVJ655415 JFD655415:JFF655415 JOZ655415:JPB655415 JYV655415:JYX655415 KIR655415:KIT655415 KSN655415:KSP655415 LCJ655415:LCL655415 LMF655415:LMH655415 LWB655415:LWD655415 MFX655415:MFZ655415 MPT655415:MPV655415 MZP655415:MZR655415 NJL655415:NJN655415 NTH655415:NTJ655415 ODD655415:ODF655415 OMZ655415:ONB655415 OWV655415:OWX655415 PGR655415:PGT655415 PQN655415:PQP655415 QAJ655415:QAL655415 QKF655415:QKH655415 QUB655415:QUD655415 RDX655415:RDZ655415 RNT655415:RNV655415 RXP655415:RXR655415 SHL655415:SHN655415 SRH655415:SRJ655415 TBD655415:TBF655415 TKZ655415:TLB655415 TUV655415:TUX655415 UER655415:UET655415 UON655415:UOP655415 UYJ655415:UYL655415 VIF655415:VIH655415 VSB655415:VSD655415 WBX655415:WBZ655415 WLT655415:WLV655415 WVP655415:WVR655415 H720951:J720951 JD720951:JF720951 SZ720951:TB720951 ACV720951:ACX720951 AMR720951:AMT720951 AWN720951:AWP720951 BGJ720951:BGL720951 BQF720951:BQH720951 CAB720951:CAD720951 CJX720951:CJZ720951 CTT720951:CTV720951 DDP720951:DDR720951 DNL720951:DNN720951 DXH720951:DXJ720951 EHD720951:EHF720951 EQZ720951:ERB720951 FAV720951:FAX720951 FKR720951:FKT720951 FUN720951:FUP720951 GEJ720951:GEL720951 GOF720951:GOH720951 GYB720951:GYD720951 HHX720951:HHZ720951 HRT720951:HRV720951 IBP720951:IBR720951 ILL720951:ILN720951 IVH720951:IVJ720951 JFD720951:JFF720951 JOZ720951:JPB720951 JYV720951:JYX720951 KIR720951:KIT720951 KSN720951:KSP720951 LCJ720951:LCL720951 LMF720951:LMH720951 LWB720951:LWD720951 MFX720951:MFZ720951 MPT720951:MPV720951 MZP720951:MZR720951 NJL720951:NJN720951 NTH720951:NTJ720951 ODD720951:ODF720951 OMZ720951:ONB720951 OWV720951:OWX720951 PGR720951:PGT720951 PQN720951:PQP720951 QAJ720951:QAL720951 QKF720951:QKH720951 QUB720951:QUD720951 RDX720951:RDZ720951 RNT720951:RNV720951 RXP720951:RXR720951 SHL720951:SHN720951 SRH720951:SRJ720951 TBD720951:TBF720951 TKZ720951:TLB720951 TUV720951:TUX720951 UER720951:UET720951 UON720951:UOP720951 UYJ720951:UYL720951 VIF720951:VIH720951 VSB720951:VSD720951 WBX720951:WBZ720951 WLT720951:WLV720951 WVP720951:WVR720951 H786487:J786487 JD786487:JF786487 SZ786487:TB786487 ACV786487:ACX786487 AMR786487:AMT786487 AWN786487:AWP786487 BGJ786487:BGL786487 BQF786487:BQH786487 CAB786487:CAD786487 CJX786487:CJZ786487 CTT786487:CTV786487 DDP786487:DDR786487 DNL786487:DNN786487 DXH786487:DXJ786487 EHD786487:EHF786487 EQZ786487:ERB786487 FAV786487:FAX786487 FKR786487:FKT786487 FUN786487:FUP786487 GEJ786487:GEL786487 GOF786487:GOH786487 GYB786487:GYD786487 HHX786487:HHZ786487 HRT786487:HRV786487 IBP786487:IBR786487 ILL786487:ILN786487 IVH786487:IVJ786487 JFD786487:JFF786487 JOZ786487:JPB786487 JYV786487:JYX786487 KIR786487:KIT786487 KSN786487:KSP786487 LCJ786487:LCL786487 LMF786487:LMH786487 LWB786487:LWD786487 MFX786487:MFZ786487 MPT786487:MPV786487 MZP786487:MZR786487 NJL786487:NJN786487 NTH786487:NTJ786487 ODD786487:ODF786487 OMZ786487:ONB786487 OWV786487:OWX786487 PGR786487:PGT786487 PQN786487:PQP786487 QAJ786487:QAL786487 QKF786487:QKH786487 QUB786487:QUD786487 RDX786487:RDZ786487 RNT786487:RNV786487 RXP786487:RXR786487 SHL786487:SHN786487 SRH786487:SRJ786487 TBD786487:TBF786487 TKZ786487:TLB786487 TUV786487:TUX786487 UER786487:UET786487 UON786487:UOP786487 UYJ786487:UYL786487 VIF786487:VIH786487 VSB786487:VSD786487 WBX786487:WBZ786487 WLT786487:WLV786487 WVP786487:WVR786487 H852023:J852023 JD852023:JF852023 SZ852023:TB852023 ACV852023:ACX852023 AMR852023:AMT852023 AWN852023:AWP852023 BGJ852023:BGL852023 BQF852023:BQH852023 CAB852023:CAD852023 CJX852023:CJZ852023 CTT852023:CTV852023 DDP852023:DDR852023 DNL852023:DNN852023 DXH852023:DXJ852023 EHD852023:EHF852023 EQZ852023:ERB852023 FAV852023:FAX852023 FKR852023:FKT852023 FUN852023:FUP852023 GEJ852023:GEL852023 GOF852023:GOH852023 GYB852023:GYD852023 HHX852023:HHZ852023 HRT852023:HRV852023 IBP852023:IBR852023 ILL852023:ILN852023 IVH852023:IVJ852023 JFD852023:JFF852023 JOZ852023:JPB852023 JYV852023:JYX852023 KIR852023:KIT852023 KSN852023:KSP852023 LCJ852023:LCL852023 LMF852023:LMH852023 LWB852023:LWD852023 MFX852023:MFZ852023 MPT852023:MPV852023 MZP852023:MZR852023 NJL852023:NJN852023 NTH852023:NTJ852023 ODD852023:ODF852023 OMZ852023:ONB852023 OWV852023:OWX852023 PGR852023:PGT852023 PQN852023:PQP852023 QAJ852023:QAL852023 QKF852023:QKH852023 QUB852023:QUD852023 RDX852023:RDZ852023 RNT852023:RNV852023 RXP852023:RXR852023 SHL852023:SHN852023 SRH852023:SRJ852023 TBD852023:TBF852023 TKZ852023:TLB852023 TUV852023:TUX852023 UER852023:UET852023 UON852023:UOP852023 UYJ852023:UYL852023 VIF852023:VIH852023 VSB852023:VSD852023 WBX852023:WBZ852023 WLT852023:WLV852023 WVP852023:WVR852023 H917559:J917559 JD917559:JF917559 SZ917559:TB917559 ACV917559:ACX917559 AMR917559:AMT917559 AWN917559:AWP917559 BGJ917559:BGL917559 BQF917559:BQH917559 CAB917559:CAD917559 CJX917559:CJZ917559 CTT917559:CTV917559 DDP917559:DDR917559 DNL917559:DNN917559 DXH917559:DXJ917559 EHD917559:EHF917559 EQZ917559:ERB917559 FAV917559:FAX917559 FKR917559:FKT917559 FUN917559:FUP917559 GEJ917559:GEL917559 GOF917559:GOH917559 GYB917559:GYD917559 HHX917559:HHZ917559 HRT917559:HRV917559 IBP917559:IBR917559 ILL917559:ILN917559 IVH917559:IVJ917559 JFD917559:JFF917559 JOZ917559:JPB917559 JYV917559:JYX917559 KIR917559:KIT917559 KSN917559:KSP917559 LCJ917559:LCL917559 LMF917559:LMH917559 LWB917559:LWD917559 MFX917559:MFZ917559 MPT917559:MPV917559 MZP917559:MZR917559 NJL917559:NJN917559 NTH917559:NTJ917559 ODD917559:ODF917559 OMZ917559:ONB917559 OWV917559:OWX917559 PGR917559:PGT917559 PQN917559:PQP917559 QAJ917559:QAL917559 QKF917559:QKH917559 QUB917559:QUD917559 RDX917559:RDZ917559 RNT917559:RNV917559 RXP917559:RXR917559 SHL917559:SHN917559 SRH917559:SRJ917559 TBD917559:TBF917559 TKZ917559:TLB917559 TUV917559:TUX917559 UER917559:UET917559 UON917559:UOP917559 UYJ917559:UYL917559 VIF917559:VIH917559 VSB917559:VSD917559 WBX917559:WBZ917559 WLT917559:WLV917559 WVP917559:WVR917559 H983095:J983095 JD983095:JF983095 SZ983095:TB983095 ACV983095:ACX983095 AMR983095:AMT983095 AWN983095:AWP983095 BGJ983095:BGL983095 BQF983095:BQH983095 CAB983095:CAD983095 CJX983095:CJZ983095 CTT983095:CTV983095 DDP983095:DDR983095 DNL983095:DNN983095 DXH983095:DXJ983095 EHD983095:EHF983095 EQZ983095:ERB983095 FAV983095:FAX983095 FKR983095:FKT983095 FUN983095:FUP983095 GEJ983095:GEL983095 GOF983095:GOH983095 GYB983095:GYD983095 HHX983095:HHZ983095 HRT983095:HRV983095 IBP983095:IBR983095 ILL983095:ILN983095 IVH983095:IVJ983095 JFD983095:JFF983095 JOZ983095:JPB983095 JYV983095:JYX983095 KIR983095:KIT983095 KSN983095:KSP983095 LCJ983095:LCL983095 LMF983095:LMH983095 LWB983095:LWD983095 MFX983095:MFZ983095 MPT983095:MPV983095 MZP983095:MZR983095 NJL983095:NJN983095 NTH983095:NTJ983095 ODD983095:ODF983095 OMZ983095:ONB983095 OWV983095:OWX983095 PGR983095:PGT983095 PQN983095:PQP983095 QAJ983095:QAL983095 QKF983095:QKH983095 QUB983095:QUD983095 RDX983095:RDZ983095 RNT983095:RNV983095 RXP983095:RXR983095 SHL983095:SHN983095 SRH983095:SRJ983095 TBD983095:TBF983095 TKZ983095:TLB983095 TUV983095:TUX983095 UER983095:UET983095 UON983095:UOP983095 UYJ983095:UYL983095 VIF983095:VIH983095 VSB983095:VSD983095 WBX983095:WBZ983095 WLT983095:WLV983095 WVP983095:WVR983095">
      <formula1>$S$47:$S$49</formula1>
    </dataValidation>
    <dataValidation type="list" allowBlank="1" sqref="H35:J35 JD35:JF35 SZ35:TB35 ACV35:ACX35 AMR35:AMT35 AWN35:AWP35 BGJ35:BGL35 BQF35:BQH35 CAB35:CAD35 CJX35:CJZ35 CTT35:CTV35 DDP35:DDR35 DNL35:DNN35 DXH35:DXJ35 EHD35:EHF35 EQZ35:ERB35 FAV35:FAX35 FKR35:FKT35 FUN35:FUP35 GEJ35:GEL35 GOF35:GOH35 GYB35:GYD35 HHX35:HHZ35 HRT35:HRV35 IBP35:IBR35 ILL35:ILN35 IVH35:IVJ35 JFD35:JFF35 JOZ35:JPB35 JYV35:JYX35 KIR35:KIT35 KSN35:KSP35 LCJ35:LCL35 LMF35:LMH35 LWB35:LWD35 MFX35:MFZ35 MPT35:MPV35 MZP35:MZR35 NJL35:NJN35 NTH35:NTJ35 ODD35:ODF35 OMZ35:ONB35 OWV35:OWX35 PGR35:PGT35 PQN35:PQP35 QAJ35:QAL35 QKF35:QKH35 QUB35:QUD35 RDX35:RDZ35 RNT35:RNV35 RXP35:RXR35 SHL35:SHN35 SRH35:SRJ35 TBD35:TBF35 TKZ35:TLB35 TUV35:TUX35 UER35:UET35 UON35:UOP35 UYJ35:UYL35 VIF35:VIH35 VSB35:VSD35 WBX35:WBZ35 WLT35:WLV35 WVP35:WVR35 H65571:J65571 JD65571:JF65571 SZ65571:TB65571 ACV65571:ACX65571 AMR65571:AMT65571 AWN65571:AWP65571 BGJ65571:BGL65571 BQF65571:BQH65571 CAB65571:CAD65571 CJX65571:CJZ65571 CTT65571:CTV65571 DDP65571:DDR65571 DNL65571:DNN65571 DXH65571:DXJ65571 EHD65571:EHF65571 EQZ65571:ERB65571 FAV65571:FAX65571 FKR65571:FKT65571 FUN65571:FUP65571 GEJ65571:GEL65571 GOF65571:GOH65571 GYB65571:GYD65571 HHX65571:HHZ65571 HRT65571:HRV65571 IBP65571:IBR65571 ILL65571:ILN65571 IVH65571:IVJ65571 JFD65571:JFF65571 JOZ65571:JPB65571 JYV65571:JYX65571 KIR65571:KIT65571 KSN65571:KSP65571 LCJ65571:LCL65571 LMF65571:LMH65571 LWB65571:LWD65571 MFX65571:MFZ65571 MPT65571:MPV65571 MZP65571:MZR65571 NJL65571:NJN65571 NTH65571:NTJ65571 ODD65571:ODF65571 OMZ65571:ONB65571 OWV65571:OWX65571 PGR65571:PGT65571 PQN65571:PQP65571 QAJ65571:QAL65571 QKF65571:QKH65571 QUB65571:QUD65571 RDX65571:RDZ65571 RNT65571:RNV65571 RXP65571:RXR65571 SHL65571:SHN65571 SRH65571:SRJ65571 TBD65571:TBF65571 TKZ65571:TLB65571 TUV65571:TUX65571 UER65571:UET65571 UON65571:UOP65571 UYJ65571:UYL65571 VIF65571:VIH65571 VSB65571:VSD65571 WBX65571:WBZ65571 WLT65571:WLV65571 WVP65571:WVR65571 H131107:J131107 JD131107:JF131107 SZ131107:TB131107 ACV131107:ACX131107 AMR131107:AMT131107 AWN131107:AWP131107 BGJ131107:BGL131107 BQF131107:BQH131107 CAB131107:CAD131107 CJX131107:CJZ131107 CTT131107:CTV131107 DDP131107:DDR131107 DNL131107:DNN131107 DXH131107:DXJ131107 EHD131107:EHF131107 EQZ131107:ERB131107 FAV131107:FAX131107 FKR131107:FKT131107 FUN131107:FUP131107 GEJ131107:GEL131107 GOF131107:GOH131107 GYB131107:GYD131107 HHX131107:HHZ131107 HRT131107:HRV131107 IBP131107:IBR131107 ILL131107:ILN131107 IVH131107:IVJ131107 JFD131107:JFF131107 JOZ131107:JPB131107 JYV131107:JYX131107 KIR131107:KIT131107 KSN131107:KSP131107 LCJ131107:LCL131107 LMF131107:LMH131107 LWB131107:LWD131107 MFX131107:MFZ131107 MPT131107:MPV131107 MZP131107:MZR131107 NJL131107:NJN131107 NTH131107:NTJ131107 ODD131107:ODF131107 OMZ131107:ONB131107 OWV131107:OWX131107 PGR131107:PGT131107 PQN131107:PQP131107 QAJ131107:QAL131107 QKF131107:QKH131107 QUB131107:QUD131107 RDX131107:RDZ131107 RNT131107:RNV131107 RXP131107:RXR131107 SHL131107:SHN131107 SRH131107:SRJ131107 TBD131107:TBF131107 TKZ131107:TLB131107 TUV131107:TUX131107 UER131107:UET131107 UON131107:UOP131107 UYJ131107:UYL131107 VIF131107:VIH131107 VSB131107:VSD131107 WBX131107:WBZ131107 WLT131107:WLV131107 WVP131107:WVR131107 H196643:J196643 JD196643:JF196643 SZ196643:TB196643 ACV196643:ACX196643 AMR196643:AMT196643 AWN196643:AWP196643 BGJ196643:BGL196643 BQF196643:BQH196643 CAB196643:CAD196643 CJX196643:CJZ196643 CTT196643:CTV196643 DDP196643:DDR196643 DNL196643:DNN196643 DXH196643:DXJ196643 EHD196643:EHF196643 EQZ196643:ERB196643 FAV196643:FAX196643 FKR196643:FKT196643 FUN196643:FUP196643 GEJ196643:GEL196643 GOF196643:GOH196643 GYB196643:GYD196643 HHX196643:HHZ196643 HRT196643:HRV196643 IBP196643:IBR196643 ILL196643:ILN196643 IVH196643:IVJ196643 JFD196643:JFF196643 JOZ196643:JPB196643 JYV196643:JYX196643 KIR196643:KIT196643 KSN196643:KSP196643 LCJ196643:LCL196643 LMF196643:LMH196643 LWB196643:LWD196643 MFX196643:MFZ196643 MPT196643:MPV196643 MZP196643:MZR196643 NJL196643:NJN196643 NTH196643:NTJ196643 ODD196643:ODF196643 OMZ196643:ONB196643 OWV196643:OWX196643 PGR196643:PGT196643 PQN196643:PQP196643 QAJ196643:QAL196643 QKF196643:QKH196643 QUB196643:QUD196643 RDX196643:RDZ196643 RNT196643:RNV196643 RXP196643:RXR196643 SHL196643:SHN196643 SRH196643:SRJ196643 TBD196643:TBF196643 TKZ196643:TLB196643 TUV196643:TUX196643 UER196643:UET196643 UON196643:UOP196643 UYJ196643:UYL196643 VIF196643:VIH196643 VSB196643:VSD196643 WBX196643:WBZ196643 WLT196643:WLV196643 WVP196643:WVR196643 H262179:J262179 JD262179:JF262179 SZ262179:TB262179 ACV262179:ACX262179 AMR262179:AMT262179 AWN262179:AWP262179 BGJ262179:BGL262179 BQF262179:BQH262179 CAB262179:CAD262179 CJX262179:CJZ262179 CTT262179:CTV262179 DDP262179:DDR262179 DNL262179:DNN262179 DXH262179:DXJ262179 EHD262179:EHF262179 EQZ262179:ERB262179 FAV262179:FAX262179 FKR262179:FKT262179 FUN262179:FUP262179 GEJ262179:GEL262179 GOF262179:GOH262179 GYB262179:GYD262179 HHX262179:HHZ262179 HRT262179:HRV262179 IBP262179:IBR262179 ILL262179:ILN262179 IVH262179:IVJ262179 JFD262179:JFF262179 JOZ262179:JPB262179 JYV262179:JYX262179 KIR262179:KIT262179 KSN262179:KSP262179 LCJ262179:LCL262179 LMF262179:LMH262179 LWB262179:LWD262179 MFX262179:MFZ262179 MPT262179:MPV262179 MZP262179:MZR262179 NJL262179:NJN262179 NTH262179:NTJ262179 ODD262179:ODF262179 OMZ262179:ONB262179 OWV262179:OWX262179 PGR262179:PGT262179 PQN262179:PQP262179 QAJ262179:QAL262179 QKF262179:QKH262179 QUB262179:QUD262179 RDX262179:RDZ262179 RNT262179:RNV262179 RXP262179:RXR262179 SHL262179:SHN262179 SRH262179:SRJ262179 TBD262179:TBF262179 TKZ262179:TLB262179 TUV262179:TUX262179 UER262179:UET262179 UON262179:UOP262179 UYJ262179:UYL262179 VIF262179:VIH262179 VSB262179:VSD262179 WBX262179:WBZ262179 WLT262179:WLV262179 WVP262179:WVR262179 H327715:J327715 JD327715:JF327715 SZ327715:TB327715 ACV327715:ACX327715 AMR327715:AMT327715 AWN327715:AWP327715 BGJ327715:BGL327715 BQF327715:BQH327715 CAB327715:CAD327715 CJX327715:CJZ327715 CTT327715:CTV327715 DDP327715:DDR327715 DNL327715:DNN327715 DXH327715:DXJ327715 EHD327715:EHF327715 EQZ327715:ERB327715 FAV327715:FAX327715 FKR327715:FKT327715 FUN327715:FUP327715 GEJ327715:GEL327715 GOF327715:GOH327715 GYB327715:GYD327715 HHX327715:HHZ327715 HRT327715:HRV327715 IBP327715:IBR327715 ILL327715:ILN327715 IVH327715:IVJ327715 JFD327715:JFF327715 JOZ327715:JPB327715 JYV327715:JYX327715 KIR327715:KIT327715 KSN327715:KSP327715 LCJ327715:LCL327715 LMF327715:LMH327715 LWB327715:LWD327715 MFX327715:MFZ327715 MPT327715:MPV327715 MZP327715:MZR327715 NJL327715:NJN327715 NTH327715:NTJ327715 ODD327715:ODF327715 OMZ327715:ONB327715 OWV327715:OWX327715 PGR327715:PGT327715 PQN327715:PQP327715 QAJ327715:QAL327715 QKF327715:QKH327715 QUB327715:QUD327715 RDX327715:RDZ327715 RNT327715:RNV327715 RXP327715:RXR327715 SHL327715:SHN327715 SRH327715:SRJ327715 TBD327715:TBF327715 TKZ327715:TLB327715 TUV327715:TUX327715 UER327715:UET327715 UON327715:UOP327715 UYJ327715:UYL327715 VIF327715:VIH327715 VSB327715:VSD327715 WBX327715:WBZ327715 WLT327715:WLV327715 WVP327715:WVR327715 H393251:J393251 JD393251:JF393251 SZ393251:TB393251 ACV393251:ACX393251 AMR393251:AMT393251 AWN393251:AWP393251 BGJ393251:BGL393251 BQF393251:BQH393251 CAB393251:CAD393251 CJX393251:CJZ393251 CTT393251:CTV393251 DDP393251:DDR393251 DNL393251:DNN393251 DXH393251:DXJ393251 EHD393251:EHF393251 EQZ393251:ERB393251 FAV393251:FAX393251 FKR393251:FKT393251 FUN393251:FUP393251 GEJ393251:GEL393251 GOF393251:GOH393251 GYB393251:GYD393251 HHX393251:HHZ393251 HRT393251:HRV393251 IBP393251:IBR393251 ILL393251:ILN393251 IVH393251:IVJ393251 JFD393251:JFF393251 JOZ393251:JPB393251 JYV393251:JYX393251 KIR393251:KIT393251 KSN393251:KSP393251 LCJ393251:LCL393251 LMF393251:LMH393251 LWB393251:LWD393251 MFX393251:MFZ393251 MPT393251:MPV393251 MZP393251:MZR393251 NJL393251:NJN393251 NTH393251:NTJ393251 ODD393251:ODF393251 OMZ393251:ONB393251 OWV393251:OWX393251 PGR393251:PGT393251 PQN393251:PQP393251 QAJ393251:QAL393251 QKF393251:QKH393251 QUB393251:QUD393251 RDX393251:RDZ393251 RNT393251:RNV393251 RXP393251:RXR393251 SHL393251:SHN393251 SRH393251:SRJ393251 TBD393251:TBF393251 TKZ393251:TLB393251 TUV393251:TUX393251 UER393251:UET393251 UON393251:UOP393251 UYJ393251:UYL393251 VIF393251:VIH393251 VSB393251:VSD393251 WBX393251:WBZ393251 WLT393251:WLV393251 WVP393251:WVR393251 H458787:J458787 JD458787:JF458787 SZ458787:TB458787 ACV458787:ACX458787 AMR458787:AMT458787 AWN458787:AWP458787 BGJ458787:BGL458787 BQF458787:BQH458787 CAB458787:CAD458787 CJX458787:CJZ458787 CTT458787:CTV458787 DDP458787:DDR458787 DNL458787:DNN458787 DXH458787:DXJ458787 EHD458787:EHF458787 EQZ458787:ERB458787 FAV458787:FAX458787 FKR458787:FKT458787 FUN458787:FUP458787 GEJ458787:GEL458787 GOF458787:GOH458787 GYB458787:GYD458787 HHX458787:HHZ458787 HRT458787:HRV458787 IBP458787:IBR458787 ILL458787:ILN458787 IVH458787:IVJ458787 JFD458787:JFF458787 JOZ458787:JPB458787 JYV458787:JYX458787 KIR458787:KIT458787 KSN458787:KSP458787 LCJ458787:LCL458787 LMF458787:LMH458787 LWB458787:LWD458787 MFX458787:MFZ458787 MPT458787:MPV458787 MZP458787:MZR458787 NJL458787:NJN458787 NTH458787:NTJ458787 ODD458787:ODF458787 OMZ458787:ONB458787 OWV458787:OWX458787 PGR458787:PGT458787 PQN458787:PQP458787 QAJ458787:QAL458787 QKF458787:QKH458787 QUB458787:QUD458787 RDX458787:RDZ458787 RNT458787:RNV458787 RXP458787:RXR458787 SHL458787:SHN458787 SRH458787:SRJ458787 TBD458787:TBF458787 TKZ458787:TLB458787 TUV458787:TUX458787 UER458787:UET458787 UON458787:UOP458787 UYJ458787:UYL458787 VIF458787:VIH458787 VSB458787:VSD458787 WBX458787:WBZ458787 WLT458787:WLV458787 WVP458787:WVR458787 H524323:J524323 JD524323:JF524323 SZ524323:TB524323 ACV524323:ACX524323 AMR524323:AMT524323 AWN524323:AWP524323 BGJ524323:BGL524323 BQF524323:BQH524323 CAB524323:CAD524323 CJX524323:CJZ524323 CTT524323:CTV524323 DDP524323:DDR524323 DNL524323:DNN524323 DXH524323:DXJ524323 EHD524323:EHF524323 EQZ524323:ERB524323 FAV524323:FAX524323 FKR524323:FKT524323 FUN524323:FUP524323 GEJ524323:GEL524323 GOF524323:GOH524323 GYB524323:GYD524323 HHX524323:HHZ524323 HRT524323:HRV524323 IBP524323:IBR524323 ILL524323:ILN524323 IVH524323:IVJ524323 JFD524323:JFF524323 JOZ524323:JPB524323 JYV524323:JYX524323 KIR524323:KIT524323 KSN524323:KSP524323 LCJ524323:LCL524323 LMF524323:LMH524323 LWB524323:LWD524323 MFX524323:MFZ524323 MPT524323:MPV524323 MZP524323:MZR524323 NJL524323:NJN524323 NTH524323:NTJ524323 ODD524323:ODF524323 OMZ524323:ONB524323 OWV524323:OWX524323 PGR524323:PGT524323 PQN524323:PQP524323 QAJ524323:QAL524323 QKF524323:QKH524323 QUB524323:QUD524323 RDX524323:RDZ524323 RNT524323:RNV524323 RXP524323:RXR524323 SHL524323:SHN524323 SRH524323:SRJ524323 TBD524323:TBF524323 TKZ524323:TLB524323 TUV524323:TUX524323 UER524323:UET524323 UON524323:UOP524323 UYJ524323:UYL524323 VIF524323:VIH524323 VSB524323:VSD524323 WBX524323:WBZ524323 WLT524323:WLV524323 WVP524323:WVR524323 H589859:J589859 JD589859:JF589859 SZ589859:TB589859 ACV589859:ACX589859 AMR589859:AMT589859 AWN589859:AWP589859 BGJ589859:BGL589859 BQF589859:BQH589859 CAB589859:CAD589859 CJX589859:CJZ589859 CTT589859:CTV589859 DDP589859:DDR589859 DNL589859:DNN589859 DXH589859:DXJ589859 EHD589859:EHF589859 EQZ589859:ERB589859 FAV589859:FAX589859 FKR589859:FKT589859 FUN589859:FUP589859 GEJ589859:GEL589859 GOF589859:GOH589859 GYB589859:GYD589859 HHX589859:HHZ589859 HRT589859:HRV589859 IBP589859:IBR589859 ILL589859:ILN589859 IVH589859:IVJ589859 JFD589859:JFF589859 JOZ589859:JPB589859 JYV589859:JYX589859 KIR589859:KIT589859 KSN589859:KSP589859 LCJ589859:LCL589859 LMF589859:LMH589859 LWB589859:LWD589859 MFX589859:MFZ589859 MPT589859:MPV589859 MZP589859:MZR589859 NJL589859:NJN589859 NTH589859:NTJ589859 ODD589859:ODF589859 OMZ589859:ONB589859 OWV589859:OWX589859 PGR589859:PGT589859 PQN589859:PQP589859 QAJ589859:QAL589859 QKF589859:QKH589859 QUB589859:QUD589859 RDX589859:RDZ589859 RNT589859:RNV589859 RXP589859:RXR589859 SHL589859:SHN589859 SRH589859:SRJ589859 TBD589859:TBF589859 TKZ589859:TLB589859 TUV589859:TUX589859 UER589859:UET589859 UON589859:UOP589859 UYJ589859:UYL589859 VIF589859:VIH589859 VSB589859:VSD589859 WBX589859:WBZ589859 WLT589859:WLV589859 WVP589859:WVR589859 H655395:J655395 JD655395:JF655395 SZ655395:TB655395 ACV655395:ACX655395 AMR655395:AMT655395 AWN655395:AWP655395 BGJ655395:BGL655395 BQF655395:BQH655395 CAB655395:CAD655395 CJX655395:CJZ655395 CTT655395:CTV655395 DDP655395:DDR655395 DNL655395:DNN655395 DXH655395:DXJ655395 EHD655395:EHF655395 EQZ655395:ERB655395 FAV655395:FAX655395 FKR655395:FKT655395 FUN655395:FUP655395 GEJ655395:GEL655395 GOF655395:GOH655395 GYB655395:GYD655395 HHX655395:HHZ655395 HRT655395:HRV655395 IBP655395:IBR655395 ILL655395:ILN655395 IVH655395:IVJ655395 JFD655395:JFF655395 JOZ655395:JPB655395 JYV655395:JYX655395 KIR655395:KIT655395 KSN655395:KSP655395 LCJ655395:LCL655395 LMF655395:LMH655395 LWB655395:LWD655395 MFX655395:MFZ655395 MPT655395:MPV655395 MZP655395:MZR655395 NJL655395:NJN655395 NTH655395:NTJ655395 ODD655395:ODF655395 OMZ655395:ONB655395 OWV655395:OWX655395 PGR655395:PGT655395 PQN655395:PQP655395 QAJ655395:QAL655395 QKF655395:QKH655395 QUB655395:QUD655395 RDX655395:RDZ655395 RNT655395:RNV655395 RXP655395:RXR655395 SHL655395:SHN655395 SRH655395:SRJ655395 TBD655395:TBF655395 TKZ655395:TLB655395 TUV655395:TUX655395 UER655395:UET655395 UON655395:UOP655395 UYJ655395:UYL655395 VIF655395:VIH655395 VSB655395:VSD655395 WBX655395:WBZ655395 WLT655395:WLV655395 WVP655395:WVR655395 H720931:J720931 JD720931:JF720931 SZ720931:TB720931 ACV720931:ACX720931 AMR720931:AMT720931 AWN720931:AWP720931 BGJ720931:BGL720931 BQF720931:BQH720931 CAB720931:CAD720931 CJX720931:CJZ720931 CTT720931:CTV720931 DDP720931:DDR720931 DNL720931:DNN720931 DXH720931:DXJ720931 EHD720931:EHF720931 EQZ720931:ERB720931 FAV720931:FAX720931 FKR720931:FKT720931 FUN720931:FUP720931 GEJ720931:GEL720931 GOF720931:GOH720931 GYB720931:GYD720931 HHX720931:HHZ720931 HRT720931:HRV720931 IBP720931:IBR720931 ILL720931:ILN720931 IVH720931:IVJ720931 JFD720931:JFF720931 JOZ720931:JPB720931 JYV720931:JYX720931 KIR720931:KIT720931 KSN720931:KSP720931 LCJ720931:LCL720931 LMF720931:LMH720931 LWB720931:LWD720931 MFX720931:MFZ720931 MPT720931:MPV720931 MZP720931:MZR720931 NJL720931:NJN720931 NTH720931:NTJ720931 ODD720931:ODF720931 OMZ720931:ONB720931 OWV720931:OWX720931 PGR720931:PGT720931 PQN720931:PQP720931 QAJ720931:QAL720931 QKF720931:QKH720931 QUB720931:QUD720931 RDX720931:RDZ720931 RNT720931:RNV720931 RXP720931:RXR720931 SHL720931:SHN720931 SRH720931:SRJ720931 TBD720931:TBF720931 TKZ720931:TLB720931 TUV720931:TUX720931 UER720931:UET720931 UON720931:UOP720931 UYJ720931:UYL720931 VIF720931:VIH720931 VSB720931:VSD720931 WBX720931:WBZ720931 WLT720931:WLV720931 WVP720931:WVR720931 H786467:J786467 JD786467:JF786467 SZ786467:TB786467 ACV786467:ACX786467 AMR786467:AMT786467 AWN786467:AWP786467 BGJ786467:BGL786467 BQF786467:BQH786467 CAB786467:CAD786467 CJX786467:CJZ786467 CTT786467:CTV786467 DDP786467:DDR786467 DNL786467:DNN786467 DXH786467:DXJ786467 EHD786467:EHF786467 EQZ786467:ERB786467 FAV786467:FAX786467 FKR786467:FKT786467 FUN786467:FUP786467 GEJ786467:GEL786467 GOF786467:GOH786467 GYB786467:GYD786467 HHX786467:HHZ786467 HRT786467:HRV786467 IBP786467:IBR786467 ILL786467:ILN786467 IVH786467:IVJ786467 JFD786467:JFF786467 JOZ786467:JPB786467 JYV786467:JYX786467 KIR786467:KIT786467 KSN786467:KSP786467 LCJ786467:LCL786467 LMF786467:LMH786467 LWB786467:LWD786467 MFX786467:MFZ786467 MPT786467:MPV786467 MZP786467:MZR786467 NJL786467:NJN786467 NTH786467:NTJ786467 ODD786467:ODF786467 OMZ786467:ONB786467 OWV786467:OWX786467 PGR786467:PGT786467 PQN786467:PQP786467 QAJ786467:QAL786467 QKF786467:QKH786467 QUB786467:QUD786467 RDX786467:RDZ786467 RNT786467:RNV786467 RXP786467:RXR786467 SHL786467:SHN786467 SRH786467:SRJ786467 TBD786467:TBF786467 TKZ786467:TLB786467 TUV786467:TUX786467 UER786467:UET786467 UON786467:UOP786467 UYJ786467:UYL786467 VIF786467:VIH786467 VSB786467:VSD786467 WBX786467:WBZ786467 WLT786467:WLV786467 WVP786467:WVR786467 H852003:J852003 JD852003:JF852003 SZ852003:TB852003 ACV852003:ACX852003 AMR852003:AMT852003 AWN852003:AWP852003 BGJ852003:BGL852003 BQF852003:BQH852003 CAB852003:CAD852003 CJX852003:CJZ852003 CTT852003:CTV852003 DDP852003:DDR852003 DNL852003:DNN852003 DXH852003:DXJ852003 EHD852003:EHF852003 EQZ852003:ERB852003 FAV852003:FAX852003 FKR852003:FKT852003 FUN852003:FUP852003 GEJ852003:GEL852003 GOF852003:GOH852003 GYB852003:GYD852003 HHX852003:HHZ852003 HRT852003:HRV852003 IBP852003:IBR852003 ILL852003:ILN852003 IVH852003:IVJ852003 JFD852003:JFF852003 JOZ852003:JPB852003 JYV852003:JYX852003 KIR852003:KIT852003 KSN852003:KSP852003 LCJ852003:LCL852003 LMF852003:LMH852003 LWB852003:LWD852003 MFX852003:MFZ852003 MPT852003:MPV852003 MZP852003:MZR852003 NJL852003:NJN852003 NTH852003:NTJ852003 ODD852003:ODF852003 OMZ852003:ONB852003 OWV852003:OWX852003 PGR852003:PGT852003 PQN852003:PQP852003 QAJ852003:QAL852003 QKF852003:QKH852003 QUB852003:QUD852003 RDX852003:RDZ852003 RNT852003:RNV852003 RXP852003:RXR852003 SHL852003:SHN852003 SRH852003:SRJ852003 TBD852003:TBF852003 TKZ852003:TLB852003 TUV852003:TUX852003 UER852003:UET852003 UON852003:UOP852003 UYJ852003:UYL852003 VIF852003:VIH852003 VSB852003:VSD852003 WBX852003:WBZ852003 WLT852003:WLV852003 WVP852003:WVR852003 H917539:J917539 JD917539:JF917539 SZ917539:TB917539 ACV917539:ACX917539 AMR917539:AMT917539 AWN917539:AWP917539 BGJ917539:BGL917539 BQF917539:BQH917539 CAB917539:CAD917539 CJX917539:CJZ917539 CTT917539:CTV917539 DDP917539:DDR917539 DNL917539:DNN917539 DXH917539:DXJ917539 EHD917539:EHF917539 EQZ917539:ERB917539 FAV917539:FAX917539 FKR917539:FKT917539 FUN917539:FUP917539 GEJ917539:GEL917539 GOF917539:GOH917539 GYB917539:GYD917539 HHX917539:HHZ917539 HRT917539:HRV917539 IBP917539:IBR917539 ILL917539:ILN917539 IVH917539:IVJ917539 JFD917539:JFF917539 JOZ917539:JPB917539 JYV917539:JYX917539 KIR917539:KIT917539 KSN917539:KSP917539 LCJ917539:LCL917539 LMF917539:LMH917539 LWB917539:LWD917539 MFX917539:MFZ917539 MPT917539:MPV917539 MZP917539:MZR917539 NJL917539:NJN917539 NTH917539:NTJ917539 ODD917539:ODF917539 OMZ917539:ONB917539 OWV917539:OWX917539 PGR917539:PGT917539 PQN917539:PQP917539 QAJ917539:QAL917539 QKF917539:QKH917539 QUB917539:QUD917539 RDX917539:RDZ917539 RNT917539:RNV917539 RXP917539:RXR917539 SHL917539:SHN917539 SRH917539:SRJ917539 TBD917539:TBF917539 TKZ917539:TLB917539 TUV917539:TUX917539 UER917539:UET917539 UON917539:UOP917539 UYJ917539:UYL917539 VIF917539:VIH917539 VSB917539:VSD917539 WBX917539:WBZ917539 WLT917539:WLV917539 WVP917539:WVR917539 H983075:J983075 JD983075:JF983075 SZ983075:TB983075 ACV983075:ACX983075 AMR983075:AMT983075 AWN983075:AWP983075 BGJ983075:BGL983075 BQF983075:BQH983075 CAB983075:CAD983075 CJX983075:CJZ983075 CTT983075:CTV983075 DDP983075:DDR983075 DNL983075:DNN983075 DXH983075:DXJ983075 EHD983075:EHF983075 EQZ983075:ERB983075 FAV983075:FAX983075 FKR983075:FKT983075 FUN983075:FUP983075 GEJ983075:GEL983075 GOF983075:GOH983075 GYB983075:GYD983075 HHX983075:HHZ983075 HRT983075:HRV983075 IBP983075:IBR983075 ILL983075:ILN983075 IVH983075:IVJ983075 JFD983075:JFF983075 JOZ983075:JPB983075 JYV983075:JYX983075 KIR983075:KIT983075 KSN983075:KSP983075 LCJ983075:LCL983075 LMF983075:LMH983075 LWB983075:LWD983075 MFX983075:MFZ983075 MPT983075:MPV983075 MZP983075:MZR983075 NJL983075:NJN983075 NTH983075:NTJ983075 ODD983075:ODF983075 OMZ983075:ONB983075 OWV983075:OWX983075 PGR983075:PGT983075 PQN983075:PQP983075 QAJ983075:QAL983075 QKF983075:QKH983075 QUB983075:QUD983075 RDX983075:RDZ983075 RNT983075:RNV983075 RXP983075:RXR983075 SHL983075:SHN983075 SRH983075:SRJ983075 TBD983075:TBF983075 TKZ983075:TLB983075 TUV983075:TUX983075 UER983075:UET983075 UON983075:UOP983075 UYJ983075:UYL983075 VIF983075:VIH983075 VSB983075:VSD983075 WBX983075:WBZ983075 WLT983075:WLV983075 WVP983075:WVR983075 H37:J38 JD37:JF38 SZ37:TB38 ACV37:ACX38 AMR37:AMT38 AWN37:AWP38 BGJ37:BGL38 BQF37:BQH38 CAB37:CAD38 CJX37:CJZ38 CTT37:CTV38 DDP37:DDR38 DNL37:DNN38 DXH37:DXJ38 EHD37:EHF38 EQZ37:ERB38 FAV37:FAX38 FKR37:FKT38 FUN37:FUP38 GEJ37:GEL38 GOF37:GOH38 GYB37:GYD38 HHX37:HHZ38 HRT37:HRV38 IBP37:IBR38 ILL37:ILN38 IVH37:IVJ38 JFD37:JFF38 JOZ37:JPB38 JYV37:JYX38 KIR37:KIT38 KSN37:KSP38 LCJ37:LCL38 LMF37:LMH38 LWB37:LWD38 MFX37:MFZ38 MPT37:MPV38 MZP37:MZR38 NJL37:NJN38 NTH37:NTJ38 ODD37:ODF38 OMZ37:ONB38 OWV37:OWX38 PGR37:PGT38 PQN37:PQP38 QAJ37:QAL38 QKF37:QKH38 QUB37:QUD38 RDX37:RDZ38 RNT37:RNV38 RXP37:RXR38 SHL37:SHN38 SRH37:SRJ38 TBD37:TBF38 TKZ37:TLB38 TUV37:TUX38 UER37:UET38 UON37:UOP38 UYJ37:UYL38 VIF37:VIH38 VSB37:VSD38 WBX37:WBZ38 WLT37:WLV38 WVP37:WVR38 H65573:J65574 JD65573:JF65574 SZ65573:TB65574 ACV65573:ACX65574 AMR65573:AMT65574 AWN65573:AWP65574 BGJ65573:BGL65574 BQF65573:BQH65574 CAB65573:CAD65574 CJX65573:CJZ65574 CTT65573:CTV65574 DDP65573:DDR65574 DNL65573:DNN65574 DXH65573:DXJ65574 EHD65573:EHF65574 EQZ65573:ERB65574 FAV65573:FAX65574 FKR65573:FKT65574 FUN65573:FUP65574 GEJ65573:GEL65574 GOF65573:GOH65574 GYB65573:GYD65574 HHX65573:HHZ65574 HRT65573:HRV65574 IBP65573:IBR65574 ILL65573:ILN65574 IVH65573:IVJ65574 JFD65573:JFF65574 JOZ65573:JPB65574 JYV65573:JYX65574 KIR65573:KIT65574 KSN65573:KSP65574 LCJ65573:LCL65574 LMF65573:LMH65574 LWB65573:LWD65574 MFX65573:MFZ65574 MPT65573:MPV65574 MZP65573:MZR65574 NJL65573:NJN65574 NTH65573:NTJ65574 ODD65573:ODF65574 OMZ65573:ONB65574 OWV65573:OWX65574 PGR65573:PGT65574 PQN65573:PQP65574 QAJ65573:QAL65574 QKF65573:QKH65574 QUB65573:QUD65574 RDX65573:RDZ65574 RNT65573:RNV65574 RXP65573:RXR65574 SHL65573:SHN65574 SRH65573:SRJ65574 TBD65573:TBF65574 TKZ65573:TLB65574 TUV65573:TUX65574 UER65573:UET65574 UON65573:UOP65574 UYJ65573:UYL65574 VIF65573:VIH65574 VSB65573:VSD65574 WBX65573:WBZ65574 WLT65573:WLV65574 WVP65573:WVR65574 H131109:J131110 JD131109:JF131110 SZ131109:TB131110 ACV131109:ACX131110 AMR131109:AMT131110 AWN131109:AWP131110 BGJ131109:BGL131110 BQF131109:BQH131110 CAB131109:CAD131110 CJX131109:CJZ131110 CTT131109:CTV131110 DDP131109:DDR131110 DNL131109:DNN131110 DXH131109:DXJ131110 EHD131109:EHF131110 EQZ131109:ERB131110 FAV131109:FAX131110 FKR131109:FKT131110 FUN131109:FUP131110 GEJ131109:GEL131110 GOF131109:GOH131110 GYB131109:GYD131110 HHX131109:HHZ131110 HRT131109:HRV131110 IBP131109:IBR131110 ILL131109:ILN131110 IVH131109:IVJ131110 JFD131109:JFF131110 JOZ131109:JPB131110 JYV131109:JYX131110 KIR131109:KIT131110 KSN131109:KSP131110 LCJ131109:LCL131110 LMF131109:LMH131110 LWB131109:LWD131110 MFX131109:MFZ131110 MPT131109:MPV131110 MZP131109:MZR131110 NJL131109:NJN131110 NTH131109:NTJ131110 ODD131109:ODF131110 OMZ131109:ONB131110 OWV131109:OWX131110 PGR131109:PGT131110 PQN131109:PQP131110 QAJ131109:QAL131110 QKF131109:QKH131110 QUB131109:QUD131110 RDX131109:RDZ131110 RNT131109:RNV131110 RXP131109:RXR131110 SHL131109:SHN131110 SRH131109:SRJ131110 TBD131109:TBF131110 TKZ131109:TLB131110 TUV131109:TUX131110 UER131109:UET131110 UON131109:UOP131110 UYJ131109:UYL131110 VIF131109:VIH131110 VSB131109:VSD131110 WBX131109:WBZ131110 WLT131109:WLV131110 WVP131109:WVR131110 H196645:J196646 JD196645:JF196646 SZ196645:TB196646 ACV196645:ACX196646 AMR196645:AMT196646 AWN196645:AWP196646 BGJ196645:BGL196646 BQF196645:BQH196646 CAB196645:CAD196646 CJX196645:CJZ196646 CTT196645:CTV196646 DDP196645:DDR196646 DNL196645:DNN196646 DXH196645:DXJ196646 EHD196645:EHF196646 EQZ196645:ERB196646 FAV196645:FAX196646 FKR196645:FKT196646 FUN196645:FUP196646 GEJ196645:GEL196646 GOF196645:GOH196646 GYB196645:GYD196646 HHX196645:HHZ196646 HRT196645:HRV196646 IBP196645:IBR196646 ILL196645:ILN196646 IVH196645:IVJ196646 JFD196645:JFF196646 JOZ196645:JPB196646 JYV196645:JYX196646 KIR196645:KIT196646 KSN196645:KSP196646 LCJ196645:LCL196646 LMF196645:LMH196646 LWB196645:LWD196646 MFX196645:MFZ196646 MPT196645:MPV196646 MZP196645:MZR196646 NJL196645:NJN196646 NTH196645:NTJ196646 ODD196645:ODF196646 OMZ196645:ONB196646 OWV196645:OWX196646 PGR196645:PGT196646 PQN196645:PQP196646 QAJ196645:QAL196646 QKF196645:QKH196646 QUB196645:QUD196646 RDX196645:RDZ196646 RNT196645:RNV196646 RXP196645:RXR196646 SHL196645:SHN196646 SRH196645:SRJ196646 TBD196645:TBF196646 TKZ196645:TLB196646 TUV196645:TUX196646 UER196645:UET196646 UON196645:UOP196646 UYJ196645:UYL196646 VIF196645:VIH196646 VSB196645:VSD196646 WBX196645:WBZ196646 WLT196645:WLV196646 WVP196645:WVR196646 H262181:J262182 JD262181:JF262182 SZ262181:TB262182 ACV262181:ACX262182 AMR262181:AMT262182 AWN262181:AWP262182 BGJ262181:BGL262182 BQF262181:BQH262182 CAB262181:CAD262182 CJX262181:CJZ262182 CTT262181:CTV262182 DDP262181:DDR262182 DNL262181:DNN262182 DXH262181:DXJ262182 EHD262181:EHF262182 EQZ262181:ERB262182 FAV262181:FAX262182 FKR262181:FKT262182 FUN262181:FUP262182 GEJ262181:GEL262182 GOF262181:GOH262182 GYB262181:GYD262182 HHX262181:HHZ262182 HRT262181:HRV262182 IBP262181:IBR262182 ILL262181:ILN262182 IVH262181:IVJ262182 JFD262181:JFF262182 JOZ262181:JPB262182 JYV262181:JYX262182 KIR262181:KIT262182 KSN262181:KSP262182 LCJ262181:LCL262182 LMF262181:LMH262182 LWB262181:LWD262182 MFX262181:MFZ262182 MPT262181:MPV262182 MZP262181:MZR262182 NJL262181:NJN262182 NTH262181:NTJ262182 ODD262181:ODF262182 OMZ262181:ONB262182 OWV262181:OWX262182 PGR262181:PGT262182 PQN262181:PQP262182 QAJ262181:QAL262182 QKF262181:QKH262182 QUB262181:QUD262182 RDX262181:RDZ262182 RNT262181:RNV262182 RXP262181:RXR262182 SHL262181:SHN262182 SRH262181:SRJ262182 TBD262181:TBF262182 TKZ262181:TLB262182 TUV262181:TUX262182 UER262181:UET262182 UON262181:UOP262182 UYJ262181:UYL262182 VIF262181:VIH262182 VSB262181:VSD262182 WBX262181:WBZ262182 WLT262181:WLV262182 WVP262181:WVR262182 H327717:J327718 JD327717:JF327718 SZ327717:TB327718 ACV327717:ACX327718 AMR327717:AMT327718 AWN327717:AWP327718 BGJ327717:BGL327718 BQF327717:BQH327718 CAB327717:CAD327718 CJX327717:CJZ327718 CTT327717:CTV327718 DDP327717:DDR327718 DNL327717:DNN327718 DXH327717:DXJ327718 EHD327717:EHF327718 EQZ327717:ERB327718 FAV327717:FAX327718 FKR327717:FKT327718 FUN327717:FUP327718 GEJ327717:GEL327718 GOF327717:GOH327718 GYB327717:GYD327718 HHX327717:HHZ327718 HRT327717:HRV327718 IBP327717:IBR327718 ILL327717:ILN327718 IVH327717:IVJ327718 JFD327717:JFF327718 JOZ327717:JPB327718 JYV327717:JYX327718 KIR327717:KIT327718 KSN327717:KSP327718 LCJ327717:LCL327718 LMF327717:LMH327718 LWB327717:LWD327718 MFX327717:MFZ327718 MPT327717:MPV327718 MZP327717:MZR327718 NJL327717:NJN327718 NTH327717:NTJ327718 ODD327717:ODF327718 OMZ327717:ONB327718 OWV327717:OWX327718 PGR327717:PGT327718 PQN327717:PQP327718 QAJ327717:QAL327718 QKF327717:QKH327718 QUB327717:QUD327718 RDX327717:RDZ327718 RNT327717:RNV327718 RXP327717:RXR327718 SHL327717:SHN327718 SRH327717:SRJ327718 TBD327717:TBF327718 TKZ327717:TLB327718 TUV327717:TUX327718 UER327717:UET327718 UON327717:UOP327718 UYJ327717:UYL327718 VIF327717:VIH327718 VSB327717:VSD327718 WBX327717:WBZ327718 WLT327717:WLV327718 WVP327717:WVR327718 H393253:J393254 JD393253:JF393254 SZ393253:TB393254 ACV393253:ACX393254 AMR393253:AMT393254 AWN393253:AWP393254 BGJ393253:BGL393254 BQF393253:BQH393254 CAB393253:CAD393254 CJX393253:CJZ393254 CTT393253:CTV393254 DDP393253:DDR393254 DNL393253:DNN393254 DXH393253:DXJ393254 EHD393253:EHF393254 EQZ393253:ERB393254 FAV393253:FAX393254 FKR393253:FKT393254 FUN393253:FUP393254 GEJ393253:GEL393254 GOF393253:GOH393254 GYB393253:GYD393254 HHX393253:HHZ393254 HRT393253:HRV393254 IBP393253:IBR393254 ILL393253:ILN393254 IVH393253:IVJ393254 JFD393253:JFF393254 JOZ393253:JPB393254 JYV393253:JYX393254 KIR393253:KIT393254 KSN393253:KSP393254 LCJ393253:LCL393254 LMF393253:LMH393254 LWB393253:LWD393254 MFX393253:MFZ393254 MPT393253:MPV393254 MZP393253:MZR393254 NJL393253:NJN393254 NTH393253:NTJ393254 ODD393253:ODF393254 OMZ393253:ONB393254 OWV393253:OWX393254 PGR393253:PGT393254 PQN393253:PQP393254 QAJ393253:QAL393254 QKF393253:QKH393254 QUB393253:QUD393254 RDX393253:RDZ393254 RNT393253:RNV393254 RXP393253:RXR393254 SHL393253:SHN393254 SRH393253:SRJ393254 TBD393253:TBF393254 TKZ393253:TLB393254 TUV393253:TUX393254 UER393253:UET393254 UON393253:UOP393254 UYJ393253:UYL393254 VIF393253:VIH393254 VSB393253:VSD393254 WBX393253:WBZ393254 WLT393253:WLV393254 WVP393253:WVR393254 H458789:J458790 JD458789:JF458790 SZ458789:TB458790 ACV458789:ACX458790 AMR458789:AMT458790 AWN458789:AWP458790 BGJ458789:BGL458790 BQF458789:BQH458790 CAB458789:CAD458790 CJX458789:CJZ458790 CTT458789:CTV458790 DDP458789:DDR458790 DNL458789:DNN458790 DXH458789:DXJ458790 EHD458789:EHF458790 EQZ458789:ERB458790 FAV458789:FAX458790 FKR458789:FKT458790 FUN458789:FUP458790 GEJ458789:GEL458790 GOF458789:GOH458790 GYB458789:GYD458790 HHX458789:HHZ458790 HRT458789:HRV458790 IBP458789:IBR458790 ILL458789:ILN458790 IVH458789:IVJ458790 JFD458789:JFF458790 JOZ458789:JPB458790 JYV458789:JYX458790 KIR458789:KIT458790 KSN458789:KSP458790 LCJ458789:LCL458790 LMF458789:LMH458790 LWB458789:LWD458790 MFX458789:MFZ458790 MPT458789:MPV458790 MZP458789:MZR458790 NJL458789:NJN458790 NTH458789:NTJ458790 ODD458789:ODF458790 OMZ458789:ONB458790 OWV458789:OWX458790 PGR458789:PGT458790 PQN458789:PQP458790 QAJ458789:QAL458790 QKF458789:QKH458790 QUB458789:QUD458790 RDX458789:RDZ458790 RNT458789:RNV458790 RXP458789:RXR458790 SHL458789:SHN458790 SRH458789:SRJ458790 TBD458789:TBF458790 TKZ458789:TLB458790 TUV458789:TUX458790 UER458789:UET458790 UON458789:UOP458790 UYJ458789:UYL458790 VIF458789:VIH458790 VSB458789:VSD458790 WBX458789:WBZ458790 WLT458789:WLV458790 WVP458789:WVR458790 H524325:J524326 JD524325:JF524326 SZ524325:TB524326 ACV524325:ACX524326 AMR524325:AMT524326 AWN524325:AWP524326 BGJ524325:BGL524326 BQF524325:BQH524326 CAB524325:CAD524326 CJX524325:CJZ524326 CTT524325:CTV524326 DDP524325:DDR524326 DNL524325:DNN524326 DXH524325:DXJ524326 EHD524325:EHF524326 EQZ524325:ERB524326 FAV524325:FAX524326 FKR524325:FKT524326 FUN524325:FUP524326 GEJ524325:GEL524326 GOF524325:GOH524326 GYB524325:GYD524326 HHX524325:HHZ524326 HRT524325:HRV524326 IBP524325:IBR524326 ILL524325:ILN524326 IVH524325:IVJ524326 JFD524325:JFF524326 JOZ524325:JPB524326 JYV524325:JYX524326 KIR524325:KIT524326 KSN524325:KSP524326 LCJ524325:LCL524326 LMF524325:LMH524326 LWB524325:LWD524326 MFX524325:MFZ524326 MPT524325:MPV524326 MZP524325:MZR524326 NJL524325:NJN524326 NTH524325:NTJ524326 ODD524325:ODF524326 OMZ524325:ONB524326 OWV524325:OWX524326 PGR524325:PGT524326 PQN524325:PQP524326 QAJ524325:QAL524326 QKF524325:QKH524326 QUB524325:QUD524326 RDX524325:RDZ524326 RNT524325:RNV524326 RXP524325:RXR524326 SHL524325:SHN524326 SRH524325:SRJ524326 TBD524325:TBF524326 TKZ524325:TLB524326 TUV524325:TUX524326 UER524325:UET524326 UON524325:UOP524326 UYJ524325:UYL524326 VIF524325:VIH524326 VSB524325:VSD524326 WBX524325:WBZ524326 WLT524325:WLV524326 WVP524325:WVR524326 H589861:J589862 JD589861:JF589862 SZ589861:TB589862 ACV589861:ACX589862 AMR589861:AMT589862 AWN589861:AWP589862 BGJ589861:BGL589862 BQF589861:BQH589862 CAB589861:CAD589862 CJX589861:CJZ589862 CTT589861:CTV589862 DDP589861:DDR589862 DNL589861:DNN589862 DXH589861:DXJ589862 EHD589861:EHF589862 EQZ589861:ERB589862 FAV589861:FAX589862 FKR589861:FKT589862 FUN589861:FUP589862 GEJ589861:GEL589862 GOF589861:GOH589862 GYB589861:GYD589862 HHX589861:HHZ589862 HRT589861:HRV589862 IBP589861:IBR589862 ILL589861:ILN589862 IVH589861:IVJ589862 JFD589861:JFF589862 JOZ589861:JPB589862 JYV589861:JYX589862 KIR589861:KIT589862 KSN589861:KSP589862 LCJ589861:LCL589862 LMF589861:LMH589862 LWB589861:LWD589862 MFX589861:MFZ589862 MPT589861:MPV589862 MZP589861:MZR589862 NJL589861:NJN589862 NTH589861:NTJ589862 ODD589861:ODF589862 OMZ589861:ONB589862 OWV589861:OWX589862 PGR589861:PGT589862 PQN589861:PQP589862 QAJ589861:QAL589862 QKF589861:QKH589862 QUB589861:QUD589862 RDX589861:RDZ589862 RNT589861:RNV589862 RXP589861:RXR589862 SHL589861:SHN589862 SRH589861:SRJ589862 TBD589861:TBF589862 TKZ589861:TLB589862 TUV589861:TUX589862 UER589861:UET589862 UON589861:UOP589862 UYJ589861:UYL589862 VIF589861:VIH589862 VSB589861:VSD589862 WBX589861:WBZ589862 WLT589861:WLV589862 WVP589861:WVR589862 H655397:J655398 JD655397:JF655398 SZ655397:TB655398 ACV655397:ACX655398 AMR655397:AMT655398 AWN655397:AWP655398 BGJ655397:BGL655398 BQF655397:BQH655398 CAB655397:CAD655398 CJX655397:CJZ655398 CTT655397:CTV655398 DDP655397:DDR655398 DNL655397:DNN655398 DXH655397:DXJ655398 EHD655397:EHF655398 EQZ655397:ERB655398 FAV655397:FAX655398 FKR655397:FKT655398 FUN655397:FUP655398 GEJ655397:GEL655398 GOF655397:GOH655398 GYB655397:GYD655398 HHX655397:HHZ655398 HRT655397:HRV655398 IBP655397:IBR655398 ILL655397:ILN655398 IVH655397:IVJ655398 JFD655397:JFF655398 JOZ655397:JPB655398 JYV655397:JYX655398 KIR655397:KIT655398 KSN655397:KSP655398 LCJ655397:LCL655398 LMF655397:LMH655398 LWB655397:LWD655398 MFX655397:MFZ655398 MPT655397:MPV655398 MZP655397:MZR655398 NJL655397:NJN655398 NTH655397:NTJ655398 ODD655397:ODF655398 OMZ655397:ONB655398 OWV655397:OWX655398 PGR655397:PGT655398 PQN655397:PQP655398 QAJ655397:QAL655398 QKF655397:QKH655398 QUB655397:QUD655398 RDX655397:RDZ655398 RNT655397:RNV655398 RXP655397:RXR655398 SHL655397:SHN655398 SRH655397:SRJ655398 TBD655397:TBF655398 TKZ655397:TLB655398 TUV655397:TUX655398 UER655397:UET655398 UON655397:UOP655398 UYJ655397:UYL655398 VIF655397:VIH655398 VSB655397:VSD655398 WBX655397:WBZ655398 WLT655397:WLV655398 WVP655397:WVR655398 H720933:J720934 JD720933:JF720934 SZ720933:TB720934 ACV720933:ACX720934 AMR720933:AMT720934 AWN720933:AWP720934 BGJ720933:BGL720934 BQF720933:BQH720934 CAB720933:CAD720934 CJX720933:CJZ720934 CTT720933:CTV720934 DDP720933:DDR720934 DNL720933:DNN720934 DXH720933:DXJ720934 EHD720933:EHF720934 EQZ720933:ERB720934 FAV720933:FAX720934 FKR720933:FKT720934 FUN720933:FUP720934 GEJ720933:GEL720934 GOF720933:GOH720934 GYB720933:GYD720934 HHX720933:HHZ720934 HRT720933:HRV720934 IBP720933:IBR720934 ILL720933:ILN720934 IVH720933:IVJ720934 JFD720933:JFF720934 JOZ720933:JPB720934 JYV720933:JYX720934 KIR720933:KIT720934 KSN720933:KSP720934 LCJ720933:LCL720934 LMF720933:LMH720934 LWB720933:LWD720934 MFX720933:MFZ720934 MPT720933:MPV720934 MZP720933:MZR720934 NJL720933:NJN720934 NTH720933:NTJ720934 ODD720933:ODF720934 OMZ720933:ONB720934 OWV720933:OWX720934 PGR720933:PGT720934 PQN720933:PQP720934 QAJ720933:QAL720934 QKF720933:QKH720934 QUB720933:QUD720934 RDX720933:RDZ720934 RNT720933:RNV720934 RXP720933:RXR720934 SHL720933:SHN720934 SRH720933:SRJ720934 TBD720933:TBF720934 TKZ720933:TLB720934 TUV720933:TUX720934 UER720933:UET720934 UON720933:UOP720934 UYJ720933:UYL720934 VIF720933:VIH720934 VSB720933:VSD720934 WBX720933:WBZ720934 WLT720933:WLV720934 WVP720933:WVR720934 H786469:J786470 JD786469:JF786470 SZ786469:TB786470 ACV786469:ACX786470 AMR786469:AMT786470 AWN786469:AWP786470 BGJ786469:BGL786470 BQF786469:BQH786470 CAB786469:CAD786470 CJX786469:CJZ786470 CTT786469:CTV786470 DDP786469:DDR786470 DNL786469:DNN786470 DXH786469:DXJ786470 EHD786469:EHF786470 EQZ786469:ERB786470 FAV786469:FAX786470 FKR786469:FKT786470 FUN786469:FUP786470 GEJ786469:GEL786470 GOF786469:GOH786470 GYB786469:GYD786470 HHX786469:HHZ786470 HRT786469:HRV786470 IBP786469:IBR786470 ILL786469:ILN786470 IVH786469:IVJ786470 JFD786469:JFF786470 JOZ786469:JPB786470 JYV786469:JYX786470 KIR786469:KIT786470 KSN786469:KSP786470 LCJ786469:LCL786470 LMF786469:LMH786470 LWB786469:LWD786470 MFX786469:MFZ786470 MPT786469:MPV786470 MZP786469:MZR786470 NJL786469:NJN786470 NTH786469:NTJ786470 ODD786469:ODF786470 OMZ786469:ONB786470 OWV786469:OWX786470 PGR786469:PGT786470 PQN786469:PQP786470 QAJ786469:QAL786470 QKF786469:QKH786470 QUB786469:QUD786470 RDX786469:RDZ786470 RNT786469:RNV786470 RXP786469:RXR786470 SHL786469:SHN786470 SRH786469:SRJ786470 TBD786469:TBF786470 TKZ786469:TLB786470 TUV786469:TUX786470 UER786469:UET786470 UON786469:UOP786470 UYJ786469:UYL786470 VIF786469:VIH786470 VSB786469:VSD786470 WBX786469:WBZ786470 WLT786469:WLV786470 WVP786469:WVR786470 H852005:J852006 JD852005:JF852006 SZ852005:TB852006 ACV852005:ACX852006 AMR852005:AMT852006 AWN852005:AWP852006 BGJ852005:BGL852006 BQF852005:BQH852006 CAB852005:CAD852006 CJX852005:CJZ852006 CTT852005:CTV852006 DDP852005:DDR852006 DNL852005:DNN852006 DXH852005:DXJ852006 EHD852005:EHF852006 EQZ852005:ERB852006 FAV852005:FAX852006 FKR852005:FKT852006 FUN852005:FUP852006 GEJ852005:GEL852006 GOF852005:GOH852006 GYB852005:GYD852006 HHX852005:HHZ852006 HRT852005:HRV852006 IBP852005:IBR852006 ILL852005:ILN852006 IVH852005:IVJ852006 JFD852005:JFF852006 JOZ852005:JPB852006 JYV852005:JYX852006 KIR852005:KIT852006 KSN852005:KSP852006 LCJ852005:LCL852006 LMF852005:LMH852006 LWB852005:LWD852006 MFX852005:MFZ852006 MPT852005:MPV852006 MZP852005:MZR852006 NJL852005:NJN852006 NTH852005:NTJ852006 ODD852005:ODF852006 OMZ852005:ONB852006 OWV852005:OWX852006 PGR852005:PGT852006 PQN852005:PQP852006 QAJ852005:QAL852006 QKF852005:QKH852006 QUB852005:QUD852006 RDX852005:RDZ852006 RNT852005:RNV852006 RXP852005:RXR852006 SHL852005:SHN852006 SRH852005:SRJ852006 TBD852005:TBF852006 TKZ852005:TLB852006 TUV852005:TUX852006 UER852005:UET852006 UON852005:UOP852006 UYJ852005:UYL852006 VIF852005:VIH852006 VSB852005:VSD852006 WBX852005:WBZ852006 WLT852005:WLV852006 WVP852005:WVR852006 H917541:J917542 JD917541:JF917542 SZ917541:TB917542 ACV917541:ACX917542 AMR917541:AMT917542 AWN917541:AWP917542 BGJ917541:BGL917542 BQF917541:BQH917542 CAB917541:CAD917542 CJX917541:CJZ917542 CTT917541:CTV917542 DDP917541:DDR917542 DNL917541:DNN917542 DXH917541:DXJ917542 EHD917541:EHF917542 EQZ917541:ERB917542 FAV917541:FAX917542 FKR917541:FKT917542 FUN917541:FUP917542 GEJ917541:GEL917542 GOF917541:GOH917542 GYB917541:GYD917542 HHX917541:HHZ917542 HRT917541:HRV917542 IBP917541:IBR917542 ILL917541:ILN917542 IVH917541:IVJ917542 JFD917541:JFF917542 JOZ917541:JPB917542 JYV917541:JYX917542 KIR917541:KIT917542 KSN917541:KSP917542 LCJ917541:LCL917542 LMF917541:LMH917542 LWB917541:LWD917542 MFX917541:MFZ917542 MPT917541:MPV917542 MZP917541:MZR917542 NJL917541:NJN917542 NTH917541:NTJ917542 ODD917541:ODF917542 OMZ917541:ONB917542 OWV917541:OWX917542 PGR917541:PGT917542 PQN917541:PQP917542 QAJ917541:QAL917542 QKF917541:QKH917542 QUB917541:QUD917542 RDX917541:RDZ917542 RNT917541:RNV917542 RXP917541:RXR917542 SHL917541:SHN917542 SRH917541:SRJ917542 TBD917541:TBF917542 TKZ917541:TLB917542 TUV917541:TUX917542 UER917541:UET917542 UON917541:UOP917542 UYJ917541:UYL917542 VIF917541:VIH917542 VSB917541:VSD917542 WBX917541:WBZ917542 WLT917541:WLV917542 WVP917541:WVR917542 H983077:J983078 JD983077:JF983078 SZ983077:TB983078 ACV983077:ACX983078 AMR983077:AMT983078 AWN983077:AWP983078 BGJ983077:BGL983078 BQF983077:BQH983078 CAB983077:CAD983078 CJX983077:CJZ983078 CTT983077:CTV983078 DDP983077:DDR983078 DNL983077:DNN983078 DXH983077:DXJ983078 EHD983077:EHF983078 EQZ983077:ERB983078 FAV983077:FAX983078 FKR983077:FKT983078 FUN983077:FUP983078 GEJ983077:GEL983078 GOF983077:GOH983078 GYB983077:GYD983078 HHX983077:HHZ983078 HRT983077:HRV983078 IBP983077:IBR983078 ILL983077:ILN983078 IVH983077:IVJ983078 JFD983077:JFF983078 JOZ983077:JPB983078 JYV983077:JYX983078 KIR983077:KIT983078 KSN983077:KSP983078 LCJ983077:LCL983078 LMF983077:LMH983078 LWB983077:LWD983078 MFX983077:MFZ983078 MPT983077:MPV983078 MZP983077:MZR983078 NJL983077:NJN983078 NTH983077:NTJ983078 ODD983077:ODF983078 OMZ983077:ONB983078 OWV983077:OWX983078 PGR983077:PGT983078 PQN983077:PQP983078 QAJ983077:QAL983078 QKF983077:QKH983078 QUB983077:QUD983078 RDX983077:RDZ983078 RNT983077:RNV983078 RXP983077:RXR983078 SHL983077:SHN983078 SRH983077:SRJ983078 TBD983077:TBF983078 TKZ983077:TLB983078 TUV983077:TUX983078 UER983077:UET983078 UON983077:UOP983078 UYJ983077:UYL983078 VIF983077:VIH983078 VSB983077:VSD983078 WBX983077:WBZ983078 WLT983077:WLV983078 WVP983077:WVR983078">
      <formula1>$S$41:$S$44</formula1>
    </dataValidation>
    <dataValidation type="list" allowBlank="1" sqref="H46:J46 JD46:JF46 SZ46:TB46 ACV46:ACX46 AMR46:AMT46 AWN46:AWP46 BGJ46:BGL46 BQF46:BQH46 CAB46:CAD46 CJX46:CJZ46 CTT46:CTV46 DDP46:DDR46 DNL46:DNN46 DXH46:DXJ46 EHD46:EHF46 EQZ46:ERB46 FAV46:FAX46 FKR46:FKT46 FUN46:FUP46 GEJ46:GEL46 GOF46:GOH46 GYB46:GYD46 HHX46:HHZ46 HRT46:HRV46 IBP46:IBR46 ILL46:ILN46 IVH46:IVJ46 JFD46:JFF46 JOZ46:JPB46 JYV46:JYX46 KIR46:KIT46 KSN46:KSP46 LCJ46:LCL46 LMF46:LMH46 LWB46:LWD46 MFX46:MFZ46 MPT46:MPV46 MZP46:MZR46 NJL46:NJN46 NTH46:NTJ46 ODD46:ODF46 OMZ46:ONB46 OWV46:OWX46 PGR46:PGT46 PQN46:PQP46 QAJ46:QAL46 QKF46:QKH46 QUB46:QUD46 RDX46:RDZ46 RNT46:RNV46 RXP46:RXR46 SHL46:SHN46 SRH46:SRJ46 TBD46:TBF46 TKZ46:TLB46 TUV46:TUX46 UER46:UET46 UON46:UOP46 UYJ46:UYL46 VIF46:VIH46 VSB46:VSD46 WBX46:WBZ46 WLT46:WLV46 WVP46:WVR46 H65582:J65582 JD65582:JF65582 SZ65582:TB65582 ACV65582:ACX65582 AMR65582:AMT65582 AWN65582:AWP65582 BGJ65582:BGL65582 BQF65582:BQH65582 CAB65582:CAD65582 CJX65582:CJZ65582 CTT65582:CTV65582 DDP65582:DDR65582 DNL65582:DNN65582 DXH65582:DXJ65582 EHD65582:EHF65582 EQZ65582:ERB65582 FAV65582:FAX65582 FKR65582:FKT65582 FUN65582:FUP65582 GEJ65582:GEL65582 GOF65582:GOH65582 GYB65582:GYD65582 HHX65582:HHZ65582 HRT65582:HRV65582 IBP65582:IBR65582 ILL65582:ILN65582 IVH65582:IVJ65582 JFD65582:JFF65582 JOZ65582:JPB65582 JYV65582:JYX65582 KIR65582:KIT65582 KSN65582:KSP65582 LCJ65582:LCL65582 LMF65582:LMH65582 LWB65582:LWD65582 MFX65582:MFZ65582 MPT65582:MPV65582 MZP65582:MZR65582 NJL65582:NJN65582 NTH65582:NTJ65582 ODD65582:ODF65582 OMZ65582:ONB65582 OWV65582:OWX65582 PGR65582:PGT65582 PQN65582:PQP65582 QAJ65582:QAL65582 QKF65582:QKH65582 QUB65582:QUD65582 RDX65582:RDZ65582 RNT65582:RNV65582 RXP65582:RXR65582 SHL65582:SHN65582 SRH65582:SRJ65582 TBD65582:TBF65582 TKZ65582:TLB65582 TUV65582:TUX65582 UER65582:UET65582 UON65582:UOP65582 UYJ65582:UYL65582 VIF65582:VIH65582 VSB65582:VSD65582 WBX65582:WBZ65582 WLT65582:WLV65582 WVP65582:WVR65582 H131118:J131118 JD131118:JF131118 SZ131118:TB131118 ACV131118:ACX131118 AMR131118:AMT131118 AWN131118:AWP131118 BGJ131118:BGL131118 BQF131118:BQH131118 CAB131118:CAD131118 CJX131118:CJZ131118 CTT131118:CTV131118 DDP131118:DDR131118 DNL131118:DNN131118 DXH131118:DXJ131118 EHD131118:EHF131118 EQZ131118:ERB131118 FAV131118:FAX131118 FKR131118:FKT131118 FUN131118:FUP131118 GEJ131118:GEL131118 GOF131118:GOH131118 GYB131118:GYD131118 HHX131118:HHZ131118 HRT131118:HRV131118 IBP131118:IBR131118 ILL131118:ILN131118 IVH131118:IVJ131118 JFD131118:JFF131118 JOZ131118:JPB131118 JYV131118:JYX131118 KIR131118:KIT131118 KSN131118:KSP131118 LCJ131118:LCL131118 LMF131118:LMH131118 LWB131118:LWD131118 MFX131118:MFZ131118 MPT131118:MPV131118 MZP131118:MZR131118 NJL131118:NJN131118 NTH131118:NTJ131118 ODD131118:ODF131118 OMZ131118:ONB131118 OWV131118:OWX131118 PGR131118:PGT131118 PQN131118:PQP131118 QAJ131118:QAL131118 QKF131118:QKH131118 QUB131118:QUD131118 RDX131118:RDZ131118 RNT131118:RNV131118 RXP131118:RXR131118 SHL131118:SHN131118 SRH131118:SRJ131118 TBD131118:TBF131118 TKZ131118:TLB131118 TUV131118:TUX131118 UER131118:UET131118 UON131118:UOP131118 UYJ131118:UYL131118 VIF131118:VIH131118 VSB131118:VSD131118 WBX131118:WBZ131118 WLT131118:WLV131118 WVP131118:WVR131118 H196654:J196654 JD196654:JF196654 SZ196654:TB196654 ACV196654:ACX196654 AMR196654:AMT196654 AWN196654:AWP196654 BGJ196654:BGL196654 BQF196654:BQH196654 CAB196654:CAD196654 CJX196654:CJZ196654 CTT196654:CTV196654 DDP196654:DDR196654 DNL196654:DNN196654 DXH196654:DXJ196654 EHD196654:EHF196654 EQZ196654:ERB196654 FAV196654:FAX196654 FKR196654:FKT196654 FUN196654:FUP196654 GEJ196654:GEL196654 GOF196654:GOH196654 GYB196654:GYD196654 HHX196654:HHZ196654 HRT196654:HRV196654 IBP196654:IBR196654 ILL196654:ILN196654 IVH196654:IVJ196654 JFD196654:JFF196654 JOZ196654:JPB196654 JYV196654:JYX196654 KIR196654:KIT196654 KSN196654:KSP196654 LCJ196654:LCL196654 LMF196654:LMH196654 LWB196654:LWD196654 MFX196654:MFZ196654 MPT196654:MPV196654 MZP196654:MZR196654 NJL196654:NJN196654 NTH196654:NTJ196654 ODD196654:ODF196654 OMZ196654:ONB196654 OWV196654:OWX196654 PGR196654:PGT196654 PQN196654:PQP196654 QAJ196654:QAL196654 QKF196654:QKH196654 QUB196654:QUD196654 RDX196654:RDZ196654 RNT196654:RNV196654 RXP196654:RXR196654 SHL196654:SHN196654 SRH196654:SRJ196654 TBD196654:TBF196654 TKZ196654:TLB196654 TUV196654:TUX196654 UER196654:UET196654 UON196654:UOP196654 UYJ196654:UYL196654 VIF196654:VIH196654 VSB196654:VSD196654 WBX196654:WBZ196654 WLT196654:WLV196654 WVP196654:WVR196654 H262190:J262190 JD262190:JF262190 SZ262190:TB262190 ACV262190:ACX262190 AMR262190:AMT262190 AWN262190:AWP262190 BGJ262190:BGL262190 BQF262190:BQH262190 CAB262190:CAD262190 CJX262190:CJZ262190 CTT262190:CTV262190 DDP262190:DDR262190 DNL262190:DNN262190 DXH262190:DXJ262190 EHD262190:EHF262190 EQZ262190:ERB262190 FAV262190:FAX262190 FKR262190:FKT262190 FUN262190:FUP262190 GEJ262190:GEL262190 GOF262190:GOH262190 GYB262190:GYD262190 HHX262190:HHZ262190 HRT262190:HRV262190 IBP262190:IBR262190 ILL262190:ILN262190 IVH262190:IVJ262190 JFD262190:JFF262190 JOZ262190:JPB262190 JYV262190:JYX262190 KIR262190:KIT262190 KSN262190:KSP262190 LCJ262190:LCL262190 LMF262190:LMH262190 LWB262190:LWD262190 MFX262190:MFZ262190 MPT262190:MPV262190 MZP262190:MZR262190 NJL262190:NJN262190 NTH262190:NTJ262190 ODD262190:ODF262190 OMZ262190:ONB262190 OWV262190:OWX262190 PGR262190:PGT262190 PQN262190:PQP262190 QAJ262190:QAL262190 QKF262190:QKH262190 QUB262190:QUD262190 RDX262190:RDZ262190 RNT262190:RNV262190 RXP262190:RXR262190 SHL262190:SHN262190 SRH262190:SRJ262190 TBD262190:TBF262190 TKZ262190:TLB262190 TUV262190:TUX262190 UER262190:UET262190 UON262190:UOP262190 UYJ262190:UYL262190 VIF262190:VIH262190 VSB262190:VSD262190 WBX262190:WBZ262190 WLT262190:WLV262190 WVP262190:WVR262190 H327726:J327726 JD327726:JF327726 SZ327726:TB327726 ACV327726:ACX327726 AMR327726:AMT327726 AWN327726:AWP327726 BGJ327726:BGL327726 BQF327726:BQH327726 CAB327726:CAD327726 CJX327726:CJZ327726 CTT327726:CTV327726 DDP327726:DDR327726 DNL327726:DNN327726 DXH327726:DXJ327726 EHD327726:EHF327726 EQZ327726:ERB327726 FAV327726:FAX327726 FKR327726:FKT327726 FUN327726:FUP327726 GEJ327726:GEL327726 GOF327726:GOH327726 GYB327726:GYD327726 HHX327726:HHZ327726 HRT327726:HRV327726 IBP327726:IBR327726 ILL327726:ILN327726 IVH327726:IVJ327726 JFD327726:JFF327726 JOZ327726:JPB327726 JYV327726:JYX327726 KIR327726:KIT327726 KSN327726:KSP327726 LCJ327726:LCL327726 LMF327726:LMH327726 LWB327726:LWD327726 MFX327726:MFZ327726 MPT327726:MPV327726 MZP327726:MZR327726 NJL327726:NJN327726 NTH327726:NTJ327726 ODD327726:ODF327726 OMZ327726:ONB327726 OWV327726:OWX327726 PGR327726:PGT327726 PQN327726:PQP327726 QAJ327726:QAL327726 QKF327726:QKH327726 QUB327726:QUD327726 RDX327726:RDZ327726 RNT327726:RNV327726 RXP327726:RXR327726 SHL327726:SHN327726 SRH327726:SRJ327726 TBD327726:TBF327726 TKZ327726:TLB327726 TUV327726:TUX327726 UER327726:UET327726 UON327726:UOP327726 UYJ327726:UYL327726 VIF327726:VIH327726 VSB327726:VSD327726 WBX327726:WBZ327726 WLT327726:WLV327726 WVP327726:WVR327726 H393262:J393262 JD393262:JF393262 SZ393262:TB393262 ACV393262:ACX393262 AMR393262:AMT393262 AWN393262:AWP393262 BGJ393262:BGL393262 BQF393262:BQH393262 CAB393262:CAD393262 CJX393262:CJZ393262 CTT393262:CTV393262 DDP393262:DDR393262 DNL393262:DNN393262 DXH393262:DXJ393262 EHD393262:EHF393262 EQZ393262:ERB393262 FAV393262:FAX393262 FKR393262:FKT393262 FUN393262:FUP393262 GEJ393262:GEL393262 GOF393262:GOH393262 GYB393262:GYD393262 HHX393262:HHZ393262 HRT393262:HRV393262 IBP393262:IBR393262 ILL393262:ILN393262 IVH393262:IVJ393262 JFD393262:JFF393262 JOZ393262:JPB393262 JYV393262:JYX393262 KIR393262:KIT393262 KSN393262:KSP393262 LCJ393262:LCL393262 LMF393262:LMH393262 LWB393262:LWD393262 MFX393262:MFZ393262 MPT393262:MPV393262 MZP393262:MZR393262 NJL393262:NJN393262 NTH393262:NTJ393262 ODD393262:ODF393262 OMZ393262:ONB393262 OWV393262:OWX393262 PGR393262:PGT393262 PQN393262:PQP393262 QAJ393262:QAL393262 QKF393262:QKH393262 QUB393262:QUD393262 RDX393262:RDZ393262 RNT393262:RNV393262 RXP393262:RXR393262 SHL393262:SHN393262 SRH393262:SRJ393262 TBD393262:TBF393262 TKZ393262:TLB393262 TUV393262:TUX393262 UER393262:UET393262 UON393262:UOP393262 UYJ393262:UYL393262 VIF393262:VIH393262 VSB393262:VSD393262 WBX393262:WBZ393262 WLT393262:WLV393262 WVP393262:WVR393262 H458798:J458798 JD458798:JF458798 SZ458798:TB458798 ACV458798:ACX458798 AMR458798:AMT458798 AWN458798:AWP458798 BGJ458798:BGL458798 BQF458798:BQH458798 CAB458798:CAD458798 CJX458798:CJZ458798 CTT458798:CTV458798 DDP458798:DDR458798 DNL458798:DNN458798 DXH458798:DXJ458798 EHD458798:EHF458798 EQZ458798:ERB458798 FAV458798:FAX458798 FKR458798:FKT458798 FUN458798:FUP458798 GEJ458798:GEL458798 GOF458798:GOH458798 GYB458798:GYD458798 HHX458798:HHZ458798 HRT458798:HRV458798 IBP458798:IBR458798 ILL458798:ILN458798 IVH458798:IVJ458798 JFD458798:JFF458798 JOZ458798:JPB458798 JYV458798:JYX458798 KIR458798:KIT458798 KSN458798:KSP458798 LCJ458798:LCL458798 LMF458798:LMH458798 LWB458798:LWD458798 MFX458798:MFZ458798 MPT458798:MPV458798 MZP458798:MZR458798 NJL458798:NJN458798 NTH458798:NTJ458798 ODD458798:ODF458798 OMZ458798:ONB458798 OWV458798:OWX458798 PGR458798:PGT458798 PQN458798:PQP458798 QAJ458798:QAL458798 QKF458798:QKH458798 QUB458798:QUD458798 RDX458798:RDZ458798 RNT458798:RNV458798 RXP458798:RXR458798 SHL458798:SHN458798 SRH458798:SRJ458798 TBD458798:TBF458798 TKZ458798:TLB458798 TUV458798:TUX458798 UER458798:UET458798 UON458798:UOP458798 UYJ458798:UYL458798 VIF458798:VIH458798 VSB458798:VSD458798 WBX458798:WBZ458798 WLT458798:WLV458798 WVP458798:WVR458798 H524334:J524334 JD524334:JF524334 SZ524334:TB524334 ACV524334:ACX524334 AMR524334:AMT524334 AWN524334:AWP524334 BGJ524334:BGL524334 BQF524334:BQH524334 CAB524334:CAD524334 CJX524334:CJZ524334 CTT524334:CTV524334 DDP524334:DDR524334 DNL524334:DNN524334 DXH524334:DXJ524334 EHD524334:EHF524334 EQZ524334:ERB524334 FAV524334:FAX524334 FKR524334:FKT524334 FUN524334:FUP524334 GEJ524334:GEL524334 GOF524334:GOH524334 GYB524334:GYD524334 HHX524334:HHZ524334 HRT524334:HRV524334 IBP524334:IBR524334 ILL524334:ILN524334 IVH524334:IVJ524334 JFD524334:JFF524334 JOZ524334:JPB524334 JYV524334:JYX524334 KIR524334:KIT524334 KSN524334:KSP524334 LCJ524334:LCL524334 LMF524334:LMH524334 LWB524334:LWD524334 MFX524334:MFZ524334 MPT524334:MPV524334 MZP524334:MZR524334 NJL524334:NJN524334 NTH524334:NTJ524334 ODD524334:ODF524334 OMZ524334:ONB524334 OWV524334:OWX524334 PGR524334:PGT524334 PQN524334:PQP524334 QAJ524334:QAL524334 QKF524334:QKH524334 QUB524334:QUD524334 RDX524334:RDZ524334 RNT524334:RNV524334 RXP524334:RXR524334 SHL524334:SHN524334 SRH524334:SRJ524334 TBD524334:TBF524334 TKZ524334:TLB524334 TUV524334:TUX524334 UER524334:UET524334 UON524334:UOP524334 UYJ524334:UYL524334 VIF524334:VIH524334 VSB524334:VSD524334 WBX524334:WBZ524334 WLT524334:WLV524334 WVP524334:WVR524334 H589870:J589870 JD589870:JF589870 SZ589870:TB589870 ACV589870:ACX589870 AMR589870:AMT589870 AWN589870:AWP589870 BGJ589870:BGL589870 BQF589870:BQH589870 CAB589870:CAD589870 CJX589870:CJZ589870 CTT589870:CTV589870 DDP589870:DDR589870 DNL589870:DNN589870 DXH589870:DXJ589870 EHD589870:EHF589870 EQZ589870:ERB589870 FAV589870:FAX589870 FKR589870:FKT589870 FUN589870:FUP589870 GEJ589870:GEL589870 GOF589870:GOH589870 GYB589870:GYD589870 HHX589870:HHZ589870 HRT589870:HRV589870 IBP589870:IBR589870 ILL589870:ILN589870 IVH589870:IVJ589870 JFD589870:JFF589870 JOZ589870:JPB589870 JYV589870:JYX589870 KIR589870:KIT589870 KSN589870:KSP589870 LCJ589870:LCL589870 LMF589870:LMH589870 LWB589870:LWD589870 MFX589870:MFZ589870 MPT589870:MPV589870 MZP589870:MZR589870 NJL589870:NJN589870 NTH589870:NTJ589870 ODD589870:ODF589870 OMZ589870:ONB589870 OWV589870:OWX589870 PGR589870:PGT589870 PQN589870:PQP589870 QAJ589870:QAL589870 QKF589870:QKH589870 QUB589870:QUD589870 RDX589870:RDZ589870 RNT589870:RNV589870 RXP589870:RXR589870 SHL589870:SHN589870 SRH589870:SRJ589870 TBD589870:TBF589870 TKZ589870:TLB589870 TUV589870:TUX589870 UER589870:UET589870 UON589870:UOP589870 UYJ589870:UYL589870 VIF589870:VIH589870 VSB589870:VSD589870 WBX589870:WBZ589870 WLT589870:WLV589870 WVP589870:WVR589870 H655406:J655406 JD655406:JF655406 SZ655406:TB655406 ACV655406:ACX655406 AMR655406:AMT655406 AWN655406:AWP655406 BGJ655406:BGL655406 BQF655406:BQH655406 CAB655406:CAD655406 CJX655406:CJZ655406 CTT655406:CTV655406 DDP655406:DDR655406 DNL655406:DNN655406 DXH655406:DXJ655406 EHD655406:EHF655406 EQZ655406:ERB655406 FAV655406:FAX655406 FKR655406:FKT655406 FUN655406:FUP655406 GEJ655406:GEL655406 GOF655406:GOH655406 GYB655406:GYD655406 HHX655406:HHZ655406 HRT655406:HRV655406 IBP655406:IBR655406 ILL655406:ILN655406 IVH655406:IVJ655406 JFD655406:JFF655406 JOZ655406:JPB655406 JYV655406:JYX655406 KIR655406:KIT655406 KSN655406:KSP655406 LCJ655406:LCL655406 LMF655406:LMH655406 LWB655406:LWD655406 MFX655406:MFZ655406 MPT655406:MPV655406 MZP655406:MZR655406 NJL655406:NJN655406 NTH655406:NTJ655406 ODD655406:ODF655406 OMZ655406:ONB655406 OWV655406:OWX655406 PGR655406:PGT655406 PQN655406:PQP655406 QAJ655406:QAL655406 QKF655406:QKH655406 QUB655406:QUD655406 RDX655406:RDZ655406 RNT655406:RNV655406 RXP655406:RXR655406 SHL655406:SHN655406 SRH655406:SRJ655406 TBD655406:TBF655406 TKZ655406:TLB655406 TUV655406:TUX655406 UER655406:UET655406 UON655406:UOP655406 UYJ655406:UYL655406 VIF655406:VIH655406 VSB655406:VSD655406 WBX655406:WBZ655406 WLT655406:WLV655406 WVP655406:WVR655406 H720942:J720942 JD720942:JF720942 SZ720942:TB720942 ACV720942:ACX720942 AMR720942:AMT720942 AWN720942:AWP720942 BGJ720942:BGL720942 BQF720942:BQH720942 CAB720942:CAD720942 CJX720942:CJZ720942 CTT720942:CTV720942 DDP720942:DDR720942 DNL720942:DNN720942 DXH720942:DXJ720942 EHD720942:EHF720942 EQZ720942:ERB720942 FAV720942:FAX720942 FKR720942:FKT720942 FUN720942:FUP720942 GEJ720942:GEL720942 GOF720942:GOH720942 GYB720942:GYD720942 HHX720942:HHZ720942 HRT720942:HRV720942 IBP720942:IBR720942 ILL720942:ILN720942 IVH720942:IVJ720942 JFD720942:JFF720942 JOZ720942:JPB720942 JYV720942:JYX720942 KIR720942:KIT720942 KSN720942:KSP720942 LCJ720942:LCL720942 LMF720942:LMH720942 LWB720942:LWD720942 MFX720942:MFZ720942 MPT720942:MPV720942 MZP720942:MZR720942 NJL720942:NJN720942 NTH720942:NTJ720942 ODD720942:ODF720942 OMZ720942:ONB720942 OWV720942:OWX720942 PGR720942:PGT720942 PQN720942:PQP720942 QAJ720942:QAL720942 QKF720942:QKH720942 QUB720942:QUD720942 RDX720942:RDZ720942 RNT720942:RNV720942 RXP720942:RXR720942 SHL720942:SHN720942 SRH720942:SRJ720942 TBD720942:TBF720942 TKZ720942:TLB720942 TUV720942:TUX720942 UER720942:UET720942 UON720942:UOP720942 UYJ720942:UYL720942 VIF720942:VIH720942 VSB720942:VSD720942 WBX720942:WBZ720942 WLT720942:WLV720942 WVP720942:WVR720942 H786478:J786478 JD786478:JF786478 SZ786478:TB786478 ACV786478:ACX786478 AMR786478:AMT786478 AWN786478:AWP786478 BGJ786478:BGL786478 BQF786478:BQH786478 CAB786478:CAD786478 CJX786478:CJZ786478 CTT786478:CTV786478 DDP786478:DDR786478 DNL786478:DNN786478 DXH786478:DXJ786478 EHD786478:EHF786478 EQZ786478:ERB786478 FAV786478:FAX786478 FKR786478:FKT786478 FUN786478:FUP786478 GEJ786478:GEL786478 GOF786478:GOH786478 GYB786478:GYD786478 HHX786478:HHZ786478 HRT786478:HRV786478 IBP786478:IBR786478 ILL786478:ILN786478 IVH786478:IVJ786478 JFD786478:JFF786478 JOZ786478:JPB786478 JYV786478:JYX786478 KIR786478:KIT786478 KSN786478:KSP786478 LCJ786478:LCL786478 LMF786478:LMH786478 LWB786478:LWD786478 MFX786478:MFZ786478 MPT786478:MPV786478 MZP786478:MZR786478 NJL786478:NJN786478 NTH786478:NTJ786478 ODD786478:ODF786478 OMZ786478:ONB786478 OWV786478:OWX786478 PGR786478:PGT786478 PQN786478:PQP786478 QAJ786478:QAL786478 QKF786478:QKH786478 QUB786478:QUD786478 RDX786478:RDZ786478 RNT786478:RNV786478 RXP786478:RXR786478 SHL786478:SHN786478 SRH786478:SRJ786478 TBD786478:TBF786478 TKZ786478:TLB786478 TUV786478:TUX786478 UER786478:UET786478 UON786478:UOP786478 UYJ786478:UYL786478 VIF786478:VIH786478 VSB786478:VSD786478 WBX786478:WBZ786478 WLT786478:WLV786478 WVP786478:WVR786478 H852014:J852014 JD852014:JF852014 SZ852014:TB852014 ACV852014:ACX852014 AMR852014:AMT852014 AWN852014:AWP852014 BGJ852014:BGL852014 BQF852014:BQH852014 CAB852014:CAD852014 CJX852014:CJZ852014 CTT852014:CTV852014 DDP852014:DDR852014 DNL852014:DNN852014 DXH852014:DXJ852014 EHD852014:EHF852014 EQZ852014:ERB852014 FAV852014:FAX852014 FKR852014:FKT852014 FUN852014:FUP852014 GEJ852014:GEL852014 GOF852014:GOH852014 GYB852014:GYD852014 HHX852014:HHZ852014 HRT852014:HRV852014 IBP852014:IBR852014 ILL852014:ILN852014 IVH852014:IVJ852014 JFD852014:JFF852014 JOZ852014:JPB852014 JYV852014:JYX852014 KIR852014:KIT852014 KSN852014:KSP852014 LCJ852014:LCL852014 LMF852014:LMH852014 LWB852014:LWD852014 MFX852014:MFZ852014 MPT852014:MPV852014 MZP852014:MZR852014 NJL852014:NJN852014 NTH852014:NTJ852014 ODD852014:ODF852014 OMZ852014:ONB852014 OWV852014:OWX852014 PGR852014:PGT852014 PQN852014:PQP852014 QAJ852014:QAL852014 QKF852014:QKH852014 QUB852014:QUD852014 RDX852014:RDZ852014 RNT852014:RNV852014 RXP852014:RXR852014 SHL852014:SHN852014 SRH852014:SRJ852014 TBD852014:TBF852014 TKZ852014:TLB852014 TUV852014:TUX852014 UER852014:UET852014 UON852014:UOP852014 UYJ852014:UYL852014 VIF852014:VIH852014 VSB852014:VSD852014 WBX852014:WBZ852014 WLT852014:WLV852014 WVP852014:WVR852014 H917550:J917550 JD917550:JF917550 SZ917550:TB917550 ACV917550:ACX917550 AMR917550:AMT917550 AWN917550:AWP917550 BGJ917550:BGL917550 BQF917550:BQH917550 CAB917550:CAD917550 CJX917550:CJZ917550 CTT917550:CTV917550 DDP917550:DDR917550 DNL917550:DNN917550 DXH917550:DXJ917550 EHD917550:EHF917550 EQZ917550:ERB917550 FAV917550:FAX917550 FKR917550:FKT917550 FUN917550:FUP917550 GEJ917550:GEL917550 GOF917550:GOH917550 GYB917550:GYD917550 HHX917550:HHZ917550 HRT917550:HRV917550 IBP917550:IBR917550 ILL917550:ILN917550 IVH917550:IVJ917550 JFD917550:JFF917550 JOZ917550:JPB917550 JYV917550:JYX917550 KIR917550:KIT917550 KSN917550:KSP917550 LCJ917550:LCL917550 LMF917550:LMH917550 LWB917550:LWD917550 MFX917550:MFZ917550 MPT917550:MPV917550 MZP917550:MZR917550 NJL917550:NJN917550 NTH917550:NTJ917550 ODD917550:ODF917550 OMZ917550:ONB917550 OWV917550:OWX917550 PGR917550:PGT917550 PQN917550:PQP917550 QAJ917550:QAL917550 QKF917550:QKH917550 QUB917550:QUD917550 RDX917550:RDZ917550 RNT917550:RNV917550 RXP917550:RXR917550 SHL917550:SHN917550 SRH917550:SRJ917550 TBD917550:TBF917550 TKZ917550:TLB917550 TUV917550:TUX917550 UER917550:UET917550 UON917550:UOP917550 UYJ917550:UYL917550 VIF917550:VIH917550 VSB917550:VSD917550 WBX917550:WBZ917550 WLT917550:WLV917550 WVP917550:WVR917550 H983086:J983086 JD983086:JF983086 SZ983086:TB983086 ACV983086:ACX983086 AMR983086:AMT983086 AWN983086:AWP983086 BGJ983086:BGL983086 BQF983086:BQH983086 CAB983086:CAD983086 CJX983086:CJZ983086 CTT983086:CTV983086 DDP983086:DDR983086 DNL983086:DNN983086 DXH983086:DXJ983086 EHD983086:EHF983086 EQZ983086:ERB983086 FAV983086:FAX983086 FKR983086:FKT983086 FUN983086:FUP983086 GEJ983086:GEL983086 GOF983086:GOH983086 GYB983086:GYD983086 HHX983086:HHZ983086 HRT983086:HRV983086 IBP983086:IBR983086 ILL983086:ILN983086 IVH983086:IVJ983086 JFD983086:JFF983086 JOZ983086:JPB983086 JYV983086:JYX983086 KIR983086:KIT983086 KSN983086:KSP983086 LCJ983086:LCL983086 LMF983086:LMH983086 LWB983086:LWD983086 MFX983086:MFZ983086 MPT983086:MPV983086 MZP983086:MZR983086 NJL983086:NJN983086 NTH983086:NTJ983086 ODD983086:ODF983086 OMZ983086:ONB983086 OWV983086:OWX983086 PGR983086:PGT983086 PQN983086:PQP983086 QAJ983086:QAL983086 QKF983086:QKH983086 QUB983086:QUD983086 RDX983086:RDZ983086 RNT983086:RNV983086 RXP983086:RXR983086 SHL983086:SHN983086 SRH983086:SRJ983086 TBD983086:TBF983086 TKZ983086:TLB983086 TUV983086:TUX983086 UER983086:UET983086 UON983086:UOP983086 UYJ983086:UYL983086 VIF983086:VIH983086 VSB983086:VSD983086 WBX983086:WBZ983086 WLT983086:WLV983086 WVP983086:WVR983086">
      <formula1>$S$52:$S$54</formula1>
    </dataValidation>
    <dataValidation type="list" allowBlank="1" sqref="H40:J40 JD40:JF40 SZ40:TB40 ACV40:ACX40 AMR40:AMT40 AWN40:AWP40 BGJ40:BGL40 BQF40:BQH40 CAB40:CAD40 CJX40:CJZ40 CTT40:CTV40 DDP40:DDR40 DNL40:DNN40 DXH40:DXJ40 EHD40:EHF40 EQZ40:ERB40 FAV40:FAX40 FKR40:FKT40 FUN40:FUP40 GEJ40:GEL40 GOF40:GOH40 GYB40:GYD40 HHX40:HHZ40 HRT40:HRV40 IBP40:IBR40 ILL40:ILN40 IVH40:IVJ40 JFD40:JFF40 JOZ40:JPB40 JYV40:JYX40 KIR40:KIT40 KSN40:KSP40 LCJ40:LCL40 LMF40:LMH40 LWB40:LWD40 MFX40:MFZ40 MPT40:MPV40 MZP40:MZR40 NJL40:NJN40 NTH40:NTJ40 ODD40:ODF40 OMZ40:ONB40 OWV40:OWX40 PGR40:PGT40 PQN40:PQP40 QAJ40:QAL40 QKF40:QKH40 QUB40:QUD40 RDX40:RDZ40 RNT40:RNV40 RXP40:RXR40 SHL40:SHN40 SRH40:SRJ40 TBD40:TBF40 TKZ40:TLB40 TUV40:TUX40 UER40:UET40 UON40:UOP40 UYJ40:UYL40 VIF40:VIH40 VSB40:VSD40 WBX40:WBZ40 WLT40:WLV40 WVP40:WVR40 H65576:J65576 JD65576:JF65576 SZ65576:TB65576 ACV65576:ACX65576 AMR65576:AMT65576 AWN65576:AWP65576 BGJ65576:BGL65576 BQF65576:BQH65576 CAB65576:CAD65576 CJX65576:CJZ65576 CTT65576:CTV65576 DDP65576:DDR65576 DNL65576:DNN65576 DXH65576:DXJ65576 EHD65576:EHF65576 EQZ65576:ERB65576 FAV65576:FAX65576 FKR65576:FKT65576 FUN65576:FUP65576 GEJ65576:GEL65576 GOF65576:GOH65576 GYB65576:GYD65576 HHX65576:HHZ65576 HRT65576:HRV65576 IBP65576:IBR65576 ILL65576:ILN65576 IVH65576:IVJ65576 JFD65576:JFF65576 JOZ65576:JPB65576 JYV65576:JYX65576 KIR65576:KIT65576 KSN65576:KSP65576 LCJ65576:LCL65576 LMF65576:LMH65576 LWB65576:LWD65576 MFX65576:MFZ65576 MPT65576:MPV65576 MZP65576:MZR65576 NJL65576:NJN65576 NTH65576:NTJ65576 ODD65576:ODF65576 OMZ65576:ONB65576 OWV65576:OWX65576 PGR65576:PGT65576 PQN65576:PQP65576 QAJ65576:QAL65576 QKF65576:QKH65576 QUB65576:QUD65576 RDX65576:RDZ65576 RNT65576:RNV65576 RXP65576:RXR65576 SHL65576:SHN65576 SRH65576:SRJ65576 TBD65576:TBF65576 TKZ65576:TLB65576 TUV65576:TUX65576 UER65576:UET65576 UON65576:UOP65576 UYJ65576:UYL65576 VIF65576:VIH65576 VSB65576:VSD65576 WBX65576:WBZ65576 WLT65576:WLV65576 WVP65576:WVR65576 H131112:J131112 JD131112:JF131112 SZ131112:TB131112 ACV131112:ACX131112 AMR131112:AMT131112 AWN131112:AWP131112 BGJ131112:BGL131112 BQF131112:BQH131112 CAB131112:CAD131112 CJX131112:CJZ131112 CTT131112:CTV131112 DDP131112:DDR131112 DNL131112:DNN131112 DXH131112:DXJ131112 EHD131112:EHF131112 EQZ131112:ERB131112 FAV131112:FAX131112 FKR131112:FKT131112 FUN131112:FUP131112 GEJ131112:GEL131112 GOF131112:GOH131112 GYB131112:GYD131112 HHX131112:HHZ131112 HRT131112:HRV131112 IBP131112:IBR131112 ILL131112:ILN131112 IVH131112:IVJ131112 JFD131112:JFF131112 JOZ131112:JPB131112 JYV131112:JYX131112 KIR131112:KIT131112 KSN131112:KSP131112 LCJ131112:LCL131112 LMF131112:LMH131112 LWB131112:LWD131112 MFX131112:MFZ131112 MPT131112:MPV131112 MZP131112:MZR131112 NJL131112:NJN131112 NTH131112:NTJ131112 ODD131112:ODF131112 OMZ131112:ONB131112 OWV131112:OWX131112 PGR131112:PGT131112 PQN131112:PQP131112 QAJ131112:QAL131112 QKF131112:QKH131112 QUB131112:QUD131112 RDX131112:RDZ131112 RNT131112:RNV131112 RXP131112:RXR131112 SHL131112:SHN131112 SRH131112:SRJ131112 TBD131112:TBF131112 TKZ131112:TLB131112 TUV131112:TUX131112 UER131112:UET131112 UON131112:UOP131112 UYJ131112:UYL131112 VIF131112:VIH131112 VSB131112:VSD131112 WBX131112:WBZ131112 WLT131112:WLV131112 WVP131112:WVR131112 H196648:J196648 JD196648:JF196648 SZ196648:TB196648 ACV196648:ACX196648 AMR196648:AMT196648 AWN196648:AWP196648 BGJ196648:BGL196648 BQF196648:BQH196648 CAB196648:CAD196648 CJX196648:CJZ196648 CTT196648:CTV196648 DDP196648:DDR196648 DNL196648:DNN196648 DXH196648:DXJ196648 EHD196648:EHF196648 EQZ196648:ERB196648 FAV196648:FAX196648 FKR196648:FKT196648 FUN196648:FUP196648 GEJ196648:GEL196648 GOF196648:GOH196648 GYB196648:GYD196648 HHX196648:HHZ196648 HRT196648:HRV196648 IBP196648:IBR196648 ILL196648:ILN196648 IVH196648:IVJ196648 JFD196648:JFF196648 JOZ196648:JPB196648 JYV196648:JYX196648 KIR196648:KIT196648 KSN196648:KSP196648 LCJ196648:LCL196648 LMF196648:LMH196648 LWB196648:LWD196648 MFX196648:MFZ196648 MPT196648:MPV196648 MZP196648:MZR196648 NJL196648:NJN196648 NTH196648:NTJ196648 ODD196648:ODF196648 OMZ196648:ONB196648 OWV196648:OWX196648 PGR196648:PGT196648 PQN196648:PQP196648 QAJ196648:QAL196648 QKF196648:QKH196648 QUB196648:QUD196648 RDX196648:RDZ196648 RNT196648:RNV196648 RXP196648:RXR196648 SHL196648:SHN196648 SRH196648:SRJ196648 TBD196648:TBF196648 TKZ196648:TLB196648 TUV196648:TUX196648 UER196648:UET196648 UON196648:UOP196648 UYJ196648:UYL196648 VIF196648:VIH196648 VSB196648:VSD196648 WBX196648:WBZ196648 WLT196648:WLV196648 WVP196648:WVR196648 H262184:J262184 JD262184:JF262184 SZ262184:TB262184 ACV262184:ACX262184 AMR262184:AMT262184 AWN262184:AWP262184 BGJ262184:BGL262184 BQF262184:BQH262184 CAB262184:CAD262184 CJX262184:CJZ262184 CTT262184:CTV262184 DDP262184:DDR262184 DNL262184:DNN262184 DXH262184:DXJ262184 EHD262184:EHF262184 EQZ262184:ERB262184 FAV262184:FAX262184 FKR262184:FKT262184 FUN262184:FUP262184 GEJ262184:GEL262184 GOF262184:GOH262184 GYB262184:GYD262184 HHX262184:HHZ262184 HRT262184:HRV262184 IBP262184:IBR262184 ILL262184:ILN262184 IVH262184:IVJ262184 JFD262184:JFF262184 JOZ262184:JPB262184 JYV262184:JYX262184 KIR262184:KIT262184 KSN262184:KSP262184 LCJ262184:LCL262184 LMF262184:LMH262184 LWB262184:LWD262184 MFX262184:MFZ262184 MPT262184:MPV262184 MZP262184:MZR262184 NJL262184:NJN262184 NTH262184:NTJ262184 ODD262184:ODF262184 OMZ262184:ONB262184 OWV262184:OWX262184 PGR262184:PGT262184 PQN262184:PQP262184 QAJ262184:QAL262184 QKF262184:QKH262184 QUB262184:QUD262184 RDX262184:RDZ262184 RNT262184:RNV262184 RXP262184:RXR262184 SHL262184:SHN262184 SRH262184:SRJ262184 TBD262184:TBF262184 TKZ262184:TLB262184 TUV262184:TUX262184 UER262184:UET262184 UON262184:UOP262184 UYJ262184:UYL262184 VIF262184:VIH262184 VSB262184:VSD262184 WBX262184:WBZ262184 WLT262184:WLV262184 WVP262184:WVR262184 H327720:J327720 JD327720:JF327720 SZ327720:TB327720 ACV327720:ACX327720 AMR327720:AMT327720 AWN327720:AWP327720 BGJ327720:BGL327720 BQF327720:BQH327720 CAB327720:CAD327720 CJX327720:CJZ327720 CTT327720:CTV327720 DDP327720:DDR327720 DNL327720:DNN327720 DXH327720:DXJ327720 EHD327720:EHF327720 EQZ327720:ERB327720 FAV327720:FAX327720 FKR327720:FKT327720 FUN327720:FUP327720 GEJ327720:GEL327720 GOF327720:GOH327720 GYB327720:GYD327720 HHX327720:HHZ327720 HRT327720:HRV327720 IBP327720:IBR327720 ILL327720:ILN327720 IVH327720:IVJ327720 JFD327720:JFF327720 JOZ327720:JPB327720 JYV327720:JYX327720 KIR327720:KIT327720 KSN327720:KSP327720 LCJ327720:LCL327720 LMF327720:LMH327720 LWB327720:LWD327720 MFX327720:MFZ327720 MPT327720:MPV327720 MZP327720:MZR327720 NJL327720:NJN327720 NTH327720:NTJ327720 ODD327720:ODF327720 OMZ327720:ONB327720 OWV327720:OWX327720 PGR327720:PGT327720 PQN327720:PQP327720 QAJ327720:QAL327720 QKF327720:QKH327720 QUB327720:QUD327720 RDX327720:RDZ327720 RNT327720:RNV327720 RXP327720:RXR327720 SHL327720:SHN327720 SRH327720:SRJ327720 TBD327720:TBF327720 TKZ327720:TLB327720 TUV327720:TUX327720 UER327720:UET327720 UON327720:UOP327720 UYJ327720:UYL327720 VIF327720:VIH327720 VSB327720:VSD327720 WBX327720:WBZ327720 WLT327720:WLV327720 WVP327720:WVR327720 H393256:J393256 JD393256:JF393256 SZ393256:TB393256 ACV393256:ACX393256 AMR393256:AMT393256 AWN393256:AWP393256 BGJ393256:BGL393256 BQF393256:BQH393256 CAB393256:CAD393256 CJX393256:CJZ393256 CTT393256:CTV393256 DDP393256:DDR393256 DNL393256:DNN393256 DXH393256:DXJ393256 EHD393256:EHF393256 EQZ393256:ERB393256 FAV393256:FAX393256 FKR393256:FKT393256 FUN393256:FUP393256 GEJ393256:GEL393256 GOF393256:GOH393256 GYB393256:GYD393256 HHX393256:HHZ393256 HRT393256:HRV393256 IBP393256:IBR393256 ILL393256:ILN393256 IVH393256:IVJ393256 JFD393256:JFF393256 JOZ393256:JPB393256 JYV393256:JYX393256 KIR393256:KIT393256 KSN393256:KSP393256 LCJ393256:LCL393256 LMF393256:LMH393256 LWB393256:LWD393256 MFX393256:MFZ393256 MPT393256:MPV393256 MZP393256:MZR393256 NJL393256:NJN393256 NTH393256:NTJ393256 ODD393256:ODF393256 OMZ393256:ONB393256 OWV393256:OWX393256 PGR393256:PGT393256 PQN393256:PQP393256 QAJ393256:QAL393256 QKF393256:QKH393256 QUB393256:QUD393256 RDX393256:RDZ393256 RNT393256:RNV393256 RXP393256:RXR393256 SHL393256:SHN393256 SRH393256:SRJ393256 TBD393256:TBF393256 TKZ393256:TLB393256 TUV393256:TUX393256 UER393256:UET393256 UON393256:UOP393256 UYJ393256:UYL393256 VIF393256:VIH393256 VSB393256:VSD393256 WBX393256:WBZ393256 WLT393256:WLV393256 WVP393256:WVR393256 H458792:J458792 JD458792:JF458792 SZ458792:TB458792 ACV458792:ACX458792 AMR458792:AMT458792 AWN458792:AWP458792 BGJ458792:BGL458792 BQF458792:BQH458792 CAB458792:CAD458792 CJX458792:CJZ458792 CTT458792:CTV458792 DDP458792:DDR458792 DNL458792:DNN458792 DXH458792:DXJ458792 EHD458792:EHF458792 EQZ458792:ERB458792 FAV458792:FAX458792 FKR458792:FKT458792 FUN458792:FUP458792 GEJ458792:GEL458792 GOF458792:GOH458792 GYB458792:GYD458792 HHX458792:HHZ458792 HRT458792:HRV458792 IBP458792:IBR458792 ILL458792:ILN458792 IVH458792:IVJ458792 JFD458792:JFF458792 JOZ458792:JPB458792 JYV458792:JYX458792 KIR458792:KIT458792 KSN458792:KSP458792 LCJ458792:LCL458792 LMF458792:LMH458792 LWB458792:LWD458792 MFX458792:MFZ458792 MPT458792:MPV458792 MZP458792:MZR458792 NJL458792:NJN458792 NTH458792:NTJ458792 ODD458792:ODF458792 OMZ458792:ONB458792 OWV458792:OWX458792 PGR458792:PGT458792 PQN458792:PQP458792 QAJ458792:QAL458792 QKF458792:QKH458792 QUB458792:QUD458792 RDX458792:RDZ458792 RNT458792:RNV458792 RXP458792:RXR458792 SHL458792:SHN458792 SRH458792:SRJ458792 TBD458792:TBF458792 TKZ458792:TLB458792 TUV458792:TUX458792 UER458792:UET458792 UON458792:UOP458792 UYJ458792:UYL458792 VIF458792:VIH458792 VSB458792:VSD458792 WBX458792:WBZ458792 WLT458792:WLV458792 WVP458792:WVR458792 H524328:J524328 JD524328:JF524328 SZ524328:TB524328 ACV524328:ACX524328 AMR524328:AMT524328 AWN524328:AWP524328 BGJ524328:BGL524328 BQF524328:BQH524328 CAB524328:CAD524328 CJX524328:CJZ524328 CTT524328:CTV524328 DDP524328:DDR524328 DNL524328:DNN524328 DXH524328:DXJ524328 EHD524328:EHF524328 EQZ524328:ERB524328 FAV524328:FAX524328 FKR524328:FKT524328 FUN524328:FUP524328 GEJ524328:GEL524328 GOF524328:GOH524328 GYB524328:GYD524328 HHX524328:HHZ524328 HRT524328:HRV524328 IBP524328:IBR524328 ILL524328:ILN524328 IVH524328:IVJ524328 JFD524328:JFF524328 JOZ524328:JPB524328 JYV524328:JYX524328 KIR524328:KIT524328 KSN524328:KSP524328 LCJ524328:LCL524328 LMF524328:LMH524328 LWB524328:LWD524328 MFX524328:MFZ524328 MPT524328:MPV524328 MZP524328:MZR524328 NJL524328:NJN524328 NTH524328:NTJ524328 ODD524328:ODF524328 OMZ524328:ONB524328 OWV524328:OWX524328 PGR524328:PGT524328 PQN524328:PQP524328 QAJ524328:QAL524328 QKF524328:QKH524328 QUB524328:QUD524328 RDX524328:RDZ524328 RNT524328:RNV524328 RXP524328:RXR524328 SHL524328:SHN524328 SRH524328:SRJ524328 TBD524328:TBF524328 TKZ524328:TLB524328 TUV524328:TUX524328 UER524328:UET524328 UON524328:UOP524328 UYJ524328:UYL524328 VIF524328:VIH524328 VSB524328:VSD524328 WBX524328:WBZ524328 WLT524328:WLV524328 WVP524328:WVR524328 H589864:J589864 JD589864:JF589864 SZ589864:TB589864 ACV589864:ACX589864 AMR589864:AMT589864 AWN589864:AWP589864 BGJ589864:BGL589864 BQF589864:BQH589864 CAB589864:CAD589864 CJX589864:CJZ589864 CTT589864:CTV589864 DDP589864:DDR589864 DNL589864:DNN589864 DXH589864:DXJ589864 EHD589864:EHF589864 EQZ589864:ERB589864 FAV589864:FAX589864 FKR589864:FKT589864 FUN589864:FUP589864 GEJ589864:GEL589864 GOF589864:GOH589864 GYB589864:GYD589864 HHX589864:HHZ589864 HRT589864:HRV589864 IBP589864:IBR589864 ILL589864:ILN589864 IVH589864:IVJ589864 JFD589864:JFF589864 JOZ589864:JPB589864 JYV589864:JYX589864 KIR589864:KIT589864 KSN589864:KSP589864 LCJ589864:LCL589864 LMF589864:LMH589864 LWB589864:LWD589864 MFX589864:MFZ589864 MPT589864:MPV589864 MZP589864:MZR589864 NJL589864:NJN589864 NTH589864:NTJ589864 ODD589864:ODF589864 OMZ589864:ONB589864 OWV589864:OWX589864 PGR589864:PGT589864 PQN589864:PQP589864 QAJ589864:QAL589864 QKF589864:QKH589864 QUB589864:QUD589864 RDX589864:RDZ589864 RNT589864:RNV589864 RXP589864:RXR589864 SHL589864:SHN589864 SRH589864:SRJ589864 TBD589864:TBF589864 TKZ589864:TLB589864 TUV589864:TUX589864 UER589864:UET589864 UON589864:UOP589864 UYJ589864:UYL589864 VIF589864:VIH589864 VSB589864:VSD589864 WBX589864:WBZ589864 WLT589864:WLV589864 WVP589864:WVR589864 H655400:J655400 JD655400:JF655400 SZ655400:TB655400 ACV655400:ACX655400 AMR655400:AMT655400 AWN655400:AWP655400 BGJ655400:BGL655400 BQF655400:BQH655400 CAB655400:CAD655400 CJX655400:CJZ655400 CTT655400:CTV655400 DDP655400:DDR655400 DNL655400:DNN655400 DXH655400:DXJ655400 EHD655400:EHF655400 EQZ655400:ERB655400 FAV655400:FAX655400 FKR655400:FKT655400 FUN655400:FUP655400 GEJ655400:GEL655400 GOF655400:GOH655400 GYB655400:GYD655400 HHX655400:HHZ655400 HRT655400:HRV655400 IBP655400:IBR655400 ILL655400:ILN655400 IVH655400:IVJ655400 JFD655400:JFF655400 JOZ655400:JPB655400 JYV655400:JYX655400 KIR655400:KIT655400 KSN655400:KSP655400 LCJ655400:LCL655400 LMF655400:LMH655400 LWB655400:LWD655400 MFX655400:MFZ655400 MPT655400:MPV655400 MZP655400:MZR655400 NJL655400:NJN655400 NTH655400:NTJ655400 ODD655400:ODF655400 OMZ655400:ONB655400 OWV655400:OWX655400 PGR655400:PGT655400 PQN655400:PQP655400 QAJ655400:QAL655400 QKF655400:QKH655400 QUB655400:QUD655400 RDX655400:RDZ655400 RNT655400:RNV655400 RXP655400:RXR655400 SHL655400:SHN655400 SRH655400:SRJ655400 TBD655400:TBF655400 TKZ655400:TLB655400 TUV655400:TUX655400 UER655400:UET655400 UON655400:UOP655400 UYJ655400:UYL655400 VIF655400:VIH655400 VSB655400:VSD655400 WBX655400:WBZ655400 WLT655400:WLV655400 WVP655400:WVR655400 H720936:J720936 JD720936:JF720936 SZ720936:TB720936 ACV720936:ACX720936 AMR720936:AMT720936 AWN720936:AWP720936 BGJ720936:BGL720936 BQF720936:BQH720936 CAB720936:CAD720936 CJX720936:CJZ720936 CTT720936:CTV720936 DDP720936:DDR720936 DNL720936:DNN720936 DXH720936:DXJ720936 EHD720936:EHF720936 EQZ720936:ERB720936 FAV720936:FAX720936 FKR720936:FKT720936 FUN720936:FUP720936 GEJ720936:GEL720936 GOF720936:GOH720936 GYB720936:GYD720936 HHX720936:HHZ720936 HRT720936:HRV720936 IBP720936:IBR720936 ILL720936:ILN720936 IVH720936:IVJ720936 JFD720936:JFF720936 JOZ720936:JPB720936 JYV720936:JYX720936 KIR720936:KIT720936 KSN720936:KSP720936 LCJ720936:LCL720936 LMF720936:LMH720936 LWB720936:LWD720936 MFX720936:MFZ720936 MPT720936:MPV720936 MZP720936:MZR720936 NJL720936:NJN720936 NTH720936:NTJ720936 ODD720936:ODF720936 OMZ720936:ONB720936 OWV720936:OWX720936 PGR720936:PGT720936 PQN720936:PQP720936 QAJ720936:QAL720936 QKF720936:QKH720936 QUB720936:QUD720936 RDX720936:RDZ720936 RNT720936:RNV720936 RXP720936:RXR720936 SHL720936:SHN720936 SRH720936:SRJ720936 TBD720936:TBF720936 TKZ720936:TLB720936 TUV720936:TUX720936 UER720936:UET720936 UON720936:UOP720936 UYJ720936:UYL720936 VIF720936:VIH720936 VSB720936:VSD720936 WBX720936:WBZ720936 WLT720936:WLV720936 WVP720936:WVR720936 H786472:J786472 JD786472:JF786472 SZ786472:TB786472 ACV786472:ACX786472 AMR786472:AMT786472 AWN786472:AWP786472 BGJ786472:BGL786472 BQF786472:BQH786472 CAB786472:CAD786472 CJX786472:CJZ786472 CTT786472:CTV786472 DDP786472:DDR786472 DNL786472:DNN786472 DXH786472:DXJ786472 EHD786472:EHF786472 EQZ786472:ERB786472 FAV786472:FAX786472 FKR786472:FKT786472 FUN786472:FUP786472 GEJ786472:GEL786472 GOF786472:GOH786472 GYB786472:GYD786472 HHX786472:HHZ786472 HRT786472:HRV786472 IBP786472:IBR786472 ILL786472:ILN786472 IVH786472:IVJ786472 JFD786472:JFF786472 JOZ786472:JPB786472 JYV786472:JYX786472 KIR786472:KIT786472 KSN786472:KSP786472 LCJ786472:LCL786472 LMF786472:LMH786472 LWB786472:LWD786472 MFX786472:MFZ786472 MPT786472:MPV786472 MZP786472:MZR786472 NJL786472:NJN786472 NTH786472:NTJ786472 ODD786472:ODF786472 OMZ786472:ONB786472 OWV786472:OWX786472 PGR786472:PGT786472 PQN786472:PQP786472 QAJ786472:QAL786472 QKF786472:QKH786472 QUB786472:QUD786472 RDX786472:RDZ786472 RNT786472:RNV786472 RXP786472:RXR786472 SHL786472:SHN786472 SRH786472:SRJ786472 TBD786472:TBF786472 TKZ786472:TLB786472 TUV786472:TUX786472 UER786472:UET786472 UON786472:UOP786472 UYJ786472:UYL786472 VIF786472:VIH786472 VSB786472:VSD786472 WBX786472:WBZ786472 WLT786472:WLV786472 WVP786472:WVR786472 H852008:J852008 JD852008:JF852008 SZ852008:TB852008 ACV852008:ACX852008 AMR852008:AMT852008 AWN852008:AWP852008 BGJ852008:BGL852008 BQF852008:BQH852008 CAB852008:CAD852008 CJX852008:CJZ852008 CTT852008:CTV852008 DDP852008:DDR852008 DNL852008:DNN852008 DXH852008:DXJ852008 EHD852008:EHF852008 EQZ852008:ERB852008 FAV852008:FAX852008 FKR852008:FKT852008 FUN852008:FUP852008 GEJ852008:GEL852008 GOF852008:GOH852008 GYB852008:GYD852008 HHX852008:HHZ852008 HRT852008:HRV852008 IBP852008:IBR852008 ILL852008:ILN852008 IVH852008:IVJ852008 JFD852008:JFF852008 JOZ852008:JPB852008 JYV852008:JYX852008 KIR852008:KIT852008 KSN852008:KSP852008 LCJ852008:LCL852008 LMF852008:LMH852008 LWB852008:LWD852008 MFX852008:MFZ852008 MPT852008:MPV852008 MZP852008:MZR852008 NJL852008:NJN852008 NTH852008:NTJ852008 ODD852008:ODF852008 OMZ852008:ONB852008 OWV852008:OWX852008 PGR852008:PGT852008 PQN852008:PQP852008 QAJ852008:QAL852008 QKF852008:QKH852008 QUB852008:QUD852008 RDX852008:RDZ852008 RNT852008:RNV852008 RXP852008:RXR852008 SHL852008:SHN852008 SRH852008:SRJ852008 TBD852008:TBF852008 TKZ852008:TLB852008 TUV852008:TUX852008 UER852008:UET852008 UON852008:UOP852008 UYJ852008:UYL852008 VIF852008:VIH852008 VSB852008:VSD852008 WBX852008:WBZ852008 WLT852008:WLV852008 WVP852008:WVR852008 H917544:J917544 JD917544:JF917544 SZ917544:TB917544 ACV917544:ACX917544 AMR917544:AMT917544 AWN917544:AWP917544 BGJ917544:BGL917544 BQF917544:BQH917544 CAB917544:CAD917544 CJX917544:CJZ917544 CTT917544:CTV917544 DDP917544:DDR917544 DNL917544:DNN917544 DXH917544:DXJ917544 EHD917544:EHF917544 EQZ917544:ERB917544 FAV917544:FAX917544 FKR917544:FKT917544 FUN917544:FUP917544 GEJ917544:GEL917544 GOF917544:GOH917544 GYB917544:GYD917544 HHX917544:HHZ917544 HRT917544:HRV917544 IBP917544:IBR917544 ILL917544:ILN917544 IVH917544:IVJ917544 JFD917544:JFF917544 JOZ917544:JPB917544 JYV917544:JYX917544 KIR917544:KIT917544 KSN917544:KSP917544 LCJ917544:LCL917544 LMF917544:LMH917544 LWB917544:LWD917544 MFX917544:MFZ917544 MPT917544:MPV917544 MZP917544:MZR917544 NJL917544:NJN917544 NTH917544:NTJ917544 ODD917544:ODF917544 OMZ917544:ONB917544 OWV917544:OWX917544 PGR917544:PGT917544 PQN917544:PQP917544 QAJ917544:QAL917544 QKF917544:QKH917544 QUB917544:QUD917544 RDX917544:RDZ917544 RNT917544:RNV917544 RXP917544:RXR917544 SHL917544:SHN917544 SRH917544:SRJ917544 TBD917544:TBF917544 TKZ917544:TLB917544 TUV917544:TUX917544 UER917544:UET917544 UON917544:UOP917544 UYJ917544:UYL917544 VIF917544:VIH917544 VSB917544:VSD917544 WBX917544:WBZ917544 WLT917544:WLV917544 WVP917544:WVR917544 H983080:J983080 JD983080:JF983080 SZ983080:TB983080 ACV983080:ACX983080 AMR983080:AMT983080 AWN983080:AWP983080 BGJ983080:BGL983080 BQF983080:BQH983080 CAB983080:CAD983080 CJX983080:CJZ983080 CTT983080:CTV983080 DDP983080:DDR983080 DNL983080:DNN983080 DXH983080:DXJ983080 EHD983080:EHF983080 EQZ983080:ERB983080 FAV983080:FAX983080 FKR983080:FKT983080 FUN983080:FUP983080 GEJ983080:GEL983080 GOF983080:GOH983080 GYB983080:GYD983080 HHX983080:HHZ983080 HRT983080:HRV983080 IBP983080:IBR983080 ILL983080:ILN983080 IVH983080:IVJ983080 JFD983080:JFF983080 JOZ983080:JPB983080 JYV983080:JYX983080 KIR983080:KIT983080 KSN983080:KSP983080 LCJ983080:LCL983080 LMF983080:LMH983080 LWB983080:LWD983080 MFX983080:MFZ983080 MPT983080:MPV983080 MZP983080:MZR983080 NJL983080:NJN983080 NTH983080:NTJ983080 ODD983080:ODF983080 OMZ983080:ONB983080 OWV983080:OWX983080 PGR983080:PGT983080 PQN983080:PQP983080 QAJ983080:QAL983080 QKF983080:QKH983080 QUB983080:QUD983080 RDX983080:RDZ983080 RNT983080:RNV983080 RXP983080:RXR983080 SHL983080:SHN983080 SRH983080:SRJ983080 TBD983080:TBF983080 TKZ983080:TLB983080 TUV983080:TUX983080 UER983080:UET983080 UON983080:UOP983080 UYJ983080:UYL983080 VIF983080:VIH983080 VSB983080:VSD983080 WBX983080:WBZ983080 WLT983080:WLV983080 WVP983080:WVR983080">
      <formula1>$U$51:$U$54</formula1>
    </dataValidation>
    <dataValidation type="list" allowBlank="1" sqref="H36:J36 JD36:JF36 SZ36:TB36 ACV36:ACX36 AMR36:AMT36 AWN36:AWP36 BGJ36:BGL36 BQF36:BQH36 CAB36:CAD36 CJX36:CJZ36 CTT36:CTV36 DDP36:DDR36 DNL36:DNN36 DXH36:DXJ36 EHD36:EHF36 EQZ36:ERB36 FAV36:FAX36 FKR36:FKT36 FUN36:FUP36 GEJ36:GEL36 GOF36:GOH36 GYB36:GYD36 HHX36:HHZ36 HRT36:HRV36 IBP36:IBR36 ILL36:ILN36 IVH36:IVJ36 JFD36:JFF36 JOZ36:JPB36 JYV36:JYX36 KIR36:KIT36 KSN36:KSP36 LCJ36:LCL36 LMF36:LMH36 LWB36:LWD36 MFX36:MFZ36 MPT36:MPV36 MZP36:MZR36 NJL36:NJN36 NTH36:NTJ36 ODD36:ODF36 OMZ36:ONB36 OWV36:OWX36 PGR36:PGT36 PQN36:PQP36 QAJ36:QAL36 QKF36:QKH36 QUB36:QUD36 RDX36:RDZ36 RNT36:RNV36 RXP36:RXR36 SHL36:SHN36 SRH36:SRJ36 TBD36:TBF36 TKZ36:TLB36 TUV36:TUX36 UER36:UET36 UON36:UOP36 UYJ36:UYL36 VIF36:VIH36 VSB36:VSD36 WBX36:WBZ36 WLT36:WLV36 WVP36:WVR36 H65572:J65572 JD65572:JF65572 SZ65572:TB65572 ACV65572:ACX65572 AMR65572:AMT65572 AWN65572:AWP65572 BGJ65572:BGL65572 BQF65572:BQH65572 CAB65572:CAD65572 CJX65572:CJZ65572 CTT65572:CTV65572 DDP65572:DDR65572 DNL65572:DNN65572 DXH65572:DXJ65572 EHD65572:EHF65572 EQZ65572:ERB65572 FAV65572:FAX65572 FKR65572:FKT65572 FUN65572:FUP65572 GEJ65572:GEL65572 GOF65572:GOH65572 GYB65572:GYD65572 HHX65572:HHZ65572 HRT65572:HRV65572 IBP65572:IBR65572 ILL65572:ILN65572 IVH65572:IVJ65572 JFD65572:JFF65572 JOZ65572:JPB65572 JYV65572:JYX65572 KIR65572:KIT65572 KSN65572:KSP65572 LCJ65572:LCL65572 LMF65572:LMH65572 LWB65572:LWD65572 MFX65572:MFZ65572 MPT65572:MPV65572 MZP65572:MZR65572 NJL65572:NJN65572 NTH65572:NTJ65572 ODD65572:ODF65572 OMZ65572:ONB65572 OWV65572:OWX65572 PGR65572:PGT65572 PQN65572:PQP65572 QAJ65572:QAL65572 QKF65572:QKH65572 QUB65572:QUD65572 RDX65572:RDZ65572 RNT65572:RNV65572 RXP65572:RXR65572 SHL65572:SHN65572 SRH65572:SRJ65572 TBD65572:TBF65572 TKZ65572:TLB65572 TUV65572:TUX65572 UER65572:UET65572 UON65572:UOP65572 UYJ65572:UYL65572 VIF65572:VIH65572 VSB65572:VSD65572 WBX65572:WBZ65572 WLT65572:WLV65572 WVP65572:WVR65572 H131108:J131108 JD131108:JF131108 SZ131108:TB131108 ACV131108:ACX131108 AMR131108:AMT131108 AWN131108:AWP131108 BGJ131108:BGL131108 BQF131108:BQH131108 CAB131108:CAD131108 CJX131108:CJZ131108 CTT131108:CTV131108 DDP131108:DDR131108 DNL131108:DNN131108 DXH131108:DXJ131108 EHD131108:EHF131108 EQZ131108:ERB131108 FAV131108:FAX131108 FKR131108:FKT131108 FUN131108:FUP131108 GEJ131108:GEL131108 GOF131108:GOH131108 GYB131108:GYD131108 HHX131108:HHZ131108 HRT131108:HRV131108 IBP131108:IBR131108 ILL131108:ILN131108 IVH131108:IVJ131108 JFD131108:JFF131108 JOZ131108:JPB131108 JYV131108:JYX131108 KIR131108:KIT131108 KSN131108:KSP131108 LCJ131108:LCL131108 LMF131108:LMH131108 LWB131108:LWD131108 MFX131108:MFZ131108 MPT131108:MPV131108 MZP131108:MZR131108 NJL131108:NJN131108 NTH131108:NTJ131108 ODD131108:ODF131108 OMZ131108:ONB131108 OWV131108:OWX131108 PGR131108:PGT131108 PQN131108:PQP131108 QAJ131108:QAL131108 QKF131108:QKH131108 QUB131108:QUD131108 RDX131108:RDZ131108 RNT131108:RNV131108 RXP131108:RXR131108 SHL131108:SHN131108 SRH131108:SRJ131108 TBD131108:TBF131108 TKZ131108:TLB131108 TUV131108:TUX131108 UER131108:UET131108 UON131108:UOP131108 UYJ131108:UYL131108 VIF131108:VIH131108 VSB131108:VSD131108 WBX131108:WBZ131108 WLT131108:WLV131108 WVP131108:WVR131108 H196644:J196644 JD196644:JF196644 SZ196644:TB196644 ACV196644:ACX196644 AMR196644:AMT196644 AWN196644:AWP196644 BGJ196644:BGL196644 BQF196644:BQH196644 CAB196644:CAD196644 CJX196644:CJZ196644 CTT196644:CTV196644 DDP196644:DDR196644 DNL196644:DNN196644 DXH196644:DXJ196644 EHD196644:EHF196644 EQZ196644:ERB196644 FAV196644:FAX196644 FKR196644:FKT196644 FUN196644:FUP196644 GEJ196644:GEL196644 GOF196644:GOH196644 GYB196644:GYD196644 HHX196644:HHZ196644 HRT196644:HRV196644 IBP196644:IBR196644 ILL196644:ILN196644 IVH196644:IVJ196644 JFD196644:JFF196644 JOZ196644:JPB196644 JYV196644:JYX196644 KIR196644:KIT196644 KSN196644:KSP196644 LCJ196644:LCL196644 LMF196644:LMH196644 LWB196644:LWD196644 MFX196644:MFZ196644 MPT196644:MPV196644 MZP196644:MZR196644 NJL196644:NJN196644 NTH196644:NTJ196644 ODD196644:ODF196644 OMZ196644:ONB196644 OWV196644:OWX196644 PGR196644:PGT196644 PQN196644:PQP196644 QAJ196644:QAL196644 QKF196644:QKH196644 QUB196644:QUD196644 RDX196644:RDZ196644 RNT196644:RNV196644 RXP196644:RXR196644 SHL196644:SHN196644 SRH196644:SRJ196644 TBD196644:TBF196644 TKZ196644:TLB196644 TUV196644:TUX196644 UER196644:UET196644 UON196644:UOP196644 UYJ196644:UYL196644 VIF196644:VIH196644 VSB196644:VSD196644 WBX196644:WBZ196644 WLT196644:WLV196644 WVP196644:WVR196644 H262180:J262180 JD262180:JF262180 SZ262180:TB262180 ACV262180:ACX262180 AMR262180:AMT262180 AWN262180:AWP262180 BGJ262180:BGL262180 BQF262180:BQH262180 CAB262180:CAD262180 CJX262180:CJZ262180 CTT262180:CTV262180 DDP262180:DDR262180 DNL262180:DNN262180 DXH262180:DXJ262180 EHD262180:EHF262180 EQZ262180:ERB262180 FAV262180:FAX262180 FKR262180:FKT262180 FUN262180:FUP262180 GEJ262180:GEL262180 GOF262180:GOH262180 GYB262180:GYD262180 HHX262180:HHZ262180 HRT262180:HRV262180 IBP262180:IBR262180 ILL262180:ILN262180 IVH262180:IVJ262180 JFD262180:JFF262180 JOZ262180:JPB262180 JYV262180:JYX262180 KIR262180:KIT262180 KSN262180:KSP262180 LCJ262180:LCL262180 LMF262180:LMH262180 LWB262180:LWD262180 MFX262180:MFZ262180 MPT262180:MPV262180 MZP262180:MZR262180 NJL262180:NJN262180 NTH262180:NTJ262180 ODD262180:ODF262180 OMZ262180:ONB262180 OWV262180:OWX262180 PGR262180:PGT262180 PQN262180:PQP262180 QAJ262180:QAL262180 QKF262180:QKH262180 QUB262180:QUD262180 RDX262180:RDZ262180 RNT262180:RNV262180 RXP262180:RXR262180 SHL262180:SHN262180 SRH262180:SRJ262180 TBD262180:TBF262180 TKZ262180:TLB262180 TUV262180:TUX262180 UER262180:UET262180 UON262180:UOP262180 UYJ262180:UYL262180 VIF262180:VIH262180 VSB262180:VSD262180 WBX262180:WBZ262180 WLT262180:WLV262180 WVP262180:WVR262180 H327716:J327716 JD327716:JF327716 SZ327716:TB327716 ACV327716:ACX327716 AMR327716:AMT327716 AWN327716:AWP327716 BGJ327716:BGL327716 BQF327716:BQH327716 CAB327716:CAD327716 CJX327716:CJZ327716 CTT327716:CTV327716 DDP327716:DDR327716 DNL327716:DNN327716 DXH327716:DXJ327716 EHD327716:EHF327716 EQZ327716:ERB327716 FAV327716:FAX327716 FKR327716:FKT327716 FUN327716:FUP327716 GEJ327716:GEL327716 GOF327716:GOH327716 GYB327716:GYD327716 HHX327716:HHZ327716 HRT327716:HRV327716 IBP327716:IBR327716 ILL327716:ILN327716 IVH327716:IVJ327716 JFD327716:JFF327716 JOZ327716:JPB327716 JYV327716:JYX327716 KIR327716:KIT327716 KSN327716:KSP327716 LCJ327716:LCL327716 LMF327716:LMH327716 LWB327716:LWD327716 MFX327716:MFZ327716 MPT327716:MPV327716 MZP327716:MZR327716 NJL327716:NJN327716 NTH327716:NTJ327716 ODD327716:ODF327716 OMZ327716:ONB327716 OWV327716:OWX327716 PGR327716:PGT327716 PQN327716:PQP327716 QAJ327716:QAL327716 QKF327716:QKH327716 QUB327716:QUD327716 RDX327716:RDZ327716 RNT327716:RNV327716 RXP327716:RXR327716 SHL327716:SHN327716 SRH327716:SRJ327716 TBD327716:TBF327716 TKZ327716:TLB327716 TUV327716:TUX327716 UER327716:UET327716 UON327716:UOP327716 UYJ327716:UYL327716 VIF327716:VIH327716 VSB327716:VSD327716 WBX327716:WBZ327716 WLT327716:WLV327716 WVP327716:WVR327716 H393252:J393252 JD393252:JF393252 SZ393252:TB393252 ACV393252:ACX393252 AMR393252:AMT393252 AWN393252:AWP393252 BGJ393252:BGL393252 BQF393252:BQH393252 CAB393252:CAD393252 CJX393252:CJZ393252 CTT393252:CTV393252 DDP393252:DDR393252 DNL393252:DNN393252 DXH393252:DXJ393252 EHD393252:EHF393252 EQZ393252:ERB393252 FAV393252:FAX393252 FKR393252:FKT393252 FUN393252:FUP393252 GEJ393252:GEL393252 GOF393252:GOH393252 GYB393252:GYD393252 HHX393252:HHZ393252 HRT393252:HRV393252 IBP393252:IBR393252 ILL393252:ILN393252 IVH393252:IVJ393252 JFD393252:JFF393252 JOZ393252:JPB393252 JYV393252:JYX393252 KIR393252:KIT393252 KSN393252:KSP393252 LCJ393252:LCL393252 LMF393252:LMH393252 LWB393252:LWD393252 MFX393252:MFZ393252 MPT393252:MPV393252 MZP393252:MZR393252 NJL393252:NJN393252 NTH393252:NTJ393252 ODD393252:ODF393252 OMZ393252:ONB393252 OWV393252:OWX393252 PGR393252:PGT393252 PQN393252:PQP393252 QAJ393252:QAL393252 QKF393252:QKH393252 QUB393252:QUD393252 RDX393252:RDZ393252 RNT393252:RNV393252 RXP393252:RXR393252 SHL393252:SHN393252 SRH393252:SRJ393252 TBD393252:TBF393252 TKZ393252:TLB393252 TUV393252:TUX393252 UER393252:UET393252 UON393252:UOP393252 UYJ393252:UYL393252 VIF393252:VIH393252 VSB393252:VSD393252 WBX393252:WBZ393252 WLT393252:WLV393252 WVP393252:WVR393252 H458788:J458788 JD458788:JF458788 SZ458788:TB458788 ACV458788:ACX458788 AMR458788:AMT458788 AWN458788:AWP458788 BGJ458788:BGL458788 BQF458788:BQH458788 CAB458788:CAD458788 CJX458788:CJZ458788 CTT458788:CTV458788 DDP458788:DDR458788 DNL458788:DNN458788 DXH458788:DXJ458788 EHD458788:EHF458788 EQZ458788:ERB458788 FAV458788:FAX458788 FKR458788:FKT458788 FUN458788:FUP458788 GEJ458788:GEL458788 GOF458788:GOH458788 GYB458788:GYD458788 HHX458788:HHZ458788 HRT458788:HRV458788 IBP458788:IBR458788 ILL458788:ILN458788 IVH458788:IVJ458788 JFD458788:JFF458788 JOZ458788:JPB458788 JYV458788:JYX458788 KIR458788:KIT458788 KSN458788:KSP458788 LCJ458788:LCL458788 LMF458788:LMH458788 LWB458788:LWD458788 MFX458788:MFZ458788 MPT458788:MPV458788 MZP458788:MZR458788 NJL458788:NJN458788 NTH458788:NTJ458788 ODD458788:ODF458788 OMZ458788:ONB458788 OWV458788:OWX458788 PGR458788:PGT458788 PQN458788:PQP458788 QAJ458788:QAL458788 QKF458788:QKH458788 QUB458788:QUD458788 RDX458788:RDZ458788 RNT458788:RNV458788 RXP458788:RXR458788 SHL458788:SHN458788 SRH458788:SRJ458788 TBD458788:TBF458788 TKZ458788:TLB458788 TUV458788:TUX458788 UER458788:UET458788 UON458788:UOP458788 UYJ458788:UYL458788 VIF458788:VIH458788 VSB458788:VSD458788 WBX458788:WBZ458788 WLT458788:WLV458788 WVP458788:WVR458788 H524324:J524324 JD524324:JF524324 SZ524324:TB524324 ACV524324:ACX524324 AMR524324:AMT524324 AWN524324:AWP524324 BGJ524324:BGL524324 BQF524324:BQH524324 CAB524324:CAD524324 CJX524324:CJZ524324 CTT524324:CTV524324 DDP524324:DDR524324 DNL524324:DNN524324 DXH524324:DXJ524324 EHD524324:EHF524324 EQZ524324:ERB524324 FAV524324:FAX524324 FKR524324:FKT524324 FUN524324:FUP524324 GEJ524324:GEL524324 GOF524324:GOH524324 GYB524324:GYD524324 HHX524324:HHZ524324 HRT524324:HRV524324 IBP524324:IBR524324 ILL524324:ILN524324 IVH524324:IVJ524324 JFD524324:JFF524324 JOZ524324:JPB524324 JYV524324:JYX524324 KIR524324:KIT524324 KSN524324:KSP524324 LCJ524324:LCL524324 LMF524324:LMH524324 LWB524324:LWD524324 MFX524324:MFZ524324 MPT524324:MPV524324 MZP524324:MZR524324 NJL524324:NJN524324 NTH524324:NTJ524324 ODD524324:ODF524324 OMZ524324:ONB524324 OWV524324:OWX524324 PGR524324:PGT524324 PQN524324:PQP524324 QAJ524324:QAL524324 QKF524324:QKH524324 QUB524324:QUD524324 RDX524324:RDZ524324 RNT524324:RNV524324 RXP524324:RXR524324 SHL524324:SHN524324 SRH524324:SRJ524324 TBD524324:TBF524324 TKZ524324:TLB524324 TUV524324:TUX524324 UER524324:UET524324 UON524324:UOP524324 UYJ524324:UYL524324 VIF524324:VIH524324 VSB524324:VSD524324 WBX524324:WBZ524324 WLT524324:WLV524324 WVP524324:WVR524324 H589860:J589860 JD589860:JF589860 SZ589860:TB589860 ACV589860:ACX589860 AMR589860:AMT589860 AWN589860:AWP589860 BGJ589860:BGL589860 BQF589860:BQH589860 CAB589860:CAD589860 CJX589860:CJZ589860 CTT589860:CTV589860 DDP589860:DDR589860 DNL589860:DNN589860 DXH589860:DXJ589860 EHD589860:EHF589860 EQZ589860:ERB589860 FAV589860:FAX589860 FKR589860:FKT589860 FUN589860:FUP589860 GEJ589860:GEL589860 GOF589860:GOH589860 GYB589860:GYD589860 HHX589860:HHZ589860 HRT589860:HRV589860 IBP589860:IBR589860 ILL589860:ILN589860 IVH589860:IVJ589860 JFD589860:JFF589860 JOZ589860:JPB589860 JYV589860:JYX589860 KIR589860:KIT589860 KSN589860:KSP589860 LCJ589860:LCL589860 LMF589860:LMH589860 LWB589860:LWD589860 MFX589860:MFZ589860 MPT589860:MPV589860 MZP589860:MZR589860 NJL589860:NJN589860 NTH589860:NTJ589860 ODD589860:ODF589860 OMZ589860:ONB589860 OWV589860:OWX589860 PGR589860:PGT589860 PQN589860:PQP589860 QAJ589860:QAL589860 QKF589860:QKH589860 QUB589860:QUD589860 RDX589860:RDZ589860 RNT589860:RNV589860 RXP589860:RXR589860 SHL589860:SHN589860 SRH589860:SRJ589860 TBD589860:TBF589860 TKZ589860:TLB589860 TUV589860:TUX589860 UER589860:UET589860 UON589860:UOP589860 UYJ589860:UYL589860 VIF589860:VIH589860 VSB589860:VSD589860 WBX589860:WBZ589860 WLT589860:WLV589860 WVP589860:WVR589860 H655396:J655396 JD655396:JF655396 SZ655396:TB655396 ACV655396:ACX655396 AMR655396:AMT655396 AWN655396:AWP655396 BGJ655396:BGL655396 BQF655396:BQH655396 CAB655396:CAD655396 CJX655396:CJZ655396 CTT655396:CTV655396 DDP655396:DDR655396 DNL655396:DNN655396 DXH655396:DXJ655396 EHD655396:EHF655396 EQZ655396:ERB655396 FAV655396:FAX655396 FKR655396:FKT655396 FUN655396:FUP655396 GEJ655396:GEL655396 GOF655396:GOH655396 GYB655396:GYD655396 HHX655396:HHZ655396 HRT655396:HRV655396 IBP655396:IBR655396 ILL655396:ILN655396 IVH655396:IVJ655396 JFD655396:JFF655396 JOZ655396:JPB655396 JYV655396:JYX655396 KIR655396:KIT655396 KSN655396:KSP655396 LCJ655396:LCL655396 LMF655396:LMH655396 LWB655396:LWD655396 MFX655396:MFZ655396 MPT655396:MPV655396 MZP655396:MZR655396 NJL655396:NJN655396 NTH655396:NTJ655396 ODD655396:ODF655396 OMZ655396:ONB655396 OWV655396:OWX655396 PGR655396:PGT655396 PQN655396:PQP655396 QAJ655396:QAL655396 QKF655396:QKH655396 QUB655396:QUD655396 RDX655396:RDZ655396 RNT655396:RNV655396 RXP655396:RXR655396 SHL655396:SHN655396 SRH655396:SRJ655396 TBD655396:TBF655396 TKZ655396:TLB655396 TUV655396:TUX655396 UER655396:UET655396 UON655396:UOP655396 UYJ655396:UYL655396 VIF655396:VIH655396 VSB655396:VSD655396 WBX655396:WBZ655396 WLT655396:WLV655396 WVP655396:WVR655396 H720932:J720932 JD720932:JF720932 SZ720932:TB720932 ACV720932:ACX720932 AMR720932:AMT720932 AWN720932:AWP720932 BGJ720932:BGL720932 BQF720932:BQH720932 CAB720932:CAD720932 CJX720932:CJZ720932 CTT720932:CTV720932 DDP720932:DDR720932 DNL720932:DNN720932 DXH720932:DXJ720932 EHD720932:EHF720932 EQZ720932:ERB720932 FAV720932:FAX720932 FKR720932:FKT720932 FUN720932:FUP720932 GEJ720932:GEL720932 GOF720932:GOH720932 GYB720932:GYD720932 HHX720932:HHZ720932 HRT720932:HRV720932 IBP720932:IBR720932 ILL720932:ILN720932 IVH720932:IVJ720932 JFD720932:JFF720932 JOZ720932:JPB720932 JYV720932:JYX720932 KIR720932:KIT720932 KSN720932:KSP720932 LCJ720932:LCL720932 LMF720932:LMH720932 LWB720932:LWD720932 MFX720932:MFZ720932 MPT720932:MPV720932 MZP720932:MZR720932 NJL720932:NJN720932 NTH720932:NTJ720932 ODD720932:ODF720932 OMZ720932:ONB720932 OWV720932:OWX720932 PGR720932:PGT720932 PQN720932:PQP720932 QAJ720932:QAL720932 QKF720932:QKH720932 QUB720932:QUD720932 RDX720932:RDZ720932 RNT720932:RNV720932 RXP720932:RXR720932 SHL720932:SHN720932 SRH720932:SRJ720932 TBD720932:TBF720932 TKZ720932:TLB720932 TUV720932:TUX720932 UER720932:UET720932 UON720932:UOP720932 UYJ720932:UYL720932 VIF720932:VIH720932 VSB720932:VSD720932 WBX720932:WBZ720932 WLT720932:WLV720932 WVP720932:WVR720932 H786468:J786468 JD786468:JF786468 SZ786468:TB786468 ACV786468:ACX786468 AMR786468:AMT786468 AWN786468:AWP786468 BGJ786468:BGL786468 BQF786468:BQH786468 CAB786468:CAD786468 CJX786468:CJZ786468 CTT786468:CTV786468 DDP786468:DDR786468 DNL786468:DNN786468 DXH786468:DXJ786468 EHD786468:EHF786468 EQZ786468:ERB786468 FAV786468:FAX786468 FKR786468:FKT786468 FUN786468:FUP786468 GEJ786468:GEL786468 GOF786468:GOH786468 GYB786468:GYD786468 HHX786468:HHZ786468 HRT786468:HRV786468 IBP786468:IBR786468 ILL786468:ILN786468 IVH786468:IVJ786468 JFD786468:JFF786468 JOZ786468:JPB786468 JYV786468:JYX786468 KIR786468:KIT786468 KSN786468:KSP786468 LCJ786468:LCL786468 LMF786468:LMH786468 LWB786468:LWD786468 MFX786468:MFZ786468 MPT786468:MPV786468 MZP786468:MZR786468 NJL786468:NJN786468 NTH786468:NTJ786468 ODD786468:ODF786468 OMZ786468:ONB786468 OWV786468:OWX786468 PGR786468:PGT786468 PQN786468:PQP786468 QAJ786468:QAL786468 QKF786468:QKH786468 QUB786468:QUD786468 RDX786468:RDZ786468 RNT786468:RNV786468 RXP786468:RXR786468 SHL786468:SHN786468 SRH786468:SRJ786468 TBD786468:TBF786468 TKZ786468:TLB786468 TUV786468:TUX786468 UER786468:UET786468 UON786468:UOP786468 UYJ786468:UYL786468 VIF786468:VIH786468 VSB786468:VSD786468 WBX786468:WBZ786468 WLT786468:WLV786468 WVP786468:WVR786468 H852004:J852004 JD852004:JF852004 SZ852004:TB852004 ACV852004:ACX852004 AMR852004:AMT852004 AWN852004:AWP852004 BGJ852004:BGL852004 BQF852004:BQH852004 CAB852004:CAD852004 CJX852004:CJZ852004 CTT852004:CTV852004 DDP852004:DDR852004 DNL852004:DNN852004 DXH852004:DXJ852004 EHD852004:EHF852004 EQZ852004:ERB852004 FAV852004:FAX852004 FKR852004:FKT852004 FUN852004:FUP852004 GEJ852004:GEL852004 GOF852004:GOH852004 GYB852004:GYD852004 HHX852004:HHZ852004 HRT852004:HRV852004 IBP852004:IBR852004 ILL852004:ILN852004 IVH852004:IVJ852004 JFD852004:JFF852004 JOZ852004:JPB852004 JYV852004:JYX852004 KIR852004:KIT852004 KSN852004:KSP852004 LCJ852004:LCL852004 LMF852004:LMH852004 LWB852004:LWD852004 MFX852004:MFZ852004 MPT852004:MPV852004 MZP852004:MZR852004 NJL852004:NJN852004 NTH852004:NTJ852004 ODD852004:ODF852004 OMZ852004:ONB852004 OWV852004:OWX852004 PGR852004:PGT852004 PQN852004:PQP852004 QAJ852004:QAL852004 QKF852004:QKH852004 QUB852004:QUD852004 RDX852004:RDZ852004 RNT852004:RNV852004 RXP852004:RXR852004 SHL852004:SHN852004 SRH852004:SRJ852004 TBD852004:TBF852004 TKZ852004:TLB852004 TUV852004:TUX852004 UER852004:UET852004 UON852004:UOP852004 UYJ852004:UYL852004 VIF852004:VIH852004 VSB852004:VSD852004 WBX852004:WBZ852004 WLT852004:WLV852004 WVP852004:WVR852004 H917540:J917540 JD917540:JF917540 SZ917540:TB917540 ACV917540:ACX917540 AMR917540:AMT917540 AWN917540:AWP917540 BGJ917540:BGL917540 BQF917540:BQH917540 CAB917540:CAD917540 CJX917540:CJZ917540 CTT917540:CTV917540 DDP917540:DDR917540 DNL917540:DNN917540 DXH917540:DXJ917540 EHD917540:EHF917540 EQZ917540:ERB917540 FAV917540:FAX917540 FKR917540:FKT917540 FUN917540:FUP917540 GEJ917540:GEL917540 GOF917540:GOH917540 GYB917540:GYD917540 HHX917540:HHZ917540 HRT917540:HRV917540 IBP917540:IBR917540 ILL917540:ILN917540 IVH917540:IVJ917540 JFD917540:JFF917540 JOZ917540:JPB917540 JYV917540:JYX917540 KIR917540:KIT917540 KSN917540:KSP917540 LCJ917540:LCL917540 LMF917540:LMH917540 LWB917540:LWD917540 MFX917540:MFZ917540 MPT917540:MPV917540 MZP917540:MZR917540 NJL917540:NJN917540 NTH917540:NTJ917540 ODD917540:ODF917540 OMZ917540:ONB917540 OWV917540:OWX917540 PGR917540:PGT917540 PQN917540:PQP917540 QAJ917540:QAL917540 QKF917540:QKH917540 QUB917540:QUD917540 RDX917540:RDZ917540 RNT917540:RNV917540 RXP917540:RXR917540 SHL917540:SHN917540 SRH917540:SRJ917540 TBD917540:TBF917540 TKZ917540:TLB917540 TUV917540:TUX917540 UER917540:UET917540 UON917540:UOP917540 UYJ917540:UYL917540 VIF917540:VIH917540 VSB917540:VSD917540 WBX917540:WBZ917540 WLT917540:WLV917540 WVP917540:WVR917540 H983076:J983076 JD983076:JF983076 SZ983076:TB983076 ACV983076:ACX983076 AMR983076:AMT983076 AWN983076:AWP983076 BGJ983076:BGL983076 BQF983076:BQH983076 CAB983076:CAD983076 CJX983076:CJZ983076 CTT983076:CTV983076 DDP983076:DDR983076 DNL983076:DNN983076 DXH983076:DXJ983076 EHD983076:EHF983076 EQZ983076:ERB983076 FAV983076:FAX983076 FKR983076:FKT983076 FUN983076:FUP983076 GEJ983076:GEL983076 GOF983076:GOH983076 GYB983076:GYD983076 HHX983076:HHZ983076 HRT983076:HRV983076 IBP983076:IBR983076 ILL983076:ILN983076 IVH983076:IVJ983076 JFD983076:JFF983076 JOZ983076:JPB983076 JYV983076:JYX983076 KIR983076:KIT983076 KSN983076:KSP983076 LCJ983076:LCL983076 LMF983076:LMH983076 LWB983076:LWD983076 MFX983076:MFZ983076 MPT983076:MPV983076 MZP983076:MZR983076 NJL983076:NJN983076 NTH983076:NTJ983076 ODD983076:ODF983076 OMZ983076:ONB983076 OWV983076:OWX983076 PGR983076:PGT983076 PQN983076:PQP983076 QAJ983076:QAL983076 QKF983076:QKH983076 QUB983076:QUD983076 RDX983076:RDZ983076 RNT983076:RNV983076 RXP983076:RXR983076 SHL983076:SHN983076 SRH983076:SRJ983076 TBD983076:TBF983076 TKZ983076:TLB983076 TUV983076:TUX983076 UER983076:UET983076 UON983076:UOP983076 UYJ983076:UYL983076 VIF983076:VIH983076 VSB983076:VSD983076 WBX983076:WBZ983076 WLT983076:WLV983076 WVP983076:WVR983076 H39:J39 JD39:JF39 SZ39:TB39 ACV39:ACX39 AMR39:AMT39 AWN39:AWP39 BGJ39:BGL39 BQF39:BQH39 CAB39:CAD39 CJX39:CJZ39 CTT39:CTV39 DDP39:DDR39 DNL39:DNN39 DXH39:DXJ39 EHD39:EHF39 EQZ39:ERB39 FAV39:FAX39 FKR39:FKT39 FUN39:FUP39 GEJ39:GEL39 GOF39:GOH39 GYB39:GYD39 HHX39:HHZ39 HRT39:HRV39 IBP39:IBR39 ILL39:ILN39 IVH39:IVJ39 JFD39:JFF39 JOZ39:JPB39 JYV39:JYX39 KIR39:KIT39 KSN39:KSP39 LCJ39:LCL39 LMF39:LMH39 LWB39:LWD39 MFX39:MFZ39 MPT39:MPV39 MZP39:MZR39 NJL39:NJN39 NTH39:NTJ39 ODD39:ODF39 OMZ39:ONB39 OWV39:OWX39 PGR39:PGT39 PQN39:PQP39 QAJ39:QAL39 QKF39:QKH39 QUB39:QUD39 RDX39:RDZ39 RNT39:RNV39 RXP39:RXR39 SHL39:SHN39 SRH39:SRJ39 TBD39:TBF39 TKZ39:TLB39 TUV39:TUX39 UER39:UET39 UON39:UOP39 UYJ39:UYL39 VIF39:VIH39 VSB39:VSD39 WBX39:WBZ39 WLT39:WLV39 WVP39:WVR39 H65575:J65575 JD65575:JF65575 SZ65575:TB65575 ACV65575:ACX65575 AMR65575:AMT65575 AWN65575:AWP65575 BGJ65575:BGL65575 BQF65575:BQH65575 CAB65575:CAD65575 CJX65575:CJZ65575 CTT65575:CTV65575 DDP65575:DDR65575 DNL65575:DNN65575 DXH65575:DXJ65575 EHD65575:EHF65575 EQZ65575:ERB65575 FAV65575:FAX65575 FKR65575:FKT65575 FUN65575:FUP65575 GEJ65575:GEL65575 GOF65575:GOH65575 GYB65575:GYD65575 HHX65575:HHZ65575 HRT65575:HRV65575 IBP65575:IBR65575 ILL65575:ILN65575 IVH65575:IVJ65575 JFD65575:JFF65575 JOZ65575:JPB65575 JYV65575:JYX65575 KIR65575:KIT65575 KSN65575:KSP65575 LCJ65575:LCL65575 LMF65575:LMH65575 LWB65575:LWD65575 MFX65575:MFZ65575 MPT65575:MPV65575 MZP65575:MZR65575 NJL65575:NJN65575 NTH65575:NTJ65575 ODD65575:ODF65575 OMZ65575:ONB65575 OWV65575:OWX65575 PGR65575:PGT65575 PQN65575:PQP65575 QAJ65575:QAL65575 QKF65575:QKH65575 QUB65575:QUD65575 RDX65575:RDZ65575 RNT65575:RNV65575 RXP65575:RXR65575 SHL65575:SHN65575 SRH65575:SRJ65575 TBD65575:TBF65575 TKZ65575:TLB65575 TUV65575:TUX65575 UER65575:UET65575 UON65575:UOP65575 UYJ65575:UYL65575 VIF65575:VIH65575 VSB65575:VSD65575 WBX65575:WBZ65575 WLT65575:WLV65575 WVP65575:WVR65575 H131111:J131111 JD131111:JF131111 SZ131111:TB131111 ACV131111:ACX131111 AMR131111:AMT131111 AWN131111:AWP131111 BGJ131111:BGL131111 BQF131111:BQH131111 CAB131111:CAD131111 CJX131111:CJZ131111 CTT131111:CTV131111 DDP131111:DDR131111 DNL131111:DNN131111 DXH131111:DXJ131111 EHD131111:EHF131111 EQZ131111:ERB131111 FAV131111:FAX131111 FKR131111:FKT131111 FUN131111:FUP131111 GEJ131111:GEL131111 GOF131111:GOH131111 GYB131111:GYD131111 HHX131111:HHZ131111 HRT131111:HRV131111 IBP131111:IBR131111 ILL131111:ILN131111 IVH131111:IVJ131111 JFD131111:JFF131111 JOZ131111:JPB131111 JYV131111:JYX131111 KIR131111:KIT131111 KSN131111:KSP131111 LCJ131111:LCL131111 LMF131111:LMH131111 LWB131111:LWD131111 MFX131111:MFZ131111 MPT131111:MPV131111 MZP131111:MZR131111 NJL131111:NJN131111 NTH131111:NTJ131111 ODD131111:ODF131111 OMZ131111:ONB131111 OWV131111:OWX131111 PGR131111:PGT131111 PQN131111:PQP131111 QAJ131111:QAL131111 QKF131111:QKH131111 QUB131111:QUD131111 RDX131111:RDZ131111 RNT131111:RNV131111 RXP131111:RXR131111 SHL131111:SHN131111 SRH131111:SRJ131111 TBD131111:TBF131111 TKZ131111:TLB131111 TUV131111:TUX131111 UER131111:UET131111 UON131111:UOP131111 UYJ131111:UYL131111 VIF131111:VIH131111 VSB131111:VSD131111 WBX131111:WBZ131111 WLT131111:WLV131111 WVP131111:WVR131111 H196647:J196647 JD196647:JF196647 SZ196647:TB196647 ACV196647:ACX196647 AMR196647:AMT196647 AWN196647:AWP196647 BGJ196647:BGL196647 BQF196647:BQH196647 CAB196647:CAD196647 CJX196647:CJZ196647 CTT196647:CTV196647 DDP196647:DDR196647 DNL196647:DNN196647 DXH196647:DXJ196647 EHD196647:EHF196647 EQZ196647:ERB196647 FAV196647:FAX196647 FKR196647:FKT196647 FUN196647:FUP196647 GEJ196647:GEL196647 GOF196647:GOH196647 GYB196647:GYD196647 HHX196647:HHZ196647 HRT196647:HRV196647 IBP196647:IBR196647 ILL196647:ILN196647 IVH196647:IVJ196647 JFD196647:JFF196647 JOZ196647:JPB196647 JYV196647:JYX196647 KIR196647:KIT196647 KSN196647:KSP196647 LCJ196647:LCL196647 LMF196647:LMH196647 LWB196647:LWD196647 MFX196647:MFZ196647 MPT196647:MPV196647 MZP196647:MZR196647 NJL196647:NJN196647 NTH196647:NTJ196647 ODD196647:ODF196647 OMZ196647:ONB196647 OWV196647:OWX196647 PGR196647:PGT196647 PQN196647:PQP196647 QAJ196647:QAL196647 QKF196647:QKH196647 QUB196647:QUD196647 RDX196647:RDZ196647 RNT196647:RNV196647 RXP196647:RXR196647 SHL196647:SHN196647 SRH196647:SRJ196647 TBD196647:TBF196647 TKZ196647:TLB196647 TUV196647:TUX196647 UER196647:UET196647 UON196647:UOP196647 UYJ196647:UYL196647 VIF196647:VIH196647 VSB196647:VSD196647 WBX196647:WBZ196647 WLT196647:WLV196647 WVP196647:WVR196647 H262183:J262183 JD262183:JF262183 SZ262183:TB262183 ACV262183:ACX262183 AMR262183:AMT262183 AWN262183:AWP262183 BGJ262183:BGL262183 BQF262183:BQH262183 CAB262183:CAD262183 CJX262183:CJZ262183 CTT262183:CTV262183 DDP262183:DDR262183 DNL262183:DNN262183 DXH262183:DXJ262183 EHD262183:EHF262183 EQZ262183:ERB262183 FAV262183:FAX262183 FKR262183:FKT262183 FUN262183:FUP262183 GEJ262183:GEL262183 GOF262183:GOH262183 GYB262183:GYD262183 HHX262183:HHZ262183 HRT262183:HRV262183 IBP262183:IBR262183 ILL262183:ILN262183 IVH262183:IVJ262183 JFD262183:JFF262183 JOZ262183:JPB262183 JYV262183:JYX262183 KIR262183:KIT262183 KSN262183:KSP262183 LCJ262183:LCL262183 LMF262183:LMH262183 LWB262183:LWD262183 MFX262183:MFZ262183 MPT262183:MPV262183 MZP262183:MZR262183 NJL262183:NJN262183 NTH262183:NTJ262183 ODD262183:ODF262183 OMZ262183:ONB262183 OWV262183:OWX262183 PGR262183:PGT262183 PQN262183:PQP262183 QAJ262183:QAL262183 QKF262183:QKH262183 QUB262183:QUD262183 RDX262183:RDZ262183 RNT262183:RNV262183 RXP262183:RXR262183 SHL262183:SHN262183 SRH262183:SRJ262183 TBD262183:TBF262183 TKZ262183:TLB262183 TUV262183:TUX262183 UER262183:UET262183 UON262183:UOP262183 UYJ262183:UYL262183 VIF262183:VIH262183 VSB262183:VSD262183 WBX262183:WBZ262183 WLT262183:WLV262183 WVP262183:WVR262183 H327719:J327719 JD327719:JF327719 SZ327719:TB327719 ACV327719:ACX327719 AMR327719:AMT327719 AWN327719:AWP327719 BGJ327719:BGL327719 BQF327719:BQH327719 CAB327719:CAD327719 CJX327719:CJZ327719 CTT327719:CTV327719 DDP327719:DDR327719 DNL327719:DNN327719 DXH327719:DXJ327719 EHD327719:EHF327719 EQZ327719:ERB327719 FAV327719:FAX327719 FKR327719:FKT327719 FUN327719:FUP327719 GEJ327719:GEL327719 GOF327719:GOH327719 GYB327719:GYD327719 HHX327719:HHZ327719 HRT327719:HRV327719 IBP327719:IBR327719 ILL327719:ILN327719 IVH327719:IVJ327719 JFD327719:JFF327719 JOZ327719:JPB327719 JYV327719:JYX327719 KIR327719:KIT327719 KSN327719:KSP327719 LCJ327719:LCL327719 LMF327719:LMH327719 LWB327719:LWD327719 MFX327719:MFZ327719 MPT327719:MPV327719 MZP327719:MZR327719 NJL327719:NJN327719 NTH327719:NTJ327719 ODD327719:ODF327719 OMZ327719:ONB327719 OWV327719:OWX327719 PGR327719:PGT327719 PQN327719:PQP327719 QAJ327719:QAL327719 QKF327719:QKH327719 QUB327719:QUD327719 RDX327719:RDZ327719 RNT327719:RNV327719 RXP327719:RXR327719 SHL327719:SHN327719 SRH327719:SRJ327719 TBD327719:TBF327719 TKZ327719:TLB327719 TUV327719:TUX327719 UER327719:UET327719 UON327719:UOP327719 UYJ327719:UYL327719 VIF327719:VIH327719 VSB327719:VSD327719 WBX327719:WBZ327719 WLT327719:WLV327719 WVP327719:WVR327719 H393255:J393255 JD393255:JF393255 SZ393255:TB393255 ACV393255:ACX393255 AMR393255:AMT393255 AWN393255:AWP393255 BGJ393255:BGL393255 BQF393255:BQH393255 CAB393255:CAD393255 CJX393255:CJZ393255 CTT393255:CTV393255 DDP393255:DDR393255 DNL393255:DNN393255 DXH393255:DXJ393255 EHD393255:EHF393255 EQZ393255:ERB393255 FAV393255:FAX393255 FKR393255:FKT393255 FUN393255:FUP393255 GEJ393255:GEL393255 GOF393255:GOH393255 GYB393255:GYD393255 HHX393255:HHZ393255 HRT393255:HRV393255 IBP393255:IBR393255 ILL393255:ILN393255 IVH393255:IVJ393255 JFD393255:JFF393255 JOZ393255:JPB393255 JYV393255:JYX393255 KIR393255:KIT393255 KSN393255:KSP393255 LCJ393255:LCL393255 LMF393255:LMH393255 LWB393255:LWD393255 MFX393255:MFZ393255 MPT393255:MPV393255 MZP393255:MZR393255 NJL393255:NJN393255 NTH393255:NTJ393255 ODD393255:ODF393255 OMZ393255:ONB393255 OWV393255:OWX393255 PGR393255:PGT393255 PQN393255:PQP393255 QAJ393255:QAL393255 QKF393255:QKH393255 QUB393255:QUD393255 RDX393255:RDZ393255 RNT393255:RNV393255 RXP393255:RXR393255 SHL393255:SHN393255 SRH393255:SRJ393255 TBD393255:TBF393255 TKZ393255:TLB393255 TUV393255:TUX393255 UER393255:UET393255 UON393255:UOP393255 UYJ393255:UYL393255 VIF393255:VIH393255 VSB393255:VSD393255 WBX393255:WBZ393255 WLT393255:WLV393255 WVP393255:WVR393255 H458791:J458791 JD458791:JF458791 SZ458791:TB458791 ACV458791:ACX458791 AMR458791:AMT458791 AWN458791:AWP458791 BGJ458791:BGL458791 BQF458791:BQH458791 CAB458791:CAD458791 CJX458791:CJZ458791 CTT458791:CTV458791 DDP458791:DDR458791 DNL458791:DNN458791 DXH458791:DXJ458791 EHD458791:EHF458791 EQZ458791:ERB458791 FAV458791:FAX458791 FKR458791:FKT458791 FUN458791:FUP458791 GEJ458791:GEL458791 GOF458791:GOH458791 GYB458791:GYD458791 HHX458791:HHZ458791 HRT458791:HRV458791 IBP458791:IBR458791 ILL458791:ILN458791 IVH458791:IVJ458791 JFD458791:JFF458791 JOZ458791:JPB458791 JYV458791:JYX458791 KIR458791:KIT458791 KSN458791:KSP458791 LCJ458791:LCL458791 LMF458791:LMH458791 LWB458791:LWD458791 MFX458791:MFZ458791 MPT458791:MPV458791 MZP458791:MZR458791 NJL458791:NJN458791 NTH458791:NTJ458791 ODD458791:ODF458791 OMZ458791:ONB458791 OWV458791:OWX458791 PGR458791:PGT458791 PQN458791:PQP458791 QAJ458791:QAL458791 QKF458791:QKH458791 QUB458791:QUD458791 RDX458791:RDZ458791 RNT458791:RNV458791 RXP458791:RXR458791 SHL458791:SHN458791 SRH458791:SRJ458791 TBD458791:TBF458791 TKZ458791:TLB458791 TUV458791:TUX458791 UER458791:UET458791 UON458791:UOP458791 UYJ458791:UYL458791 VIF458791:VIH458791 VSB458791:VSD458791 WBX458791:WBZ458791 WLT458791:WLV458791 WVP458791:WVR458791 H524327:J524327 JD524327:JF524327 SZ524327:TB524327 ACV524327:ACX524327 AMR524327:AMT524327 AWN524327:AWP524327 BGJ524327:BGL524327 BQF524327:BQH524327 CAB524327:CAD524327 CJX524327:CJZ524327 CTT524327:CTV524327 DDP524327:DDR524327 DNL524327:DNN524327 DXH524327:DXJ524327 EHD524327:EHF524327 EQZ524327:ERB524327 FAV524327:FAX524327 FKR524327:FKT524327 FUN524327:FUP524327 GEJ524327:GEL524327 GOF524327:GOH524327 GYB524327:GYD524327 HHX524327:HHZ524327 HRT524327:HRV524327 IBP524327:IBR524327 ILL524327:ILN524327 IVH524327:IVJ524327 JFD524327:JFF524327 JOZ524327:JPB524327 JYV524327:JYX524327 KIR524327:KIT524327 KSN524327:KSP524327 LCJ524327:LCL524327 LMF524327:LMH524327 LWB524327:LWD524327 MFX524327:MFZ524327 MPT524327:MPV524327 MZP524327:MZR524327 NJL524327:NJN524327 NTH524327:NTJ524327 ODD524327:ODF524327 OMZ524327:ONB524327 OWV524327:OWX524327 PGR524327:PGT524327 PQN524327:PQP524327 QAJ524327:QAL524327 QKF524327:QKH524327 QUB524327:QUD524327 RDX524327:RDZ524327 RNT524327:RNV524327 RXP524327:RXR524327 SHL524327:SHN524327 SRH524327:SRJ524327 TBD524327:TBF524327 TKZ524327:TLB524327 TUV524327:TUX524327 UER524327:UET524327 UON524327:UOP524327 UYJ524327:UYL524327 VIF524327:VIH524327 VSB524327:VSD524327 WBX524327:WBZ524327 WLT524327:WLV524327 WVP524327:WVR524327 H589863:J589863 JD589863:JF589863 SZ589863:TB589863 ACV589863:ACX589863 AMR589863:AMT589863 AWN589863:AWP589863 BGJ589863:BGL589863 BQF589863:BQH589863 CAB589863:CAD589863 CJX589863:CJZ589863 CTT589863:CTV589863 DDP589863:DDR589863 DNL589863:DNN589863 DXH589863:DXJ589863 EHD589863:EHF589863 EQZ589863:ERB589863 FAV589863:FAX589863 FKR589863:FKT589863 FUN589863:FUP589863 GEJ589863:GEL589863 GOF589863:GOH589863 GYB589863:GYD589863 HHX589863:HHZ589863 HRT589863:HRV589863 IBP589863:IBR589863 ILL589863:ILN589863 IVH589863:IVJ589863 JFD589863:JFF589863 JOZ589863:JPB589863 JYV589863:JYX589863 KIR589863:KIT589863 KSN589863:KSP589863 LCJ589863:LCL589863 LMF589863:LMH589863 LWB589863:LWD589863 MFX589863:MFZ589863 MPT589863:MPV589863 MZP589863:MZR589863 NJL589863:NJN589863 NTH589863:NTJ589863 ODD589863:ODF589863 OMZ589863:ONB589863 OWV589863:OWX589863 PGR589863:PGT589863 PQN589863:PQP589863 QAJ589863:QAL589863 QKF589863:QKH589863 QUB589863:QUD589863 RDX589863:RDZ589863 RNT589863:RNV589863 RXP589863:RXR589863 SHL589863:SHN589863 SRH589863:SRJ589863 TBD589863:TBF589863 TKZ589863:TLB589863 TUV589863:TUX589863 UER589863:UET589863 UON589863:UOP589863 UYJ589863:UYL589863 VIF589863:VIH589863 VSB589863:VSD589863 WBX589863:WBZ589863 WLT589863:WLV589863 WVP589863:WVR589863 H655399:J655399 JD655399:JF655399 SZ655399:TB655399 ACV655399:ACX655399 AMR655399:AMT655399 AWN655399:AWP655399 BGJ655399:BGL655399 BQF655399:BQH655399 CAB655399:CAD655399 CJX655399:CJZ655399 CTT655399:CTV655399 DDP655399:DDR655399 DNL655399:DNN655399 DXH655399:DXJ655399 EHD655399:EHF655399 EQZ655399:ERB655399 FAV655399:FAX655399 FKR655399:FKT655399 FUN655399:FUP655399 GEJ655399:GEL655399 GOF655399:GOH655399 GYB655399:GYD655399 HHX655399:HHZ655399 HRT655399:HRV655399 IBP655399:IBR655399 ILL655399:ILN655399 IVH655399:IVJ655399 JFD655399:JFF655399 JOZ655399:JPB655399 JYV655399:JYX655399 KIR655399:KIT655399 KSN655399:KSP655399 LCJ655399:LCL655399 LMF655399:LMH655399 LWB655399:LWD655399 MFX655399:MFZ655399 MPT655399:MPV655399 MZP655399:MZR655399 NJL655399:NJN655399 NTH655399:NTJ655399 ODD655399:ODF655399 OMZ655399:ONB655399 OWV655399:OWX655399 PGR655399:PGT655399 PQN655399:PQP655399 QAJ655399:QAL655399 QKF655399:QKH655399 QUB655399:QUD655399 RDX655399:RDZ655399 RNT655399:RNV655399 RXP655399:RXR655399 SHL655399:SHN655399 SRH655399:SRJ655399 TBD655399:TBF655399 TKZ655399:TLB655399 TUV655399:TUX655399 UER655399:UET655399 UON655399:UOP655399 UYJ655399:UYL655399 VIF655399:VIH655399 VSB655399:VSD655399 WBX655399:WBZ655399 WLT655399:WLV655399 WVP655399:WVR655399 H720935:J720935 JD720935:JF720935 SZ720935:TB720935 ACV720935:ACX720935 AMR720935:AMT720935 AWN720935:AWP720935 BGJ720935:BGL720935 BQF720935:BQH720935 CAB720935:CAD720935 CJX720935:CJZ720935 CTT720935:CTV720935 DDP720935:DDR720935 DNL720935:DNN720935 DXH720935:DXJ720935 EHD720935:EHF720935 EQZ720935:ERB720935 FAV720935:FAX720935 FKR720935:FKT720935 FUN720935:FUP720935 GEJ720935:GEL720935 GOF720935:GOH720935 GYB720935:GYD720935 HHX720935:HHZ720935 HRT720935:HRV720935 IBP720935:IBR720935 ILL720935:ILN720935 IVH720935:IVJ720935 JFD720935:JFF720935 JOZ720935:JPB720935 JYV720935:JYX720935 KIR720935:KIT720935 KSN720935:KSP720935 LCJ720935:LCL720935 LMF720935:LMH720935 LWB720935:LWD720935 MFX720935:MFZ720935 MPT720935:MPV720935 MZP720935:MZR720935 NJL720935:NJN720935 NTH720935:NTJ720935 ODD720935:ODF720935 OMZ720935:ONB720935 OWV720935:OWX720935 PGR720935:PGT720935 PQN720935:PQP720935 QAJ720935:QAL720935 QKF720935:QKH720935 QUB720935:QUD720935 RDX720935:RDZ720935 RNT720935:RNV720935 RXP720935:RXR720935 SHL720935:SHN720935 SRH720935:SRJ720935 TBD720935:TBF720935 TKZ720935:TLB720935 TUV720935:TUX720935 UER720935:UET720935 UON720935:UOP720935 UYJ720935:UYL720935 VIF720935:VIH720935 VSB720935:VSD720935 WBX720935:WBZ720935 WLT720935:WLV720935 WVP720935:WVR720935 H786471:J786471 JD786471:JF786471 SZ786471:TB786471 ACV786471:ACX786471 AMR786471:AMT786471 AWN786471:AWP786471 BGJ786471:BGL786471 BQF786471:BQH786471 CAB786471:CAD786471 CJX786471:CJZ786471 CTT786471:CTV786471 DDP786471:DDR786471 DNL786471:DNN786471 DXH786471:DXJ786471 EHD786471:EHF786471 EQZ786471:ERB786471 FAV786471:FAX786471 FKR786471:FKT786471 FUN786471:FUP786471 GEJ786471:GEL786471 GOF786471:GOH786471 GYB786471:GYD786471 HHX786471:HHZ786471 HRT786471:HRV786471 IBP786471:IBR786471 ILL786471:ILN786471 IVH786471:IVJ786471 JFD786471:JFF786471 JOZ786471:JPB786471 JYV786471:JYX786471 KIR786471:KIT786471 KSN786471:KSP786471 LCJ786471:LCL786471 LMF786471:LMH786471 LWB786471:LWD786471 MFX786471:MFZ786471 MPT786471:MPV786471 MZP786471:MZR786471 NJL786471:NJN786471 NTH786471:NTJ786471 ODD786471:ODF786471 OMZ786471:ONB786471 OWV786471:OWX786471 PGR786471:PGT786471 PQN786471:PQP786471 QAJ786471:QAL786471 QKF786471:QKH786471 QUB786471:QUD786471 RDX786471:RDZ786471 RNT786471:RNV786471 RXP786471:RXR786471 SHL786471:SHN786471 SRH786471:SRJ786471 TBD786471:TBF786471 TKZ786471:TLB786471 TUV786471:TUX786471 UER786471:UET786471 UON786471:UOP786471 UYJ786471:UYL786471 VIF786471:VIH786471 VSB786471:VSD786471 WBX786471:WBZ786471 WLT786471:WLV786471 WVP786471:WVR786471 H852007:J852007 JD852007:JF852007 SZ852007:TB852007 ACV852007:ACX852007 AMR852007:AMT852007 AWN852007:AWP852007 BGJ852007:BGL852007 BQF852007:BQH852007 CAB852007:CAD852007 CJX852007:CJZ852007 CTT852007:CTV852007 DDP852007:DDR852007 DNL852007:DNN852007 DXH852007:DXJ852007 EHD852007:EHF852007 EQZ852007:ERB852007 FAV852007:FAX852007 FKR852007:FKT852007 FUN852007:FUP852007 GEJ852007:GEL852007 GOF852007:GOH852007 GYB852007:GYD852007 HHX852007:HHZ852007 HRT852007:HRV852007 IBP852007:IBR852007 ILL852007:ILN852007 IVH852007:IVJ852007 JFD852007:JFF852007 JOZ852007:JPB852007 JYV852007:JYX852007 KIR852007:KIT852007 KSN852007:KSP852007 LCJ852007:LCL852007 LMF852007:LMH852007 LWB852007:LWD852007 MFX852007:MFZ852007 MPT852007:MPV852007 MZP852007:MZR852007 NJL852007:NJN852007 NTH852007:NTJ852007 ODD852007:ODF852007 OMZ852007:ONB852007 OWV852007:OWX852007 PGR852007:PGT852007 PQN852007:PQP852007 QAJ852007:QAL852007 QKF852007:QKH852007 QUB852007:QUD852007 RDX852007:RDZ852007 RNT852007:RNV852007 RXP852007:RXR852007 SHL852007:SHN852007 SRH852007:SRJ852007 TBD852007:TBF852007 TKZ852007:TLB852007 TUV852007:TUX852007 UER852007:UET852007 UON852007:UOP852007 UYJ852007:UYL852007 VIF852007:VIH852007 VSB852007:VSD852007 WBX852007:WBZ852007 WLT852007:WLV852007 WVP852007:WVR852007 H917543:J917543 JD917543:JF917543 SZ917543:TB917543 ACV917543:ACX917543 AMR917543:AMT917543 AWN917543:AWP917543 BGJ917543:BGL917543 BQF917543:BQH917543 CAB917543:CAD917543 CJX917543:CJZ917543 CTT917543:CTV917543 DDP917543:DDR917543 DNL917543:DNN917543 DXH917543:DXJ917543 EHD917543:EHF917543 EQZ917543:ERB917543 FAV917543:FAX917543 FKR917543:FKT917543 FUN917543:FUP917543 GEJ917543:GEL917543 GOF917543:GOH917543 GYB917543:GYD917543 HHX917543:HHZ917543 HRT917543:HRV917543 IBP917543:IBR917543 ILL917543:ILN917543 IVH917543:IVJ917543 JFD917543:JFF917543 JOZ917543:JPB917543 JYV917543:JYX917543 KIR917543:KIT917543 KSN917543:KSP917543 LCJ917543:LCL917543 LMF917543:LMH917543 LWB917543:LWD917543 MFX917543:MFZ917543 MPT917543:MPV917543 MZP917543:MZR917543 NJL917543:NJN917543 NTH917543:NTJ917543 ODD917543:ODF917543 OMZ917543:ONB917543 OWV917543:OWX917543 PGR917543:PGT917543 PQN917543:PQP917543 QAJ917543:QAL917543 QKF917543:QKH917543 QUB917543:QUD917543 RDX917543:RDZ917543 RNT917543:RNV917543 RXP917543:RXR917543 SHL917543:SHN917543 SRH917543:SRJ917543 TBD917543:TBF917543 TKZ917543:TLB917543 TUV917543:TUX917543 UER917543:UET917543 UON917543:UOP917543 UYJ917543:UYL917543 VIF917543:VIH917543 VSB917543:VSD917543 WBX917543:WBZ917543 WLT917543:WLV917543 WVP917543:WVR917543 H983079:J983079 JD983079:JF983079 SZ983079:TB983079 ACV983079:ACX983079 AMR983079:AMT983079 AWN983079:AWP983079 BGJ983079:BGL983079 BQF983079:BQH983079 CAB983079:CAD983079 CJX983079:CJZ983079 CTT983079:CTV983079 DDP983079:DDR983079 DNL983079:DNN983079 DXH983079:DXJ983079 EHD983079:EHF983079 EQZ983079:ERB983079 FAV983079:FAX983079 FKR983079:FKT983079 FUN983079:FUP983079 GEJ983079:GEL983079 GOF983079:GOH983079 GYB983079:GYD983079 HHX983079:HHZ983079 HRT983079:HRV983079 IBP983079:IBR983079 ILL983079:ILN983079 IVH983079:IVJ983079 JFD983079:JFF983079 JOZ983079:JPB983079 JYV983079:JYX983079 KIR983079:KIT983079 KSN983079:KSP983079 LCJ983079:LCL983079 LMF983079:LMH983079 LWB983079:LWD983079 MFX983079:MFZ983079 MPT983079:MPV983079 MZP983079:MZR983079 NJL983079:NJN983079 NTH983079:NTJ983079 ODD983079:ODF983079 OMZ983079:ONB983079 OWV983079:OWX983079 PGR983079:PGT983079 PQN983079:PQP983079 QAJ983079:QAL983079 QKF983079:QKH983079 QUB983079:QUD983079 RDX983079:RDZ983079 RNT983079:RNV983079 RXP983079:RXR983079 SHL983079:SHN983079 SRH983079:SRJ983079 TBD983079:TBF983079 TKZ983079:TLB983079 TUV983079:TUX983079 UER983079:UET983079 UON983079:UOP983079 UYJ983079:UYL983079 VIF983079:VIH983079 VSB983079:VSD983079 WBX983079:WBZ983079 WLT983079:WLV983079 WVP983079:WVR983079">
      <formula1>$U$44:$U$48</formula1>
    </dataValidation>
    <dataValidation type="list" allowBlank="1" sqref="K34:P34 JG34:JL34 TC34:TH34 ACY34:ADD34 AMU34:AMZ34 AWQ34:AWV34 BGM34:BGR34 BQI34:BQN34 CAE34:CAJ34 CKA34:CKF34 CTW34:CUB34 DDS34:DDX34 DNO34:DNT34 DXK34:DXP34 EHG34:EHL34 ERC34:ERH34 FAY34:FBD34 FKU34:FKZ34 FUQ34:FUV34 GEM34:GER34 GOI34:GON34 GYE34:GYJ34 HIA34:HIF34 HRW34:HSB34 IBS34:IBX34 ILO34:ILT34 IVK34:IVP34 JFG34:JFL34 JPC34:JPH34 JYY34:JZD34 KIU34:KIZ34 KSQ34:KSV34 LCM34:LCR34 LMI34:LMN34 LWE34:LWJ34 MGA34:MGF34 MPW34:MQB34 MZS34:MZX34 NJO34:NJT34 NTK34:NTP34 ODG34:ODL34 ONC34:ONH34 OWY34:OXD34 PGU34:PGZ34 PQQ34:PQV34 QAM34:QAR34 QKI34:QKN34 QUE34:QUJ34 REA34:REF34 RNW34:ROB34 RXS34:RXX34 SHO34:SHT34 SRK34:SRP34 TBG34:TBL34 TLC34:TLH34 TUY34:TVD34 UEU34:UEZ34 UOQ34:UOV34 UYM34:UYR34 VII34:VIN34 VSE34:VSJ34 WCA34:WCF34 WLW34:WMB34 WVS34:WVX34 K65570:P65570 JG65570:JL65570 TC65570:TH65570 ACY65570:ADD65570 AMU65570:AMZ65570 AWQ65570:AWV65570 BGM65570:BGR65570 BQI65570:BQN65570 CAE65570:CAJ65570 CKA65570:CKF65570 CTW65570:CUB65570 DDS65570:DDX65570 DNO65570:DNT65570 DXK65570:DXP65570 EHG65570:EHL65570 ERC65570:ERH65570 FAY65570:FBD65570 FKU65570:FKZ65570 FUQ65570:FUV65570 GEM65570:GER65570 GOI65570:GON65570 GYE65570:GYJ65570 HIA65570:HIF65570 HRW65570:HSB65570 IBS65570:IBX65570 ILO65570:ILT65570 IVK65570:IVP65570 JFG65570:JFL65570 JPC65570:JPH65570 JYY65570:JZD65570 KIU65570:KIZ65570 KSQ65570:KSV65570 LCM65570:LCR65570 LMI65570:LMN65570 LWE65570:LWJ65570 MGA65570:MGF65570 MPW65570:MQB65570 MZS65570:MZX65570 NJO65570:NJT65570 NTK65570:NTP65570 ODG65570:ODL65570 ONC65570:ONH65570 OWY65570:OXD65570 PGU65570:PGZ65570 PQQ65570:PQV65570 QAM65570:QAR65570 QKI65570:QKN65570 QUE65570:QUJ65570 REA65570:REF65570 RNW65570:ROB65570 RXS65570:RXX65570 SHO65570:SHT65570 SRK65570:SRP65570 TBG65570:TBL65570 TLC65570:TLH65570 TUY65570:TVD65570 UEU65570:UEZ65570 UOQ65570:UOV65570 UYM65570:UYR65570 VII65570:VIN65570 VSE65570:VSJ65570 WCA65570:WCF65570 WLW65570:WMB65570 WVS65570:WVX65570 K131106:P131106 JG131106:JL131106 TC131106:TH131106 ACY131106:ADD131106 AMU131106:AMZ131106 AWQ131106:AWV131106 BGM131106:BGR131106 BQI131106:BQN131106 CAE131106:CAJ131106 CKA131106:CKF131106 CTW131106:CUB131106 DDS131106:DDX131106 DNO131106:DNT131106 DXK131106:DXP131106 EHG131106:EHL131106 ERC131106:ERH131106 FAY131106:FBD131106 FKU131106:FKZ131106 FUQ131106:FUV131106 GEM131106:GER131106 GOI131106:GON131106 GYE131106:GYJ131106 HIA131106:HIF131106 HRW131106:HSB131106 IBS131106:IBX131106 ILO131106:ILT131106 IVK131106:IVP131106 JFG131106:JFL131106 JPC131106:JPH131106 JYY131106:JZD131106 KIU131106:KIZ131106 KSQ131106:KSV131106 LCM131106:LCR131106 LMI131106:LMN131106 LWE131106:LWJ131106 MGA131106:MGF131106 MPW131106:MQB131106 MZS131106:MZX131106 NJO131106:NJT131106 NTK131106:NTP131106 ODG131106:ODL131106 ONC131106:ONH131106 OWY131106:OXD131106 PGU131106:PGZ131106 PQQ131106:PQV131106 QAM131106:QAR131106 QKI131106:QKN131106 QUE131106:QUJ131106 REA131106:REF131106 RNW131106:ROB131106 RXS131106:RXX131106 SHO131106:SHT131106 SRK131106:SRP131106 TBG131106:TBL131106 TLC131106:TLH131106 TUY131106:TVD131106 UEU131106:UEZ131106 UOQ131106:UOV131106 UYM131106:UYR131106 VII131106:VIN131106 VSE131106:VSJ131106 WCA131106:WCF131106 WLW131106:WMB131106 WVS131106:WVX131106 K196642:P196642 JG196642:JL196642 TC196642:TH196642 ACY196642:ADD196642 AMU196642:AMZ196642 AWQ196642:AWV196642 BGM196642:BGR196642 BQI196642:BQN196642 CAE196642:CAJ196642 CKA196642:CKF196642 CTW196642:CUB196642 DDS196642:DDX196642 DNO196642:DNT196642 DXK196642:DXP196642 EHG196642:EHL196642 ERC196642:ERH196642 FAY196642:FBD196642 FKU196642:FKZ196642 FUQ196642:FUV196642 GEM196642:GER196642 GOI196642:GON196642 GYE196642:GYJ196642 HIA196642:HIF196642 HRW196642:HSB196642 IBS196642:IBX196642 ILO196642:ILT196642 IVK196642:IVP196642 JFG196642:JFL196642 JPC196642:JPH196642 JYY196642:JZD196642 KIU196642:KIZ196642 KSQ196642:KSV196642 LCM196642:LCR196642 LMI196642:LMN196642 LWE196642:LWJ196642 MGA196642:MGF196642 MPW196642:MQB196642 MZS196642:MZX196642 NJO196642:NJT196642 NTK196642:NTP196642 ODG196642:ODL196642 ONC196642:ONH196642 OWY196642:OXD196642 PGU196642:PGZ196642 PQQ196642:PQV196642 QAM196642:QAR196642 QKI196642:QKN196642 QUE196642:QUJ196642 REA196642:REF196642 RNW196642:ROB196642 RXS196642:RXX196642 SHO196642:SHT196642 SRK196642:SRP196642 TBG196642:TBL196642 TLC196642:TLH196642 TUY196642:TVD196642 UEU196642:UEZ196642 UOQ196642:UOV196642 UYM196642:UYR196642 VII196642:VIN196642 VSE196642:VSJ196642 WCA196642:WCF196642 WLW196642:WMB196642 WVS196642:WVX196642 K262178:P262178 JG262178:JL262178 TC262178:TH262178 ACY262178:ADD262178 AMU262178:AMZ262178 AWQ262178:AWV262178 BGM262178:BGR262178 BQI262178:BQN262178 CAE262178:CAJ262178 CKA262178:CKF262178 CTW262178:CUB262178 DDS262178:DDX262178 DNO262178:DNT262178 DXK262178:DXP262178 EHG262178:EHL262178 ERC262178:ERH262178 FAY262178:FBD262178 FKU262178:FKZ262178 FUQ262178:FUV262178 GEM262178:GER262178 GOI262178:GON262178 GYE262178:GYJ262178 HIA262178:HIF262178 HRW262178:HSB262178 IBS262178:IBX262178 ILO262178:ILT262178 IVK262178:IVP262178 JFG262178:JFL262178 JPC262178:JPH262178 JYY262178:JZD262178 KIU262178:KIZ262178 KSQ262178:KSV262178 LCM262178:LCR262178 LMI262178:LMN262178 LWE262178:LWJ262178 MGA262178:MGF262178 MPW262178:MQB262178 MZS262178:MZX262178 NJO262178:NJT262178 NTK262178:NTP262178 ODG262178:ODL262178 ONC262178:ONH262178 OWY262178:OXD262178 PGU262178:PGZ262178 PQQ262178:PQV262178 QAM262178:QAR262178 QKI262178:QKN262178 QUE262178:QUJ262178 REA262178:REF262178 RNW262178:ROB262178 RXS262178:RXX262178 SHO262178:SHT262178 SRK262178:SRP262178 TBG262178:TBL262178 TLC262178:TLH262178 TUY262178:TVD262178 UEU262178:UEZ262178 UOQ262178:UOV262178 UYM262178:UYR262178 VII262178:VIN262178 VSE262178:VSJ262178 WCA262178:WCF262178 WLW262178:WMB262178 WVS262178:WVX262178 K327714:P327714 JG327714:JL327714 TC327714:TH327714 ACY327714:ADD327714 AMU327714:AMZ327714 AWQ327714:AWV327714 BGM327714:BGR327714 BQI327714:BQN327714 CAE327714:CAJ327714 CKA327714:CKF327714 CTW327714:CUB327714 DDS327714:DDX327714 DNO327714:DNT327714 DXK327714:DXP327714 EHG327714:EHL327714 ERC327714:ERH327714 FAY327714:FBD327714 FKU327714:FKZ327714 FUQ327714:FUV327714 GEM327714:GER327714 GOI327714:GON327714 GYE327714:GYJ327714 HIA327714:HIF327714 HRW327714:HSB327714 IBS327714:IBX327714 ILO327714:ILT327714 IVK327714:IVP327714 JFG327714:JFL327714 JPC327714:JPH327714 JYY327714:JZD327714 KIU327714:KIZ327714 KSQ327714:KSV327714 LCM327714:LCR327714 LMI327714:LMN327714 LWE327714:LWJ327714 MGA327714:MGF327714 MPW327714:MQB327714 MZS327714:MZX327714 NJO327714:NJT327714 NTK327714:NTP327714 ODG327714:ODL327714 ONC327714:ONH327714 OWY327714:OXD327714 PGU327714:PGZ327714 PQQ327714:PQV327714 QAM327714:QAR327714 QKI327714:QKN327714 QUE327714:QUJ327714 REA327714:REF327714 RNW327714:ROB327714 RXS327714:RXX327714 SHO327714:SHT327714 SRK327714:SRP327714 TBG327714:TBL327714 TLC327714:TLH327714 TUY327714:TVD327714 UEU327714:UEZ327714 UOQ327714:UOV327714 UYM327714:UYR327714 VII327714:VIN327714 VSE327714:VSJ327714 WCA327714:WCF327714 WLW327714:WMB327714 WVS327714:WVX327714 K393250:P393250 JG393250:JL393250 TC393250:TH393250 ACY393250:ADD393250 AMU393250:AMZ393250 AWQ393250:AWV393250 BGM393250:BGR393250 BQI393250:BQN393250 CAE393250:CAJ393250 CKA393250:CKF393250 CTW393250:CUB393250 DDS393250:DDX393250 DNO393250:DNT393250 DXK393250:DXP393250 EHG393250:EHL393250 ERC393250:ERH393250 FAY393250:FBD393250 FKU393250:FKZ393250 FUQ393250:FUV393250 GEM393250:GER393250 GOI393250:GON393250 GYE393250:GYJ393250 HIA393250:HIF393250 HRW393250:HSB393250 IBS393250:IBX393250 ILO393250:ILT393250 IVK393250:IVP393250 JFG393250:JFL393250 JPC393250:JPH393250 JYY393250:JZD393250 KIU393250:KIZ393250 KSQ393250:KSV393250 LCM393250:LCR393250 LMI393250:LMN393250 LWE393250:LWJ393250 MGA393250:MGF393250 MPW393250:MQB393250 MZS393250:MZX393250 NJO393250:NJT393250 NTK393250:NTP393250 ODG393250:ODL393250 ONC393250:ONH393250 OWY393250:OXD393250 PGU393250:PGZ393250 PQQ393250:PQV393250 QAM393250:QAR393250 QKI393250:QKN393250 QUE393250:QUJ393250 REA393250:REF393250 RNW393250:ROB393250 RXS393250:RXX393250 SHO393250:SHT393250 SRK393250:SRP393250 TBG393250:TBL393250 TLC393250:TLH393250 TUY393250:TVD393250 UEU393250:UEZ393250 UOQ393250:UOV393250 UYM393250:UYR393250 VII393250:VIN393250 VSE393250:VSJ393250 WCA393250:WCF393250 WLW393250:WMB393250 WVS393250:WVX393250 K458786:P458786 JG458786:JL458786 TC458786:TH458786 ACY458786:ADD458786 AMU458786:AMZ458786 AWQ458786:AWV458786 BGM458786:BGR458786 BQI458786:BQN458786 CAE458786:CAJ458786 CKA458786:CKF458786 CTW458786:CUB458786 DDS458786:DDX458786 DNO458786:DNT458786 DXK458786:DXP458786 EHG458786:EHL458786 ERC458786:ERH458786 FAY458786:FBD458786 FKU458786:FKZ458786 FUQ458786:FUV458786 GEM458786:GER458786 GOI458786:GON458786 GYE458786:GYJ458786 HIA458786:HIF458786 HRW458786:HSB458786 IBS458786:IBX458786 ILO458786:ILT458786 IVK458786:IVP458786 JFG458786:JFL458786 JPC458786:JPH458786 JYY458786:JZD458786 KIU458786:KIZ458786 KSQ458786:KSV458786 LCM458786:LCR458786 LMI458786:LMN458786 LWE458786:LWJ458786 MGA458786:MGF458786 MPW458786:MQB458786 MZS458786:MZX458786 NJO458786:NJT458786 NTK458786:NTP458786 ODG458786:ODL458786 ONC458786:ONH458786 OWY458786:OXD458786 PGU458786:PGZ458786 PQQ458786:PQV458786 QAM458786:QAR458786 QKI458786:QKN458786 QUE458786:QUJ458786 REA458786:REF458786 RNW458786:ROB458786 RXS458786:RXX458786 SHO458786:SHT458786 SRK458786:SRP458786 TBG458786:TBL458786 TLC458786:TLH458786 TUY458786:TVD458786 UEU458786:UEZ458786 UOQ458786:UOV458786 UYM458786:UYR458786 VII458786:VIN458786 VSE458786:VSJ458786 WCA458786:WCF458786 WLW458786:WMB458786 WVS458786:WVX458786 K524322:P524322 JG524322:JL524322 TC524322:TH524322 ACY524322:ADD524322 AMU524322:AMZ524322 AWQ524322:AWV524322 BGM524322:BGR524322 BQI524322:BQN524322 CAE524322:CAJ524322 CKA524322:CKF524322 CTW524322:CUB524322 DDS524322:DDX524322 DNO524322:DNT524322 DXK524322:DXP524322 EHG524322:EHL524322 ERC524322:ERH524322 FAY524322:FBD524322 FKU524322:FKZ524322 FUQ524322:FUV524322 GEM524322:GER524322 GOI524322:GON524322 GYE524322:GYJ524322 HIA524322:HIF524322 HRW524322:HSB524322 IBS524322:IBX524322 ILO524322:ILT524322 IVK524322:IVP524322 JFG524322:JFL524322 JPC524322:JPH524322 JYY524322:JZD524322 KIU524322:KIZ524322 KSQ524322:KSV524322 LCM524322:LCR524322 LMI524322:LMN524322 LWE524322:LWJ524322 MGA524322:MGF524322 MPW524322:MQB524322 MZS524322:MZX524322 NJO524322:NJT524322 NTK524322:NTP524322 ODG524322:ODL524322 ONC524322:ONH524322 OWY524322:OXD524322 PGU524322:PGZ524322 PQQ524322:PQV524322 QAM524322:QAR524322 QKI524322:QKN524322 QUE524322:QUJ524322 REA524322:REF524322 RNW524322:ROB524322 RXS524322:RXX524322 SHO524322:SHT524322 SRK524322:SRP524322 TBG524322:TBL524322 TLC524322:TLH524322 TUY524322:TVD524322 UEU524322:UEZ524322 UOQ524322:UOV524322 UYM524322:UYR524322 VII524322:VIN524322 VSE524322:VSJ524322 WCA524322:WCF524322 WLW524322:WMB524322 WVS524322:WVX524322 K589858:P589858 JG589858:JL589858 TC589858:TH589858 ACY589858:ADD589858 AMU589858:AMZ589858 AWQ589858:AWV589858 BGM589858:BGR589858 BQI589858:BQN589858 CAE589858:CAJ589858 CKA589858:CKF589858 CTW589858:CUB589858 DDS589858:DDX589858 DNO589858:DNT589858 DXK589858:DXP589858 EHG589858:EHL589858 ERC589858:ERH589858 FAY589858:FBD589858 FKU589858:FKZ589858 FUQ589858:FUV589858 GEM589858:GER589858 GOI589858:GON589858 GYE589858:GYJ589858 HIA589858:HIF589858 HRW589858:HSB589858 IBS589858:IBX589858 ILO589858:ILT589858 IVK589858:IVP589858 JFG589858:JFL589858 JPC589858:JPH589858 JYY589858:JZD589858 KIU589858:KIZ589858 KSQ589858:KSV589858 LCM589858:LCR589858 LMI589858:LMN589858 LWE589858:LWJ589858 MGA589858:MGF589858 MPW589858:MQB589858 MZS589858:MZX589858 NJO589858:NJT589858 NTK589858:NTP589858 ODG589858:ODL589858 ONC589858:ONH589858 OWY589858:OXD589858 PGU589858:PGZ589858 PQQ589858:PQV589858 QAM589858:QAR589858 QKI589858:QKN589858 QUE589858:QUJ589858 REA589858:REF589858 RNW589858:ROB589858 RXS589858:RXX589858 SHO589858:SHT589858 SRK589858:SRP589858 TBG589858:TBL589858 TLC589858:TLH589858 TUY589858:TVD589858 UEU589858:UEZ589858 UOQ589858:UOV589858 UYM589858:UYR589858 VII589858:VIN589858 VSE589858:VSJ589858 WCA589858:WCF589858 WLW589858:WMB589858 WVS589858:WVX589858 K655394:P655394 JG655394:JL655394 TC655394:TH655394 ACY655394:ADD655394 AMU655394:AMZ655394 AWQ655394:AWV655394 BGM655394:BGR655394 BQI655394:BQN655394 CAE655394:CAJ655394 CKA655394:CKF655394 CTW655394:CUB655394 DDS655394:DDX655394 DNO655394:DNT655394 DXK655394:DXP655394 EHG655394:EHL655394 ERC655394:ERH655394 FAY655394:FBD655394 FKU655394:FKZ655394 FUQ655394:FUV655394 GEM655394:GER655394 GOI655394:GON655394 GYE655394:GYJ655394 HIA655394:HIF655394 HRW655394:HSB655394 IBS655394:IBX655394 ILO655394:ILT655394 IVK655394:IVP655394 JFG655394:JFL655394 JPC655394:JPH655394 JYY655394:JZD655394 KIU655394:KIZ655394 KSQ655394:KSV655394 LCM655394:LCR655394 LMI655394:LMN655394 LWE655394:LWJ655394 MGA655394:MGF655394 MPW655394:MQB655394 MZS655394:MZX655394 NJO655394:NJT655394 NTK655394:NTP655394 ODG655394:ODL655394 ONC655394:ONH655394 OWY655394:OXD655394 PGU655394:PGZ655394 PQQ655394:PQV655394 QAM655394:QAR655394 QKI655394:QKN655394 QUE655394:QUJ655394 REA655394:REF655394 RNW655394:ROB655394 RXS655394:RXX655394 SHO655394:SHT655394 SRK655394:SRP655394 TBG655394:TBL655394 TLC655394:TLH655394 TUY655394:TVD655394 UEU655394:UEZ655394 UOQ655394:UOV655394 UYM655394:UYR655394 VII655394:VIN655394 VSE655394:VSJ655394 WCA655394:WCF655394 WLW655394:WMB655394 WVS655394:WVX655394 K720930:P720930 JG720930:JL720930 TC720930:TH720930 ACY720930:ADD720930 AMU720930:AMZ720930 AWQ720930:AWV720930 BGM720930:BGR720930 BQI720930:BQN720930 CAE720930:CAJ720930 CKA720930:CKF720930 CTW720930:CUB720930 DDS720930:DDX720930 DNO720930:DNT720930 DXK720930:DXP720930 EHG720930:EHL720930 ERC720930:ERH720930 FAY720930:FBD720930 FKU720930:FKZ720930 FUQ720930:FUV720930 GEM720930:GER720930 GOI720930:GON720930 GYE720930:GYJ720930 HIA720930:HIF720930 HRW720930:HSB720930 IBS720930:IBX720930 ILO720930:ILT720930 IVK720930:IVP720930 JFG720930:JFL720930 JPC720930:JPH720930 JYY720930:JZD720930 KIU720930:KIZ720930 KSQ720930:KSV720930 LCM720930:LCR720930 LMI720930:LMN720930 LWE720930:LWJ720930 MGA720930:MGF720930 MPW720930:MQB720930 MZS720930:MZX720930 NJO720930:NJT720930 NTK720930:NTP720930 ODG720930:ODL720930 ONC720930:ONH720930 OWY720930:OXD720930 PGU720930:PGZ720930 PQQ720930:PQV720930 QAM720930:QAR720930 QKI720930:QKN720930 QUE720930:QUJ720930 REA720930:REF720930 RNW720930:ROB720930 RXS720930:RXX720930 SHO720930:SHT720930 SRK720930:SRP720930 TBG720930:TBL720930 TLC720930:TLH720930 TUY720930:TVD720930 UEU720930:UEZ720930 UOQ720930:UOV720930 UYM720930:UYR720930 VII720930:VIN720930 VSE720930:VSJ720930 WCA720930:WCF720930 WLW720930:WMB720930 WVS720930:WVX720930 K786466:P786466 JG786466:JL786466 TC786466:TH786466 ACY786466:ADD786466 AMU786466:AMZ786466 AWQ786466:AWV786466 BGM786466:BGR786466 BQI786466:BQN786466 CAE786466:CAJ786466 CKA786466:CKF786466 CTW786466:CUB786466 DDS786466:DDX786466 DNO786466:DNT786466 DXK786466:DXP786466 EHG786466:EHL786466 ERC786466:ERH786466 FAY786466:FBD786466 FKU786466:FKZ786466 FUQ786466:FUV786466 GEM786466:GER786466 GOI786466:GON786466 GYE786466:GYJ786466 HIA786466:HIF786466 HRW786466:HSB786466 IBS786466:IBX786466 ILO786466:ILT786466 IVK786466:IVP786466 JFG786466:JFL786466 JPC786466:JPH786466 JYY786466:JZD786466 KIU786466:KIZ786466 KSQ786466:KSV786466 LCM786466:LCR786466 LMI786466:LMN786466 LWE786466:LWJ786466 MGA786466:MGF786466 MPW786466:MQB786466 MZS786466:MZX786466 NJO786466:NJT786466 NTK786466:NTP786466 ODG786466:ODL786466 ONC786466:ONH786466 OWY786466:OXD786466 PGU786466:PGZ786466 PQQ786466:PQV786466 QAM786466:QAR786466 QKI786466:QKN786466 QUE786466:QUJ786466 REA786466:REF786466 RNW786466:ROB786466 RXS786466:RXX786466 SHO786466:SHT786466 SRK786466:SRP786466 TBG786466:TBL786466 TLC786466:TLH786466 TUY786466:TVD786466 UEU786466:UEZ786466 UOQ786466:UOV786466 UYM786466:UYR786466 VII786466:VIN786466 VSE786466:VSJ786466 WCA786466:WCF786466 WLW786466:WMB786466 WVS786466:WVX786466 K852002:P852002 JG852002:JL852002 TC852002:TH852002 ACY852002:ADD852002 AMU852002:AMZ852002 AWQ852002:AWV852002 BGM852002:BGR852002 BQI852002:BQN852002 CAE852002:CAJ852002 CKA852002:CKF852002 CTW852002:CUB852002 DDS852002:DDX852002 DNO852002:DNT852002 DXK852002:DXP852002 EHG852002:EHL852002 ERC852002:ERH852002 FAY852002:FBD852002 FKU852002:FKZ852002 FUQ852002:FUV852002 GEM852002:GER852002 GOI852002:GON852002 GYE852002:GYJ852002 HIA852002:HIF852002 HRW852002:HSB852002 IBS852002:IBX852002 ILO852002:ILT852002 IVK852002:IVP852002 JFG852002:JFL852002 JPC852002:JPH852002 JYY852002:JZD852002 KIU852002:KIZ852002 KSQ852002:KSV852002 LCM852002:LCR852002 LMI852002:LMN852002 LWE852002:LWJ852002 MGA852002:MGF852002 MPW852002:MQB852002 MZS852002:MZX852002 NJO852002:NJT852002 NTK852002:NTP852002 ODG852002:ODL852002 ONC852002:ONH852002 OWY852002:OXD852002 PGU852002:PGZ852002 PQQ852002:PQV852002 QAM852002:QAR852002 QKI852002:QKN852002 QUE852002:QUJ852002 REA852002:REF852002 RNW852002:ROB852002 RXS852002:RXX852002 SHO852002:SHT852002 SRK852002:SRP852002 TBG852002:TBL852002 TLC852002:TLH852002 TUY852002:TVD852002 UEU852002:UEZ852002 UOQ852002:UOV852002 UYM852002:UYR852002 VII852002:VIN852002 VSE852002:VSJ852002 WCA852002:WCF852002 WLW852002:WMB852002 WVS852002:WVX852002 K917538:P917538 JG917538:JL917538 TC917538:TH917538 ACY917538:ADD917538 AMU917538:AMZ917538 AWQ917538:AWV917538 BGM917538:BGR917538 BQI917538:BQN917538 CAE917538:CAJ917538 CKA917538:CKF917538 CTW917538:CUB917538 DDS917538:DDX917538 DNO917538:DNT917538 DXK917538:DXP917538 EHG917538:EHL917538 ERC917538:ERH917538 FAY917538:FBD917538 FKU917538:FKZ917538 FUQ917538:FUV917538 GEM917538:GER917538 GOI917538:GON917538 GYE917538:GYJ917538 HIA917538:HIF917538 HRW917538:HSB917538 IBS917538:IBX917538 ILO917538:ILT917538 IVK917538:IVP917538 JFG917538:JFL917538 JPC917538:JPH917538 JYY917538:JZD917538 KIU917538:KIZ917538 KSQ917538:KSV917538 LCM917538:LCR917538 LMI917538:LMN917538 LWE917538:LWJ917538 MGA917538:MGF917538 MPW917538:MQB917538 MZS917538:MZX917538 NJO917538:NJT917538 NTK917538:NTP917538 ODG917538:ODL917538 ONC917538:ONH917538 OWY917538:OXD917538 PGU917538:PGZ917538 PQQ917538:PQV917538 QAM917538:QAR917538 QKI917538:QKN917538 QUE917538:QUJ917538 REA917538:REF917538 RNW917538:ROB917538 RXS917538:RXX917538 SHO917538:SHT917538 SRK917538:SRP917538 TBG917538:TBL917538 TLC917538:TLH917538 TUY917538:TVD917538 UEU917538:UEZ917538 UOQ917538:UOV917538 UYM917538:UYR917538 VII917538:VIN917538 VSE917538:VSJ917538 WCA917538:WCF917538 WLW917538:WMB917538 WVS917538:WVX917538 K983074:P983074 JG983074:JL983074 TC983074:TH983074 ACY983074:ADD983074 AMU983074:AMZ983074 AWQ983074:AWV983074 BGM983074:BGR983074 BQI983074:BQN983074 CAE983074:CAJ983074 CKA983074:CKF983074 CTW983074:CUB983074 DDS983074:DDX983074 DNO983074:DNT983074 DXK983074:DXP983074 EHG983074:EHL983074 ERC983074:ERH983074 FAY983074:FBD983074 FKU983074:FKZ983074 FUQ983074:FUV983074 GEM983074:GER983074 GOI983074:GON983074 GYE983074:GYJ983074 HIA983074:HIF983074 HRW983074:HSB983074 IBS983074:IBX983074 ILO983074:ILT983074 IVK983074:IVP983074 JFG983074:JFL983074 JPC983074:JPH983074 JYY983074:JZD983074 KIU983074:KIZ983074 KSQ983074:KSV983074 LCM983074:LCR983074 LMI983074:LMN983074 LWE983074:LWJ983074 MGA983074:MGF983074 MPW983074:MQB983074 MZS983074:MZX983074 NJO983074:NJT983074 NTK983074:NTP983074 ODG983074:ODL983074 ONC983074:ONH983074 OWY983074:OXD983074 PGU983074:PGZ983074 PQQ983074:PQV983074 QAM983074:QAR983074 QKI983074:QKN983074 QUE983074:QUJ983074 REA983074:REF983074 RNW983074:ROB983074 RXS983074:RXX983074 SHO983074:SHT983074 SRK983074:SRP983074 TBG983074:TBL983074 TLC983074:TLH983074 TUY983074:TVD983074 UEU983074:UEZ983074 UOQ983074:UOV983074 UYM983074:UYR983074 VII983074:VIN983074 VSE983074:VSJ983074 WCA983074:WCF983074 WLW983074:WMB983074 WVS983074:WVX983074">
      <formula1>$U$39:$U$41</formula1>
    </dataValidation>
    <dataValidation type="list" allowBlank="1" sqref="H32:J32 JD32:JF32 SZ32:TB32 ACV32:ACX32 AMR32:AMT32 AWN32:AWP32 BGJ32:BGL32 BQF32:BQH32 CAB32:CAD32 CJX32:CJZ32 CTT32:CTV32 DDP32:DDR32 DNL32:DNN32 DXH32:DXJ32 EHD32:EHF32 EQZ32:ERB32 FAV32:FAX32 FKR32:FKT32 FUN32:FUP32 GEJ32:GEL32 GOF32:GOH32 GYB32:GYD32 HHX32:HHZ32 HRT32:HRV32 IBP32:IBR32 ILL32:ILN32 IVH32:IVJ32 JFD32:JFF32 JOZ32:JPB32 JYV32:JYX32 KIR32:KIT32 KSN32:KSP32 LCJ32:LCL32 LMF32:LMH32 LWB32:LWD32 MFX32:MFZ32 MPT32:MPV32 MZP32:MZR32 NJL32:NJN32 NTH32:NTJ32 ODD32:ODF32 OMZ32:ONB32 OWV32:OWX32 PGR32:PGT32 PQN32:PQP32 QAJ32:QAL32 QKF32:QKH32 QUB32:QUD32 RDX32:RDZ32 RNT32:RNV32 RXP32:RXR32 SHL32:SHN32 SRH32:SRJ32 TBD32:TBF32 TKZ32:TLB32 TUV32:TUX32 UER32:UET32 UON32:UOP32 UYJ32:UYL32 VIF32:VIH32 VSB32:VSD32 WBX32:WBZ32 WLT32:WLV32 WVP32:WVR32 H65568:J65568 JD65568:JF65568 SZ65568:TB65568 ACV65568:ACX65568 AMR65568:AMT65568 AWN65568:AWP65568 BGJ65568:BGL65568 BQF65568:BQH65568 CAB65568:CAD65568 CJX65568:CJZ65568 CTT65568:CTV65568 DDP65568:DDR65568 DNL65568:DNN65568 DXH65568:DXJ65568 EHD65568:EHF65568 EQZ65568:ERB65568 FAV65568:FAX65568 FKR65568:FKT65568 FUN65568:FUP65568 GEJ65568:GEL65568 GOF65568:GOH65568 GYB65568:GYD65568 HHX65568:HHZ65568 HRT65568:HRV65568 IBP65568:IBR65568 ILL65568:ILN65568 IVH65568:IVJ65568 JFD65568:JFF65568 JOZ65568:JPB65568 JYV65568:JYX65568 KIR65568:KIT65568 KSN65568:KSP65568 LCJ65568:LCL65568 LMF65568:LMH65568 LWB65568:LWD65568 MFX65568:MFZ65568 MPT65568:MPV65568 MZP65568:MZR65568 NJL65568:NJN65568 NTH65568:NTJ65568 ODD65568:ODF65568 OMZ65568:ONB65568 OWV65568:OWX65568 PGR65568:PGT65568 PQN65568:PQP65568 QAJ65568:QAL65568 QKF65568:QKH65568 QUB65568:QUD65568 RDX65568:RDZ65568 RNT65568:RNV65568 RXP65568:RXR65568 SHL65568:SHN65568 SRH65568:SRJ65568 TBD65568:TBF65568 TKZ65568:TLB65568 TUV65568:TUX65568 UER65568:UET65568 UON65568:UOP65568 UYJ65568:UYL65568 VIF65568:VIH65568 VSB65568:VSD65568 WBX65568:WBZ65568 WLT65568:WLV65568 WVP65568:WVR65568 H131104:J131104 JD131104:JF131104 SZ131104:TB131104 ACV131104:ACX131104 AMR131104:AMT131104 AWN131104:AWP131104 BGJ131104:BGL131104 BQF131104:BQH131104 CAB131104:CAD131104 CJX131104:CJZ131104 CTT131104:CTV131104 DDP131104:DDR131104 DNL131104:DNN131104 DXH131104:DXJ131104 EHD131104:EHF131104 EQZ131104:ERB131104 FAV131104:FAX131104 FKR131104:FKT131104 FUN131104:FUP131104 GEJ131104:GEL131104 GOF131104:GOH131104 GYB131104:GYD131104 HHX131104:HHZ131104 HRT131104:HRV131104 IBP131104:IBR131104 ILL131104:ILN131104 IVH131104:IVJ131104 JFD131104:JFF131104 JOZ131104:JPB131104 JYV131104:JYX131104 KIR131104:KIT131104 KSN131104:KSP131104 LCJ131104:LCL131104 LMF131104:LMH131104 LWB131104:LWD131104 MFX131104:MFZ131104 MPT131104:MPV131104 MZP131104:MZR131104 NJL131104:NJN131104 NTH131104:NTJ131104 ODD131104:ODF131104 OMZ131104:ONB131104 OWV131104:OWX131104 PGR131104:PGT131104 PQN131104:PQP131104 QAJ131104:QAL131104 QKF131104:QKH131104 QUB131104:QUD131104 RDX131104:RDZ131104 RNT131104:RNV131104 RXP131104:RXR131104 SHL131104:SHN131104 SRH131104:SRJ131104 TBD131104:TBF131104 TKZ131104:TLB131104 TUV131104:TUX131104 UER131104:UET131104 UON131104:UOP131104 UYJ131104:UYL131104 VIF131104:VIH131104 VSB131104:VSD131104 WBX131104:WBZ131104 WLT131104:WLV131104 WVP131104:WVR131104 H196640:J196640 JD196640:JF196640 SZ196640:TB196640 ACV196640:ACX196640 AMR196640:AMT196640 AWN196640:AWP196640 BGJ196640:BGL196640 BQF196640:BQH196640 CAB196640:CAD196640 CJX196640:CJZ196640 CTT196640:CTV196640 DDP196640:DDR196640 DNL196640:DNN196640 DXH196640:DXJ196640 EHD196640:EHF196640 EQZ196640:ERB196640 FAV196640:FAX196640 FKR196640:FKT196640 FUN196640:FUP196640 GEJ196640:GEL196640 GOF196640:GOH196640 GYB196640:GYD196640 HHX196640:HHZ196640 HRT196640:HRV196640 IBP196640:IBR196640 ILL196640:ILN196640 IVH196640:IVJ196640 JFD196640:JFF196640 JOZ196640:JPB196640 JYV196640:JYX196640 KIR196640:KIT196640 KSN196640:KSP196640 LCJ196640:LCL196640 LMF196640:LMH196640 LWB196640:LWD196640 MFX196640:MFZ196640 MPT196640:MPV196640 MZP196640:MZR196640 NJL196640:NJN196640 NTH196640:NTJ196640 ODD196640:ODF196640 OMZ196640:ONB196640 OWV196640:OWX196640 PGR196640:PGT196640 PQN196640:PQP196640 QAJ196640:QAL196640 QKF196640:QKH196640 QUB196640:QUD196640 RDX196640:RDZ196640 RNT196640:RNV196640 RXP196640:RXR196640 SHL196640:SHN196640 SRH196640:SRJ196640 TBD196640:TBF196640 TKZ196640:TLB196640 TUV196640:TUX196640 UER196640:UET196640 UON196640:UOP196640 UYJ196640:UYL196640 VIF196640:VIH196640 VSB196640:VSD196640 WBX196640:WBZ196640 WLT196640:WLV196640 WVP196640:WVR196640 H262176:J262176 JD262176:JF262176 SZ262176:TB262176 ACV262176:ACX262176 AMR262176:AMT262176 AWN262176:AWP262176 BGJ262176:BGL262176 BQF262176:BQH262176 CAB262176:CAD262176 CJX262176:CJZ262176 CTT262176:CTV262176 DDP262176:DDR262176 DNL262176:DNN262176 DXH262176:DXJ262176 EHD262176:EHF262176 EQZ262176:ERB262176 FAV262176:FAX262176 FKR262176:FKT262176 FUN262176:FUP262176 GEJ262176:GEL262176 GOF262176:GOH262176 GYB262176:GYD262176 HHX262176:HHZ262176 HRT262176:HRV262176 IBP262176:IBR262176 ILL262176:ILN262176 IVH262176:IVJ262176 JFD262176:JFF262176 JOZ262176:JPB262176 JYV262176:JYX262176 KIR262176:KIT262176 KSN262176:KSP262176 LCJ262176:LCL262176 LMF262176:LMH262176 LWB262176:LWD262176 MFX262176:MFZ262176 MPT262176:MPV262176 MZP262176:MZR262176 NJL262176:NJN262176 NTH262176:NTJ262176 ODD262176:ODF262176 OMZ262176:ONB262176 OWV262176:OWX262176 PGR262176:PGT262176 PQN262176:PQP262176 QAJ262176:QAL262176 QKF262176:QKH262176 QUB262176:QUD262176 RDX262176:RDZ262176 RNT262176:RNV262176 RXP262176:RXR262176 SHL262176:SHN262176 SRH262176:SRJ262176 TBD262176:TBF262176 TKZ262176:TLB262176 TUV262176:TUX262176 UER262176:UET262176 UON262176:UOP262176 UYJ262176:UYL262176 VIF262176:VIH262176 VSB262176:VSD262176 WBX262176:WBZ262176 WLT262176:WLV262176 WVP262176:WVR262176 H327712:J327712 JD327712:JF327712 SZ327712:TB327712 ACV327712:ACX327712 AMR327712:AMT327712 AWN327712:AWP327712 BGJ327712:BGL327712 BQF327712:BQH327712 CAB327712:CAD327712 CJX327712:CJZ327712 CTT327712:CTV327712 DDP327712:DDR327712 DNL327712:DNN327712 DXH327712:DXJ327712 EHD327712:EHF327712 EQZ327712:ERB327712 FAV327712:FAX327712 FKR327712:FKT327712 FUN327712:FUP327712 GEJ327712:GEL327712 GOF327712:GOH327712 GYB327712:GYD327712 HHX327712:HHZ327712 HRT327712:HRV327712 IBP327712:IBR327712 ILL327712:ILN327712 IVH327712:IVJ327712 JFD327712:JFF327712 JOZ327712:JPB327712 JYV327712:JYX327712 KIR327712:KIT327712 KSN327712:KSP327712 LCJ327712:LCL327712 LMF327712:LMH327712 LWB327712:LWD327712 MFX327712:MFZ327712 MPT327712:MPV327712 MZP327712:MZR327712 NJL327712:NJN327712 NTH327712:NTJ327712 ODD327712:ODF327712 OMZ327712:ONB327712 OWV327712:OWX327712 PGR327712:PGT327712 PQN327712:PQP327712 QAJ327712:QAL327712 QKF327712:QKH327712 QUB327712:QUD327712 RDX327712:RDZ327712 RNT327712:RNV327712 RXP327712:RXR327712 SHL327712:SHN327712 SRH327712:SRJ327712 TBD327712:TBF327712 TKZ327712:TLB327712 TUV327712:TUX327712 UER327712:UET327712 UON327712:UOP327712 UYJ327712:UYL327712 VIF327712:VIH327712 VSB327712:VSD327712 WBX327712:WBZ327712 WLT327712:WLV327712 WVP327712:WVR327712 H393248:J393248 JD393248:JF393248 SZ393248:TB393248 ACV393248:ACX393248 AMR393248:AMT393248 AWN393248:AWP393248 BGJ393248:BGL393248 BQF393248:BQH393248 CAB393248:CAD393248 CJX393248:CJZ393248 CTT393248:CTV393248 DDP393248:DDR393248 DNL393248:DNN393248 DXH393248:DXJ393248 EHD393248:EHF393248 EQZ393248:ERB393248 FAV393248:FAX393248 FKR393248:FKT393248 FUN393248:FUP393248 GEJ393248:GEL393248 GOF393248:GOH393248 GYB393248:GYD393248 HHX393248:HHZ393248 HRT393248:HRV393248 IBP393248:IBR393248 ILL393248:ILN393248 IVH393248:IVJ393248 JFD393248:JFF393248 JOZ393248:JPB393248 JYV393248:JYX393248 KIR393248:KIT393248 KSN393248:KSP393248 LCJ393248:LCL393248 LMF393248:LMH393248 LWB393248:LWD393248 MFX393248:MFZ393248 MPT393248:MPV393248 MZP393248:MZR393248 NJL393248:NJN393248 NTH393248:NTJ393248 ODD393248:ODF393248 OMZ393248:ONB393248 OWV393248:OWX393248 PGR393248:PGT393248 PQN393248:PQP393248 QAJ393248:QAL393248 QKF393248:QKH393248 QUB393248:QUD393248 RDX393248:RDZ393248 RNT393248:RNV393248 RXP393248:RXR393248 SHL393248:SHN393248 SRH393248:SRJ393248 TBD393248:TBF393248 TKZ393248:TLB393248 TUV393248:TUX393248 UER393248:UET393248 UON393248:UOP393248 UYJ393248:UYL393248 VIF393248:VIH393248 VSB393248:VSD393248 WBX393248:WBZ393248 WLT393248:WLV393248 WVP393248:WVR393248 H458784:J458784 JD458784:JF458784 SZ458784:TB458784 ACV458784:ACX458784 AMR458784:AMT458784 AWN458784:AWP458784 BGJ458784:BGL458784 BQF458784:BQH458784 CAB458784:CAD458784 CJX458784:CJZ458784 CTT458784:CTV458784 DDP458784:DDR458784 DNL458784:DNN458784 DXH458784:DXJ458784 EHD458784:EHF458784 EQZ458784:ERB458784 FAV458784:FAX458784 FKR458784:FKT458784 FUN458784:FUP458784 GEJ458784:GEL458784 GOF458784:GOH458784 GYB458784:GYD458784 HHX458784:HHZ458784 HRT458784:HRV458784 IBP458784:IBR458784 ILL458784:ILN458784 IVH458784:IVJ458784 JFD458784:JFF458784 JOZ458784:JPB458784 JYV458784:JYX458784 KIR458784:KIT458784 KSN458784:KSP458784 LCJ458784:LCL458784 LMF458784:LMH458784 LWB458784:LWD458784 MFX458784:MFZ458784 MPT458784:MPV458784 MZP458784:MZR458784 NJL458784:NJN458784 NTH458784:NTJ458784 ODD458784:ODF458784 OMZ458784:ONB458784 OWV458784:OWX458784 PGR458784:PGT458784 PQN458784:PQP458784 QAJ458784:QAL458784 QKF458784:QKH458784 QUB458784:QUD458784 RDX458784:RDZ458784 RNT458784:RNV458784 RXP458784:RXR458784 SHL458784:SHN458784 SRH458784:SRJ458784 TBD458784:TBF458784 TKZ458784:TLB458784 TUV458784:TUX458784 UER458784:UET458784 UON458784:UOP458784 UYJ458784:UYL458784 VIF458784:VIH458784 VSB458784:VSD458784 WBX458784:WBZ458784 WLT458784:WLV458784 WVP458784:WVR458784 H524320:J524320 JD524320:JF524320 SZ524320:TB524320 ACV524320:ACX524320 AMR524320:AMT524320 AWN524320:AWP524320 BGJ524320:BGL524320 BQF524320:BQH524320 CAB524320:CAD524320 CJX524320:CJZ524320 CTT524320:CTV524320 DDP524320:DDR524320 DNL524320:DNN524320 DXH524320:DXJ524320 EHD524320:EHF524320 EQZ524320:ERB524320 FAV524320:FAX524320 FKR524320:FKT524320 FUN524320:FUP524320 GEJ524320:GEL524320 GOF524320:GOH524320 GYB524320:GYD524320 HHX524320:HHZ524320 HRT524320:HRV524320 IBP524320:IBR524320 ILL524320:ILN524320 IVH524320:IVJ524320 JFD524320:JFF524320 JOZ524320:JPB524320 JYV524320:JYX524320 KIR524320:KIT524320 KSN524320:KSP524320 LCJ524320:LCL524320 LMF524320:LMH524320 LWB524320:LWD524320 MFX524320:MFZ524320 MPT524320:MPV524320 MZP524320:MZR524320 NJL524320:NJN524320 NTH524320:NTJ524320 ODD524320:ODF524320 OMZ524320:ONB524320 OWV524320:OWX524320 PGR524320:PGT524320 PQN524320:PQP524320 QAJ524320:QAL524320 QKF524320:QKH524320 QUB524320:QUD524320 RDX524320:RDZ524320 RNT524320:RNV524320 RXP524320:RXR524320 SHL524320:SHN524320 SRH524320:SRJ524320 TBD524320:TBF524320 TKZ524320:TLB524320 TUV524320:TUX524320 UER524320:UET524320 UON524320:UOP524320 UYJ524320:UYL524320 VIF524320:VIH524320 VSB524320:VSD524320 WBX524320:WBZ524320 WLT524320:WLV524320 WVP524320:WVR524320 H589856:J589856 JD589856:JF589856 SZ589856:TB589856 ACV589856:ACX589856 AMR589856:AMT589856 AWN589856:AWP589856 BGJ589856:BGL589856 BQF589856:BQH589856 CAB589856:CAD589856 CJX589856:CJZ589856 CTT589856:CTV589856 DDP589856:DDR589856 DNL589856:DNN589856 DXH589856:DXJ589856 EHD589856:EHF589856 EQZ589856:ERB589856 FAV589856:FAX589856 FKR589856:FKT589856 FUN589856:FUP589856 GEJ589856:GEL589856 GOF589856:GOH589856 GYB589856:GYD589856 HHX589856:HHZ589856 HRT589856:HRV589856 IBP589856:IBR589856 ILL589856:ILN589856 IVH589856:IVJ589856 JFD589856:JFF589856 JOZ589856:JPB589856 JYV589856:JYX589856 KIR589856:KIT589856 KSN589856:KSP589856 LCJ589856:LCL589856 LMF589856:LMH589856 LWB589856:LWD589856 MFX589856:MFZ589856 MPT589856:MPV589856 MZP589856:MZR589856 NJL589856:NJN589856 NTH589856:NTJ589856 ODD589856:ODF589856 OMZ589856:ONB589856 OWV589856:OWX589856 PGR589856:PGT589856 PQN589856:PQP589856 QAJ589856:QAL589856 QKF589856:QKH589856 QUB589856:QUD589856 RDX589856:RDZ589856 RNT589856:RNV589856 RXP589856:RXR589856 SHL589856:SHN589856 SRH589856:SRJ589856 TBD589856:TBF589856 TKZ589856:TLB589856 TUV589856:TUX589856 UER589856:UET589856 UON589856:UOP589856 UYJ589856:UYL589856 VIF589856:VIH589856 VSB589856:VSD589856 WBX589856:WBZ589856 WLT589856:WLV589856 WVP589856:WVR589856 H655392:J655392 JD655392:JF655392 SZ655392:TB655392 ACV655392:ACX655392 AMR655392:AMT655392 AWN655392:AWP655392 BGJ655392:BGL655392 BQF655392:BQH655392 CAB655392:CAD655392 CJX655392:CJZ655392 CTT655392:CTV655392 DDP655392:DDR655392 DNL655392:DNN655392 DXH655392:DXJ655392 EHD655392:EHF655392 EQZ655392:ERB655392 FAV655392:FAX655392 FKR655392:FKT655392 FUN655392:FUP655392 GEJ655392:GEL655392 GOF655392:GOH655392 GYB655392:GYD655392 HHX655392:HHZ655392 HRT655392:HRV655392 IBP655392:IBR655392 ILL655392:ILN655392 IVH655392:IVJ655392 JFD655392:JFF655392 JOZ655392:JPB655392 JYV655392:JYX655392 KIR655392:KIT655392 KSN655392:KSP655392 LCJ655392:LCL655392 LMF655392:LMH655392 LWB655392:LWD655392 MFX655392:MFZ655392 MPT655392:MPV655392 MZP655392:MZR655392 NJL655392:NJN655392 NTH655392:NTJ655392 ODD655392:ODF655392 OMZ655392:ONB655392 OWV655392:OWX655392 PGR655392:PGT655392 PQN655392:PQP655392 QAJ655392:QAL655392 QKF655392:QKH655392 QUB655392:QUD655392 RDX655392:RDZ655392 RNT655392:RNV655392 RXP655392:RXR655392 SHL655392:SHN655392 SRH655392:SRJ655392 TBD655392:TBF655392 TKZ655392:TLB655392 TUV655392:TUX655392 UER655392:UET655392 UON655392:UOP655392 UYJ655392:UYL655392 VIF655392:VIH655392 VSB655392:VSD655392 WBX655392:WBZ655392 WLT655392:WLV655392 WVP655392:WVR655392 H720928:J720928 JD720928:JF720928 SZ720928:TB720928 ACV720928:ACX720928 AMR720928:AMT720928 AWN720928:AWP720928 BGJ720928:BGL720928 BQF720928:BQH720928 CAB720928:CAD720928 CJX720928:CJZ720928 CTT720928:CTV720928 DDP720928:DDR720928 DNL720928:DNN720928 DXH720928:DXJ720928 EHD720928:EHF720928 EQZ720928:ERB720928 FAV720928:FAX720928 FKR720928:FKT720928 FUN720928:FUP720928 GEJ720928:GEL720928 GOF720928:GOH720928 GYB720928:GYD720928 HHX720928:HHZ720928 HRT720928:HRV720928 IBP720928:IBR720928 ILL720928:ILN720928 IVH720928:IVJ720928 JFD720928:JFF720928 JOZ720928:JPB720928 JYV720928:JYX720928 KIR720928:KIT720928 KSN720928:KSP720928 LCJ720928:LCL720928 LMF720928:LMH720928 LWB720928:LWD720928 MFX720928:MFZ720928 MPT720928:MPV720928 MZP720928:MZR720928 NJL720928:NJN720928 NTH720928:NTJ720928 ODD720928:ODF720928 OMZ720928:ONB720928 OWV720928:OWX720928 PGR720928:PGT720928 PQN720928:PQP720928 QAJ720928:QAL720928 QKF720928:QKH720928 QUB720928:QUD720928 RDX720928:RDZ720928 RNT720928:RNV720928 RXP720928:RXR720928 SHL720928:SHN720928 SRH720928:SRJ720928 TBD720928:TBF720928 TKZ720928:TLB720928 TUV720928:TUX720928 UER720928:UET720928 UON720928:UOP720928 UYJ720928:UYL720928 VIF720928:VIH720928 VSB720928:VSD720928 WBX720928:WBZ720928 WLT720928:WLV720928 WVP720928:WVR720928 H786464:J786464 JD786464:JF786464 SZ786464:TB786464 ACV786464:ACX786464 AMR786464:AMT786464 AWN786464:AWP786464 BGJ786464:BGL786464 BQF786464:BQH786464 CAB786464:CAD786464 CJX786464:CJZ786464 CTT786464:CTV786464 DDP786464:DDR786464 DNL786464:DNN786464 DXH786464:DXJ786464 EHD786464:EHF786464 EQZ786464:ERB786464 FAV786464:FAX786464 FKR786464:FKT786464 FUN786464:FUP786464 GEJ786464:GEL786464 GOF786464:GOH786464 GYB786464:GYD786464 HHX786464:HHZ786464 HRT786464:HRV786464 IBP786464:IBR786464 ILL786464:ILN786464 IVH786464:IVJ786464 JFD786464:JFF786464 JOZ786464:JPB786464 JYV786464:JYX786464 KIR786464:KIT786464 KSN786464:KSP786464 LCJ786464:LCL786464 LMF786464:LMH786464 LWB786464:LWD786464 MFX786464:MFZ786464 MPT786464:MPV786464 MZP786464:MZR786464 NJL786464:NJN786464 NTH786464:NTJ786464 ODD786464:ODF786464 OMZ786464:ONB786464 OWV786464:OWX786464 PGR786464:PGT786464 PQN786464:PQP786464 QAJ786464:QAL786464 QKF786464:QKH786464 QUB786464:QUD786464 RDX786464:RDZ786464 RNT786464:RNV786464 RXP786464:RXR786464 SHL786464:SHN786464 SRH786464:SRJ786464 TBD786464:TBF786464 TKZ786464:TLB786464 TUV786464:TUX786464 UER786464:UET786464 UON786464:UOP786464 UYJ786464:UYL786464 VIF786464:VIH786464 VSB786464:VSD786464 WBX786464:WBZ786464 WLT786464:WLV786464 WVP786464:WVR786464 H852000:J852000 JD852000:JF852000 SZ852000:TB852000 ACV852000:ACX852000 AMR852000:AMT852000 AWN852000:AWP852000 BGJ852000:BGL852000 BQF852000:BQH852000 CAB852000:CAD852000 CJX852000:CJZ852000 CTT852000:CTV852000 DDP852000:DDR852000 DNL852000:DNN852000 DXH852000:DXJ852000 EHD852000:EHF852000 EQZ852000:ERB852000 FAV852000:FAX852000 FKR852000:FKT852000 FUN852000:FUP852000 GEJ852000:GEL852000 GOF852000:GOH852000 GYB852000:GYD852000 HHX852000:HHZ852000 HRT852000:HRV852000 IBP852000:IBR852000 ILL852000:ILN852000 IVH852000:IVJ852000 JFD852000:JFF852000 JOZ852000:JPB852000 JYV852000:JYX852000 KIR852000:KIT852000 KSN852000:KSP852000 LCJ852000:LCL852000 LMF852000:LMH852000 LWB852000:LWD852000 MFX852000:MFZ852000 MPT852000:MPV852000 MZP852000:MZR852000 NJL852000:NJN852000 NTH852000:NTJ852000 ODD852000:ODF852000 OMZ852000:ONB852000 OWV852000:OWX852000 PGR852000:PGT852000 PQN852000:PQP852000 QAJ852000:QAL852000 QKF852000:QKH852000 QUB852000:QUD852000 RDX852000:RDZ852000 RNT852000:RNV852000 RXP852000:RXR852000 SHL852000:SHN852000 SRH852000:SRJ852000 TBD852000:TBF852000 TKZ852000:TLB852000 TUV852000:TUX852000 UER852000:UET852000 UON852000:UOP852000 UYJ852000:UYL852000 VIF852000:VIH852000 VSB852000:VSD852000 WBX852000:WBZ852000 WLT852000:WLV852000 WVP852000:WVR852000 H917536:J917536 JD917536:JF917536 SZ917536:TB917536 ACV917536:ACX917536 AMR917536:AMT917536 AWN917536:AWP917536 BGJ917536:BGL917536 BQF917536:BQH917536 CAB917536:CAD917536 CJX917536:CJZ917536 CTT917536:CTV917536 DDP917536:DDR917536 DNL917536:DNN917536 DXH917536:DXJ917536 EHD917536:EHF917536 EQZ917536:ERB917536 FAV917536:FAX917536 FKR917536:FKT917536 FUN917536:FUP917536 GEJ917536:GEL917536 GOF917536:GOH917536 GYB917536:GYD917536 HHX917536:HHZ917536 HRT917536:HRV917536 IBP917536:IBR917536 ILL917536:ILN917536 IVH917536:IVJ917536 JFD917536:JFF917536 JOZ917536:JPB917536 JYV917536:JYX917536 KIR917536:KIT917536 KSN917536:KSP917536 LCJ917536:LCL917536 LMF917536:LMH917536 LWB917536:LWD917536 MFX917536:MFZ917536 MPT917536:MPV917536 MZP917536:MZR917536 NJL917536:NJN917536 NTH917536:NTJ917536 ODD917536:ODF917536 OMZ917536:ONB917536 OWV917536:OWX917536 PGR917536:PGT917536 PQN917536:PQP917536 QAJ917536:QAL917536 QKF917536:QKH917536 QUB917536:QUD917536 RDX917536:RDZ917536 RNT917536:RNV917536 RXP917536:RXR917536 SHL917536:SHN917536 SRH917536:SRJ917536 TBD917536:TBF917536 TKZ917536:TLB917536 TUV917536:TUX917536 UER917536:UET917536 UON917536:UOP917536 UYJ917536:UYL917536 VIF917536:VIH917536 VSB917536:VSD917536 WBX917536:WBZ917536 WLT917536:WLV917536 WVP917536:WVR917536 H983072:J983072 JD983072:JF983072 SZ983072:TB983072 ACV983072:ACX983072 AMR983072:AMT983072 AWN983072:AWP983072 BGJ983072:BGL983072 BQF983072:BQH983072 CAB983072:CAD983072 CJX983072:CJZ983072 CTT983072:CTV983072 DDP983072:DDR983072 DNL983072:DNN983072 DXH983072:DXJ983072 EHD983072:EHF983072 EQZ983072:ERB983072 FAV983072:FAX983072 FKR983072:FKT983072 FUN983072:FUP983072 GEJ983072:GEL983072 GOF983072:GOH983072 GYB983072:GYD983072 HHX983072:HHZ983072 HRT983072:HRV983072 IBP983072:IBR983072 ILL983072:ILN983072 IVH983072:IVJ983072 JFD983072:JFF983072 JOZ983072:JPB983072 JYV983072:JYX983072 KIR983072:KIT983072 KSN983072:KSP983072 LCJ983072:LCL983072 LMF983072:LMH983072 LWB983072:LWD983072 MFX983072:MFZ983072 MPT983072:MPV983072 MZP983072:MZR983072 NJL983072:NJN983072 NTH983072:NTJ983072 ODD983072:ODF983072 OMZ983072:ONB983072 OWV983072:OWX983072 PGR983072:PGT983072 PQN983072:PQP983072 QAJ983072:QAL983072 QKF983072:QKH983072 QUB983072:QUD983072 RDX983072:RDZ983072 RNT983072:RNV983072 RXP983072:RXR983072 SHL983072:SHN983072 SRH983072:SRJ983072 TBD983072:TBF983072 TKZ983072:TLB983072 TUV983072:TUX983072 UER983072:UET983072 UON983072:UOP983072 UYJ983072:UYL983072 VIF983072:VIH983072 VSB983072:VSD983072 WBX983072:WBZ983072 WLT983072:WLV983072 WVP983072:WVR983072">
      <formula1>$U$33:$U$36</formula1>
    </dataValidation>
    <dataValidation type="list" allowBlank="1" sqref="H29:J29 JD29:JF29 SZ29:TB29 ACV29:ACX29 AMR29:AMT29 AWN29:AWP29 BGJ29:BGL29 BQF29:BQH29 CAB29:CAD29 CJX29:CJZ29 CTT29:CTV29 DDP29:DDR29 DNL29:DNN29 DXH29:DXJ29 EHD29:EHF29 EQZ29:ERB29 FAV29:FAX29 FKR29:FKT29 FUN29:FUP29 GEJ29:GEL29 GOF29:GOH29 GYB29:GYD29 HHX29:HHZ29 HRT29:HRV29 IBP29:IBR29 ILL29:ILN29 IVH29:IVJ29 JFD29:JFF29 JOZ29:JPB29 JYV29:JYX29 KIR29:KIT29 KSN29:KSP29 LCJ29:LCL29 LMF29:LMH29 LWB29:LWD29 MFX29:MFZ29 MPT29:MPV29 MZP29:MZR29 NJL29:NJN29 NTH29:NTJ29 ODD29:ODF29 OMZ29:ONB29 OWV29:OWX29 PGR29:PGT29 PQN29:PQP29 QAJ29:QAL29 QKF29:QKH29 QUB29:QUD29 RDX29:RDZ29 RNT29:RNV29 RXP29:RXR29 SHL29:SHN29 SRH29:SRJ29 TBD29:TBF29 TKZ29:TLB29 TUV29:TUX29 UER29:UET29 UON29:UOP29 UYJ29:UYL29 VIF29:VIH29 VSB29:VSD29 WBX29:WBZ29 WLT29:WLV29 WVP29:WVR29 H65565:J65565 JD65565:JF65565 SZ65565:TB65565 ACV65565:ACX65565 AMR65565:AMT65565 AWN65565:AWP65565 BGJ65565:BGL65565 BQF65565:BQH65565 CAB65565:CAD65565 CJX65565:CJZ65565 CTT65565:CTV65565 DDP65565:DDR65565 DNL65565:DNN65565 DXH65565:DXJ65565 EHD65565:EHF65565 EQZ65565:ERB65565 FAV65565:FAX65565 FKR65565:FKT65565 FUN65565:FUP65565 GEJ65565:GEL65565 GOF65565:GOH65565 GYB65565:GYD65565 HHX65565:HHZ65565 HRT65565:HRV65565 IBP65565:IBR65565 ILL65565:ILN65565 IVH65565:IVJ65565 JFD65565:JFF65565 JOZ65565:JPB65565 JYV65565:JYX65565 KIR65565:KIT65565 KSN65565:KSP65565 LCJ65565:LCL65565 LMF65565:LMH65565 LWB65565:LWD65565 MFX65565:MFZ65565 MPT65565:MPV65565 MZP65565:MZR65565 NJL65565:NJN65565 NTH65565:NTJ65565 ODD65565:ODF65565 OMZ65565:ONB65565 OWV65565:OWX65565 PGR65565:PGT65565 PQN65565:PQP65565 QAJ65565:QAL65565 QKF65565:QKH65565 QUB65565:QUD65565 RDX65565:RDZ65565 RNT65565:RNV65565 RXP65565:RXR65565 SHL65565:SHN65565 SRH65565:SRJ65565 TBD65565:TBF65565 TKZ65565:TLB65565 TUV65565:TUX65565 UER65565:UET65565 UON65565:UOP65565 UYJ65565:UYL65565 VIF65565:VIH65565 VSB65565:VSD65565 WBX65565:WBZ65565 WLT65565:WLV65565 WVP65565:WVR65565 H131101:J131101 JD131101:JF131101 SZ131101:TB131101 ACV131101:ACX131101 AMR131101:AMT131101 AWN131101:AWP131101 BGJ131101:BGL131101 BQF131101:BQH131101 CAB131101:CAD131101 CJX131101:CJZ131101 CTT131101:CTV131101 DDP131101:DDR131101 DNL131101:DNN131101 DXH131101:DXJ131101 EHD131101:EHF131101 EQZ131101:ERB131101 FAV131101:FAX131101 FKR131101:FKT131101 FUN131101:FUP131101 GEJ131101:GEL131101 GOF131101:GOH131101 GYB131101:GYD131101 HHX131101:HHZ131101 HRT131101:HRV131101 IBP131101:IBR131101 ILL131101:ILN131101 IVH131101:IVJ131101 JFD131101:JFF131101 JOZ131101:JPB131101 JYV131101:JYX131101 KIR131101:KIT131101 KSN131101:KSP131101 LCJ131101:LCL131101 LMF131101:LMH131101 LWB131101:LWD131101 MFX131101:MFZ131101 MPT131101:MPV131101 MZP131101:MZR131101 NJL131101:NJN131101 NTH131101:NTJ131101 ODD131101:ODF131101 OMZ131101:ONB131101 OWV131101:OWX131101 PGR131101:PGT131101 PQN131101:PQP131101 QAJ131101:QAL131101 QKF131101:QKH131101 QUB131101:QUD131101 RDX131101:RDZ131101 RNT131101:RNV131101 RXP131101:RXR131101 SHL131101:SHN131101 SRH131101:SRJ131101 TBD131101:TBF131101 TKZ131101:TLB131101 TUV131101:TUX131101 UER131101:UET131101 UON131101:UOP131101 UYJ131101:UYL131101 VIF131101:VIH131101 VSB131101:VSD131101 WBX131101:WBZ131101 WLT131101:WLV131101 WVP131101:WVR131101 H196637:J196637 JD196637:JF196637 SZ196637:TB196637 ACV196637:ACX196637 AMR196637:AMT196637 AWN196637:AWP196637 BGJ196637:BGL196637 BQF196637:BQH196637 CAB196637:CAD196637 CJX196637:CJZ196637 CTT196637:CTV196637 DDP196637:DDR196637 DNL196637:DNN196637 DXH196637:DXJ196637 EHD196637:EHF196637 EQZ196637:ERB196637 FAV196637:FAX196637 FKR196637:FKT196637 FUN196637:FUP196637 GEJ196637:GEL196637 GOF196637:GOH196637 GYB196637:GYD196637 HHX196637:HHZ196637 HRT196637:HRV196637 IBP196637:IBR196637 ILL196637:ILN196637 IVH196637:IVJ196637 JFD196637:JFF196637 JOZ196637:JPB196637 JYV196637:JYX196637 KIR196637:KIT196637 KSN196637:KSP196637 LCJ196637:LCL196637 LMF196637:LMH196637 LWB196637:LWD196637 MFX196637:MFZ196637 MPT196637:MPV196637 MZP196637:MZR196637 NJL196637:NJN196637 NTH196637:NTJ196637 ODD196637:ODF196637 OMZ196637:ONB196637 OWV196637:OWX196637 PGR196637:PGT196637 PQN196637:PQP196637 QAJ196637:QAL196637 QKF196637:QKH196637 QUB196637:QUD196637 RDX196637:RDZ196637 RNT196637:RNV196637 RXP196637:RXR196637 SHL196637:SHN196637 SRH196637:SRJ196637 TBD196637:TBF196637 TKZ196637:TLB196637 TUV196637:TUX196637 UER196637:UET196637 UON196637:UOP196637 UYJ196637:UYL196637 VIF196637:VIH196637 VSB196637:VSD196637 WBX196637:WBZ196637 WLT196637:WLV196637 WVP196637:WVR196637 H262173:J262173 JD262173:JF262173 SZ262173:TB262173 ACV262173:ACX262173 AMR262173:AMT262173 AWN262173:AWP262173 BGJ262173:BGL262173 BQF262173:BQH262173 CAB262173:CAD262173 CJX262173:CJZ262173 CTT262173:CTV262173 DDP262173:DDR262173 DNL262173:DNN262173 DXH262173:DXJ262173 EHD262173:EHF262173 EQZ262173:ERB262173 FAV262173:FAX262173 FKR262173:FKT262173 FUN262173:FUP262173 GEJ262173:GEL262173 GOF262173:GOH262173 GYB262173:GYD262173 HHX262173:HHZ262173 HRT262173:HRV262173 IBP262173:IBR262173 ILL262173:ILN262173 IVH262173:IVJ262173 JFD262173:JFF262173 JOZ262173:JPB262173 JYV262173:JYX262173 KIR262173:KIT262173 KSN262173:KSP262173 LCJ262173:LCL262173 LMF262173:LMH262173 LWB262173:LWD262173 MFX262173:MFZ262173 MPT262173:MPV262173 MZP262173:MZR262173 NJL262173:NJN262173 NTH262173:NTJ262173 ODD262173:ODF262173 OMZ262173:ONB262173 OWV262173:OWX262173 PGR262173:PGT262173 PQN262173:PQP262173 QAJ262173:QAL262173 QKF262173:QKH262173 QUB262173:QUD262173 RDX262173:RDZ262173 RNT262173:RNV262173 RXP262173:RXR262173 SHL262173:SHN262173 SRH262173:SRJ262173 TBD262173:TBF262173 TKZ262173:TLB262173 TUV262173:TUX262173 UER262173:UET262173 UON262173:UOP262173 UYJ262173:UYL262173 VIF262173:VIH262173 VSB262173:VSD262173 WBX262173:WBZ262173 WLT262173:WLV262173 WVP262173:WVR262173 H327709:J327709 JD327709:JF327709 SZ327709:TB327709 ACV327709:ACX327709 AMR327709:AMT327709 AWN327709:AWP327709 BGJ327709:BGL327709 BQF327709:BQH327709 CAB327709:CAD327709 CJX327709:CJZ327709 CTT327709:CTV327709 DDP327709:DDR327709 DNL327709:DNN327709 DXH327709:DXJ327709 EHD327709:EHF327709 EQZ327709:ERB327709 FAV327709:FAX327709 FKR327709:FKT327709 FUN327709:FUP327709 GEJ327709:GEL327709 GOF327709:GOH327709 GYB327709:GYD327709 HHX327709:HHZ327709 HRT327709:HRV327709 IBP327709:IBR327709 ILL327709:ILN327709 IVH327709:IVJ327709 JFD327709:JFF327709 JOZ327709:JPB327709 JYV327709:JYX327709 KIR327709:KIT327709 KSN327709:KSP327709 LCJ327709:LCL327709 LMF327709:LMH327709 LWB327709:LWD327709 MFX327709:MFZ327709 MPT327709:MPV327709 MZP327709:MZR327709 NJL327709:NJN327709 NTH327709:NTJ327709 ODD327709:ODF327709 OMZ327709:ONB327709 OWV327709:OWX327709 PGR327709:PGT327709 PQN327709:PQP327709 QAJ327709:QAL327709 QKF327709:QKH327709 QUB327709:QUD327709 RDX327709:RDZ327709 RNT327709:RNV327709 RXP327709:RXR327709 SHL327709:SHN327709 SRH327709:SRJ327709 TBD327709:TBF327709 TKZ327709:TLB327709 TUV327709:TUX327709 UER327709:UET327709 UON327709:UOP327709 UYJ327709:UYL327709 VIF327709:VIH327709 VSB327709:VSD327709 WBX327709:WBZ327709 WLT327709:WLV327709 WVP327709:WVR327709 H393245:J393245 JD393245:JF393245 SZ393245:TB393245 ACV393245:ACX393245 AMR393245:AMT393245 AWN393245:AWP393245 BGJ393245:BGL393245 BQF393245:BQH393245 CAB393245:CAD393245 CJX393245:CJZ393245 CTT393245:CTV393245 DDP393245:DDR393245 DNL393245:DNN393245 DXH393245:DXJ393245 EHD393245:EHF393245 EQZ393245:ERB393245 FAV393245:FAX393245 FKR393245:FKT393245 FUN393245:FUP393245 GEJ393245:GEL393245 GOF393245:GOH393245 GYB393245:GYD393245 HHX393245:HHZ393245 HRT393245:HRV393245 IBP393245:IBR393245 ILL393245:ILN393245 IVH393245:IVJ393245 JFD393245:JFF393245 JOZ393245:JPB393245 JYV393245:JYX393245 KIR393245:KIT393245 KSN393245:KSP393245 LCJ393245:LCL393245 LMF393245:LMH393245 LWB393245:LWD393245 MFX393245:MFZ393245 MPT393245:MPV393245 MZP393245:MZR393245 NJL393245:NJN393245 NTH393245:NTJ393245 ODD393245:ODF393245 OMZ393245:ONB393245 OWV393245:OWX393245 PGR393245:PGT393245 PQN393245:PQP393245 QAJ393245:QAL393245 QKF393245:QKH393245 QUB393245:QUD393245 RDX393245:RDZ393245 RNT393245:RNV393245 RXP393245:RXR393245 SHL393245:SHN393245 SRH393245:SRJ393245 TBD393245:TBF393245 TKZ393245:TLB393245 TUV393245:TUX393245 UER393245:UET393245 UON393245:UOP393245 UYJ393245:UYL393245 VIF393245:VIH393245 VSB393245:VSD393245 WBX393245:WBZ393245 WLT393245:WLV393245 WVP393245:WVR393245 H458781:J458781 JD458781:JF458781 SZ458781:TB458781 ACV458781:ACX458781 AMR458781:AMT458781 AWN458781:AWP458781 BGJ458781:BGL458781 BQF458781:BQH458781 CAB458781:CAD458781 CJX458781:CJZ458781 CTT458781:CTV458781 DDP458781:DDR458781 DNL458781:DNN458781 DXH458781:DXJ458781 EHD458781:EHF458781 EQZ458781:ERB458781 FAV458781:FAX458781 FKR458781:FKT458781 FUN458781:FUP458781 GEJ458781:GEL458781 GOF458781:GOH458781 GYB458781:GYD458781 HHX458781:HHZ458781 HRT458781:HRV458781 IBP458781:IBR458781 ILL458781:ILN458781 IVH458781:IVJ458781 JFD458781:JFF458781 JOZ458781:JPB458781 JYV458781:JYX458781 KIR458781:KIT458781 KSN458781:KSP458781 LCJ458781:LCL458781 LMF458781:LMH458781 LWB458781:LWD458781 MFX458781:MFZ458781 MPT458781:MPV458781 MZP458781:MZR458781 NJL458781:NJN458781 NTH458781:NTJ458781 ODD458781:ODF458781 OMZ458781:ONB458781 OWV458781:OWX458781 PGR458781:PGT458781 PQN458781:PQP458781 QAJ458781:QAL458781 QKF458781:QKH458781 QUB458781:QUD458781 RDX458781:RDZ458781 RNT458781:RNV458781 RXP458781:RXR458781 SHL458781:SHN458781 SRH458781:SRJ458781 TBD458781:TBF458781 TKZ458781:TLB458781 TUV458781:TUX458781 UER458781:UET458781 UON458781:UOP458781 UYJ458781:UYL458781 VIF458781:VIH458781 VSB458781:VSD458781 WBX458781:WBZ458781 WLT458781:WLV458781 WVP458781:WVR458781 H524317:J524317 JD524317:JF524317 SZ524317:TB524317 ACV524317:ACX524317 AMR524317:AMT524317 AWN524317:AWP524317 BGJ524317:BGL524317 BQF524317:BQH524317 CAB524317:CAD524317 CJX524317:CJZ524317 CTT524317:CTV524317 DDP524317:DDR524317 DNL524317:DNN524317 DXH524317:DXJ524317 EHD524317:EHF524317 EQZ524317:ERB524317 FAV524317:FAX524317 FKR524317:FKT524317 FUN524317:FUP524317 GEJ524317:GEL524317 GOF524317:GOH524317 GYB524317:GYD524317 HHX524317:HHZ524317 HRT524317:HRV524317 IBP524317:IBR524317 ILL524317:ILN524317 IVH524317:IVJ524317 JFD524317:JFF524317 JOZ524317:JPB524317 JYV524317:JYX524317 KIR524317:KIT524317 KSN524317:KSP524317 LCJ524317:LCL524317 LMF524317:LMH524317 LWB524317:LWD524317 MFX524317:MFZ524317 MPT524317:MPV524317 MZP524317:MZR524317 NJL524317:NJN524317 NTH524317:NTJ524317 ODD524317:ODF524317 OMZ524317:ONB524317 OWV524317:OWX524317 PGR524317:PGT524317 PQN524317:PQP524317 QAJ524317:QAL524317 QKF524317:QKH524317 QUB524317:QUD524317 RDX524317:RDZ524317 RNT524317:RNV524317 RXP524317:RXR524317 SHL524317:SHN524317 SRH524317:SRJ524317 TBD524317:TBF524317 TKZ524317:TLB524317 TUV524317:TUX524317 UER524317:UET524317 UON524317:UOP524317 UYJ524317:UYL524317 VIF524317:VIH524317 VSB524317:VSD524317 WBX524317:WBZ524317 WLT524317:WLV524317 WVP524317:WVR524317 H589853:J589853 JD589853:JF589853 SZ589853:TB589853 ACV589853:ACX589853 AMR589853:AMT589853 AWN589853:AWP589853 BGJ589853:BGL589853 BQF589853:BQH589853 CAB589853:CAD589853 CJX589853:CJZ589853 CTT589853:CTV589853 DDP589853:DDR589853 DNL589853:DNN589853 DXH589853:DXJ589853 EHD589853:EHF589853 EQZ589853:ERB589853 FAV589853:FAX589853 FKR589853:FKT589853 FUN589853:FUP589853 GEJ589853:GEL589853 GOF589853:GOH589853 GYB589853:GYD589853 HHX589853:HHZ589853 HRT589853:HRV589853 IBP589853:IBR589853 ILL589853:ILN589853 IVH589853:IVJ589853 JFD589853:JFF589853 JOZ589853:JPB589853 JYV589853:JYX589853 KIR589853:KIT589853 KSN589853:KSP589853 LCJ589853:LCL589853 LMF589853:LMH589853 LWB589853:LWD589853 MFX589853:MFZ589853 MPT589853:MPV589853 MZP589853:MZR589853 NJL589853:NJN589853 NTH589853:NTJ589853 ODD589853:ODF589853 OMZ589853:ONB589853 OWV589853:OWX589853 PGR589853:PGT589853 PQN589853:PQP589853 QAJ589853:QAL589853 QKF589853:QKH589853 QUB589853:QUD589853 RDX589853:RDZ589853 RNT589853:RNV589853 RXP589853:RXR589853 SHL589853:SHN589853 SRH589853:SRJ589853 TBD589853:TBF589853 TKZ589853:TLB589853 TUV589853:TUX589853 UER589853:UET589853 UON589853:UOP589853 UYJ589853:UYL589853 VIF589853:VIH589853 VSB589853:VSD589853 WBX589853:WBZ589853 WLT589853:WLV589853 WVP589853:WVR589853 H655389:J655389 JD655389:JF655389 SZ655389:TB655389 ACV655389:ACX655389 AMR655389:AMT655389 AWN655389:AWP655389 BGJ655389:BGL655389 BQF655389:BQH655389 CAB655389:CAD655389 CJX655389:CJZ655389 CTT655389:CTV655389 DDP655389:DDR655389 DNL655389:DNN655389 DXH655389:DXJ655389 EHD655389:EHF655389 EQZ655389:ERB655389 FAV655389:FAX655389 FKR655389:FKT655389 FUN655389:FUP655389 GEJ655389:GEL655389 GOF655389:GOH655389 GYB655389:GYD655389 HHX655389:HHZ655389 HRT655389:HRV655389 IBP655389:IBR655389 ILL655389:ILN655389 IVH655389:IVJ655389 JFD655389:JFF655389 JOZ655389:JPB655389 JYV655389:JYX655389 KIR655389:KIT655389 KSN655389:KSP655389 LCJ655389:LCL655389 LMF655389:LMH655389 LWB655389:LWD655389 MFX655389:MFZ655389 MPT655389:MPV655389 MZP655389:MZR655389 NJL655389:NJN655389 NTH655389:NTJ655389 ODD655389:ODF655389 OMZ655389:ONB655389 OWV655389:OWX655389 PGR655389:PGT655389 PQN655389:PQP655389 QAJ655389:QAL655389 QKF655389:QKH655389 QUB655389:QUD655389 RDX655389:RDZ655389 RNT655389:RNV655389 RXP655389:RXR655389 SHL655389:SHN655389 SRH655389:SRJ655389 TBD655389:TBF655389 TKZ655389:TLB655389 TUV655389:TUX655389 UER655389:UET655389 UON655389:UOP655389 UYJ655389:UYL655389 VIF655389:VIH655389 VSB655389:VSD655389 WBX655389:WBZ655389 WLT655389:WLV655389 WVP655389:WVR655389 H720925:J720925 JD720925:JF720925 SZ720925:TB720925 ACV720925:ACX720925 AMR720925:AMT720925 AWN720925:AWP720925 BGJ720925:BGL720925 BQF720925:BQH720925 CAB720925:CAD720925 CJX720925:CJZ720925 CTT720925:CTV720925 DDP720925:DDR720925 DNL720925:DNN720925 DXH720925:DXJ720925 EHD720925:EHF720925 EQZ720925:ERB720925 FAV720925:FAX720925 FKR720925:FKT720925 FUN720925:FUP720925 GEJ720925:GEL720925 GOF720925:GOH720925 GYB720925:GYD720925 HHX720925:HHZ720925 HRT720925:HRV720925 IBP720925:IBR720925 ILL720925:ILN720925 IVH720925:IVJ720925 JFD720925:JFF720925 JOZ720925:JPB720925 JYV720925:JYX720925 KIR720925:KIT720925 KSN720925:KSP720925 LCJ720925:LCL720925 LMF720925:LMH720925 LWB720925:LWD720925 MFX720925:MFZ720925 MPT720925:MPV720925 MZP720925:MZR720925 NJL720925:NJN720925 NTH720925:NTJ720925 ODD720925:ODF720925 OMZ720925:ONB720925 OWV720925:OWX720925 PGR720925:PGT720925 PQN720925:PQP720925 QAJ720925:QAL720925 QKF720925:QKH720925 QUB720925:QUD720925 RDX720925:RDZ720925 RNT720925:RNV720925 RXP720925:RXR720925 SHL720925:SHN720925 SRH720925:SRJ720925 TBD720925:TBF720925 TKZ720925:TLB720925 TUV720925:TUX720925 UER720925:UET720925 UON720925:UOP720925 UYJ720925:UYL720925 VIF720925:VIH720925 VSB720925:VSD720925 WBX720925:WBZ720925 WLT720925:WLV720925 WVP720925:WVR720925 H786461:J786461 JD786461:JF786461 SZ786461:TB786461 ACV786461:ACX786461 AMR786461:AMT786461 AWN786461:AWP786461 BGJ786461:BGL786461 BQF786461:BQH786461 CAB786461:CAD786461 CJX786461:CJZ786461 CTT786461:CTV786461 DDP786461:DDR786461 DNL786461:DNN786461 DXH786461:DXJ786461 EHD786461:EHF786461 EQZ786461:ERB786461 FAV786461:FAX786461 FKR786461:FKT786461 FUN786461:FUP786461 GEJ786461:GEL786461 GOF786461:GOH786461 GYB786461:GYD786461 HHX786461:HHZ786461 HRT786461:HRV786461 IBP786461:IBR786461 ILL786461:ILN786461 IVH786461:IVJ786461 JFD786461:JFF786461 JOZ786461:JPB786461 JYV786461:JYX786461 KIR786461:KIT786461 KSN786461:KSP786461 LCJ786461:LCL786461 LMF786461:LMH786461 LWB786461:LWD786461 MFX786461:MFZ786461 MPT786461:MPV786461 MZP786461:MZR786461 NJL786461:NJN786461 NTH786461:NTJ786461 ODD786461:ODF786461 OMZ786461:ONB786461 OWV786461:OWX786461 PGR786461:PGT786461 PQN786461:PQP786461 QAJ786461:QAL786461 QKF786461:QKH786461 QUB786461:QUD786461 RDX786461:RDZ786461 RNT786461:RNV786461 RXP786461:RXR786461 SHL786461:SHN786461 SRH786461:SRJ786461 TBD786461:TBF786461 TKZ786461:TLB786461 TUV786461:TUX786461 UER786461:UET786461 UON786461:UOP786461 UYJ786461:UYL786461 VIF786461:VIH786461 VSB786461:VSD786461 WBX786461:WBZ786461 WLT786461:WLV786461 WVP786461:WVR786461 H851997:J851997 JD851997:JF851997 SZ851997:TB851997 ACV851997:ACX851997 AMR851997:AMT851997 AWN851997:AWP851997 BGJ851997:BGL851997 BQF851997:BQH851997 CAB851997:CAD851997 CJX851997:CJZ851997 CTT851997:CTV851997 DDP851997:DDR851997 DNL851997:DNN851997 DXH851997:DXJ851997 EHD851997:EHF851997 EQZ851997:ERB851997 FAV851997:FAX851997 FKR851997:FKT851997 FUN851997:FUP851997 GEJ851997:GEL851997 GOF851997:GOH851997 GYB851997:GYD851997 HHX851997:HHZ851997 HRT851997:HRV851997 IBP851997:IBR851997 ILL851997:ILN851997 IVH851997:IVJ851997 JFD851997:JFF851997 JOZ851997:JPB851997 JYV851997:JYX851997 KIR851997:KIT851997 KSN851997:KSP851997 LCJ851997:LCL851997 LMF851997:LMH851997 LWB851997:LWD851997 MFX851997:MFZ851997 MPT851997:MPV851997 MZP851997:MZR851997 NJL851997:NJN851997 NTH851997:NTJ851997 ODD851997:ODF851997 OMZ851997:ONB851997 OWV851997:OWX851997 PGR851997:PGT851997 PQN851997:PQP851997 QAJ851997:QAL851997 QKF851997:QKH851997 QUB851997:QUD851997 RDX851997:RDZ851997 RNT851997:RNV851997 RXP851997:RXR851997 SHL851997:SHN851997 SRH851997:SRJ851997 TBD851997:TBF851997 TKZ851997:TLB851997 TUV851997:TUX851997 UER851997:UET851997 UON851997:UOP851997 UYJ851997:UYL851997 VIF851997:VIH851997 VSB851997:VSD851997 WBX851997:WBZ851997 WLT851997:WLV851997 WVP851997:WVR851997 H917533:J917533 JD917533:JF917533 SZ917533:TB917533 ACV917533:ACX917533 AMR917533:AMT917533 AWN917533:AWP917533 BGJ917533:BGL917533 BQF917533:BQH917533 CAB917533:CAD917533 CJX917533:CJZ917533 CTT917533:CTV917533 DDP917533:DDR917533 DNL917533:DNN917533 DXH917533:DXJ917533 EHD917533:EHF917533 EQZ917533:ERB917533 FAV917533:FAX917533 FKR917533:FKT917533 FUN917533:FUP917533 GEJ917533:GEL917533 GOF917533:GOH917533 GYB917533:GYD917533 HHX917533:HHZ917533 HRT917533:HRV917533 IBP917533:IBR917533 ILL917533:ILN917533 IVH917533:IVJ917533 JFD917533:JFF917533 JOZ917533:JPB917533 JYV917533:JYX917533 KIR917533:KIT917533 KSN917533:KSP917533 LCJ917533:LCL917533 LMF917533:LMH917533 LWB917533:LWD917533 MFX917533:MFZ917533 MPT917533:MPV917533 MZP917533:MZR917533 NJL917533:NJN917533 NTH917533:NTJ917533 ODD917533:ODF917533 OMZ917533:ONB917533 OWV917533:OWX917533 PGR917533:PGT917533 PQN917533:PQP917533 QAJ917533:QAL917533 QKF917533:QKH917533 QUB917533:QUD917533 RDX917533:RDZ917533 RNT917533:RNV917533 RXP917533:RXR917533 SHL917533:SHN917533 SRH917533:SRJ917533 TBD917533:TBF917533 TKZ917533:TLB917533 TUV917533:TUX917533 UER917533:UET917533 UON917533:UOP917533 UYJ917533:UYL917533 VIF917533:VIH917533 VSB917533:VSD917533 WBX917533:WBZ917533 WLT917533:WLV917533 WVP917533:WVR917533 H983069:J983069 JD983069:JF983069 SZ983069:TB983069 ACV983069:ACX983069 AMR983069:AMT983069 AWN983069:AWP983069 BGJ983069:BGL983069 BQF983069:BQH983069 CAB983069:CAD983069 CJX983069:CJZ983069 CTT983069:CTV983069 DDP983069:DDR983069 DNL983069:DNN983069 DXH983069:DXJ983069 EHD983069:EHF983069 EQZ983069:ERB983069 FAV983069:FAX983069 FKR983069:FKT983069 FUN983069:FUP983069 GEJ983069:GEL983069 GOF983069:GOH983069 GYB983069:GYD983069 HHX983069:HHZ983069 HRT983069:HRV983069 IBP983069:IBR983069 ILL983069:ILN983069 IVH983069:IVJ983069 JFD983069:JFF983069 JOZ983069:JPB983069 JYV983069:JYX983069 KIR983069:KIT983069 KSN983069:KSP983069 LCJ983069:LCL983069 LMF983069:LMH983069 LWB983069:LWD983069 MFX983069:MFZ983069 MPT983069:MPV983069 MZP983069:MZR983069 NJL983069:NJN983069 NTH983069:NTJ983069 ODD983069:ODF983069 OMZ983069:ONB983069 OWV983069:OWX983069 PGR983069:PGT983069 PQN983069:PQP983069 QAJ983069:QAL983069 QKF983069:QKH983069 QUB983069:QUD983069 RDX983069:RDZ983069 RNT983069:RNV983069 RXP983069:RXR983069 SHL983069:SHN983069 SRH983069:SRJ983069 TBD983069:TBF983069 TKZ983069:TLB983069 TUV983069:TUX983069 UER983069:UET983069 UON983069:UOP983069 UYJ983069:UYL983069 VIF983069:VIH983069 VSB983069:VSD983069 WBX983069:WBZ983069 WLT983069:WLV983069 WVP983069:WVR983069">
      <formula1>$U$28:$U$30</formula1>
    </dataValidation>
    <dataValidation type="list" allowBlank="1" sqref="H28:J28 JD28:JF28 SZ28:TB28 ACV28:ACX28 AMR28:AMT28 AWN28:AWP28 BGJ28:BGL28 BQF28:BQH28 CAB28:CAD28 CJX28:CJZ28 CTT28:CTV28 DDP28:DDR28 DNL28:DNN28 DXH28:DXJ28 EHD28:EHF28 EQZ28:ERB28 FAV28:FAX28 FKR28:FKT28 FUN28:FUP28 GEJ28:GEL28 GOF28:GOH28 GYB28:GYD28 HHX28:HHZ28 HRT28:HRV28 IBP28:IBR28 ILL28:ILN28 IVH28:IVJ28 JFD28:JFF28 JOZ28:JPB28 JYV28:JYX28 KIR28:KIT28 KSN28:KSP28 LCJ28:LCL28 LMF28:LMH28 LWB28:LWD28 MFX28:MFZ28 MPT28:MPV28 MZP28:MZR28 NJL28:NJN28 NTH28:NTJ28 ODD28:ODF28 OMZ28:ONB28 OWV28:OWX28 PGR28:PGT28 PQN28:PQP28 QAJ28:QAL28 QKF28:QKH28 QUB28:QUD28 RDX28:RDZ28 RNT28:RNV28 RXP28:RXR28 SHL28:SHN28 SRH28:SRJ28 TBD28:TBF28 TKZ28:TLB28 TUV28:TUX28 UER28:UET28 UON28:UOP28 UYJ28:UYL28 VIF28:VIH28 VSB28:VSD28 WBX28:WBZ28 WLT28:WLV28 WVP28:WVR28 H65564:J65564 JD65564:JF65564 SZ65564:TB65564 ACV65564:ACX65564 AMR65564:AMT65564 AWN65564:AWP65564 BGJ65564:BGL65564 BQF65564:BQH65564 CAB65564:CAD65564 CJX65564:CJZ65564 CTT65564:CTV65564 DDP65564:DDR65564 DNL65564:DNN65564 DXH65564:DXJ65564 EHD65564:EHF65564 EQZ65564:ERB65564 FAV65564:FAX65564 FKR65564:FKT65564 FUN65564:FUP65564 GEJ65564:GEL65564 GOF65564:GOH65564 GYB65564:GYD65564 HHX65564:HHZ65564 HRT65564:HRV65564 IBP65564:IBR65564 ILL65564:ILN65564 IVH65564:IVJ65564 JFD65564:JFF65564 JOZ65564:JPB65564 JYV65564:JYX65564 KIR65564:KIT65564 KSN65564:KSP65564 LCJ65564:LCL65564 LMF65564:LMH65564 LWB65564:LWD65564 MFX65564:MFZ65564 MPT65564:MPV65564 MZP65564:MZR65564 NJL65564:NJN65564 NTH65564:NTJ65564 ODD65564:ODF65564 OMZ65564:ONB65564 OWV65564:OWX65564 PGR65564:PGT65564 PQN65564:PQP65564 QAJ65564:QAL65564 QKF65564:QKH65564 QUB65564:QUD65564 RDX65564:RDZ65564 RNT65564:RNV65564 RXP65564:RXR65564 SHL65564:SHN65564 SRH65564:SRJ65564 TBD65564:TBF65564 TKZ65564:TLB65564 TUV65564:TUX65564 UER65564:UET65564 UON65564:UOP65564 UYJ65564:UYL65564 VIF65564:VIH65564 VSB65564:VSD65564 WBX65564:WBZ65564 WLT65564:WLV65564 WVP65564:WVR65564 H131100:J131100 JD131100:JF131100 SZ131100:TB131100 ACV131100:ACX131100 AMR131100:AMT131100 AWN131100:AWP131100 BGJ131100:BGL131100 BQF131100:BQH131100 CAB131100:CAD131100 CJX131100:CJZ131100 CTT131100:CTV131100 DDP131100:DDR131100 DNL131100:DNN131100 DXH131100:DXJ131100 EHD131100:EHF131100 EQZ131100:ERB131100 FAV131100:FAX131100 FKR131100:FKT131100 FUN131100:FUP131100 GEJ131100:GEL131100 GOF131100:GOH131100 GYB131100:GYD131100 HHX131100:HHZ131100 HRT131100:HRV131100 IBP131100:IBR131100 ILL131100:ILN131100 IVH131100:IVJ131100 JFD131100:JFF131100 JOZ131100:JPB131100 JYV131100:JYX131100 KIR131100:KIT131100 KSN131100:KSP131100 LCJ131100:LCL131100 LMF131100:LMH131100 LWB131100:LWD131100 MFX131100:MFZ131100 MPT131100:MPV131100 MZP131100:MZR131100 NJL131100:NJN131100 NTH131100:NTJ131100 ODD131100:ODF131100 OMZ131100:ONB131100 OWV131100:OWX131100 PGR131100:PGT131100 PQN131100:PQP131100 QAJ131100:QAL131100 QKF131100:QKH131100 QUB131100:QUD131100 RDX131100:RDZ131100 RNT131100:RNV131100 RXP131100:RXR131100 SHL131100:SHN131100 SRH131100:SRJ131100 TBD131100:TBF131100 TKZ131100:TLB131100 TUV131100:TUX131100 UER131100:UET131100 UON131100:UOP131100 UYJ131100:UYL131100 VIF131100:VIH131100 VSB131100:VSD131100 WBX131100:WBZ131100 WLT131100:WLV131100 WVP131100:WVR131100 H196636:J196636 JD196636:JF196636 SZ196636:TB196636 ACV196636:ACX196636 AMR196636:AMT196636 AWN196636:AWP196636 BGJ196636:BGL196636 BQF196636:BQH196636 CAB196636:CAD196636 CJX196636:CJZ196636 CTT196636:CTV196636 DDP196636:DDR196636 DNL196636:DNN196636 DXH196636:DXJ196636 EHD196636:EHF196636 EQZ196636:ERB196636 FAV196636:FAX196636 FKR196636:FKT196636 FUN196636:FUP196636 GEJ196636:GEL196636 GOF196636:GOH196636 GYB196636:GYD196636 HHX196636:HHZ196636 HRT196636:HRV196636 IBP196636:IBR196636 ILL196636:ILN196636 IVH196636:IVJ196636 JFD196636:JFF196636 JOZ196636:JPB196636 JYV196636:JYX196636 KIR196636:KIT196636 KSN196636:KSP196636 LCJ196636:LCL196636 LMF196636:LMH196636 LWB196636:LWD196636 MFX196636:MFZ196636 MPT196636:MPV196636 MZP196636:MZR196636 NJL196636:NJN196636 NTH196636:NTJ196636 ODD196636:ODF196636 OMZ196636:ONB196636 OWV196636:OWX196636 PGR196636:PGT196636 PQN196636:PQP196636 QAJ196636:QAL196636 QKF196636:QKH196636 QUB196636:QUD196636 RDX196636:RDZ196636 RNT196636:RNV196636 RXP196636:RXR196636 SHL196636:SHN196636 SRH196636:SRJ196636 TBD196636:TBF196636 TKZ196636:TLB196636 TUV196636:TUX196636 UER196636:UET196636 UON196636:UOP196636 UYJ196636:UYL196636 VIF196636:VIH196636 VSB196636:VSD196636 WBX196636:WBZ196636 WLT196636:WLV196636 WVP196636:WVR196636 H262172:J262172 JD262172:JF262172 SZ262172:TB262172 ACV262172:ACX262172 AMR262172:AMT262172 AWN262172:AWP262172 BGJ262172:BGL262172 BQF262172:BQH262172 CAB262172:CAD262172 CJX262172:CJZ262172 CTT262172:CTV262172 DDP262172:DDR262172 DNL262172:DNN262172 DXH262172:DXJ262172 EHD262172:EHF262172 EQZ262172:ERB262172 FAV262172:FAX262172 FKR262172:FKT262172 FUN262172:FUP262172 GEJ262172:GEL262172 GOF262172:GOH262172 GYB262172:GYD262172 HHX262172:HHZ262172 HRT262172:HRV262172 IBP262172:IBR262172 ILL262172:ILN262172 IVH262172:IVJ262172 JFD262172:JFF262172 JOZ262172:JPB262172 JYV262172:JYX262172 KIR262172:KIT262172 KSN262172:KSP262172 LCJ262172:LCL262172 LMF262172:LMH262172 LWB262172:LWD262172 MFX262172:MFZ262172 MPT262172:MPV262172 MZP262172:MZR262172 NJL262172:NJN262172 NTH262172:NTJ262172 ODD262172:ODF262172 OMZ262172:ONB262172 OWV262172:OWX262172 PGR262172:PGT262172 PQN262172:PQP262172 QAJ262172:QAL262172 QKF262172:QKH262172 QUB262172:QUD262172 RDX262172:RDZ262172 RNT262172:RNV262172 RXP262172:RXR262172 SHL262172:SHN262172 SRH262172:SRJ262172 TBD262172:TBF262172 TKZ262172:TLB262172 TUV262172:TUX262172 UER262172:UET262172 UON262172:UOP262172 UYJ262172:UYL262172 VIF262172:VIH262172 VSB262172:VSD262172 WBX262172:WBZ262172 WLT262172:WLV262172 WVP262172:WVR262172 H327708:J327708 JD327708:JF327708 SZ327708:TB327708 ACV327708:ACX327708 AMR327708:AMT327708 AWN327708:AWP327708 BGJ327708:BGL327708 BQF327708:BQH327708 CAB327708:CAD327708 CJX327708:CJZ327708 CTT327708:CTV327708 DDP327708:DDR327708 DNL327708:DNN327708 DXH327708:DXJ327708 EHD327708:EHF327708 EQZ327708:ERB327708 FAV327708:FAX327708 FKR327708:FKT327708 FUN327708:FUP327708 GEJ327708:GEL327708 GOF327708:GOH327708 GYB327708:GYD327708 HHX327708:HHZ327708 HRT327708:HRV327708 IBP327708:IBR327708 ILL327708:ILN327708 IVH327708:IVJ327708 JFD327708:JFF327708 JOZ327708:JPB327708 JYV327708:JYX327708 KIR327708:KIT327708 KSN327708:KSP327708 LCJ327708:LCL327708 LMF327708:LMH327708 LWB327708:LWD327708 MFX327708:MFZ327708 MPT327708:MPV327708 MZP327708:MZR327708 NJL327708:NJN327708 NTH327708:NTJ327708 ODD327708:ODF327708 OMZ327708:ONB327708 OWV327708:OWX327708 PGR327708:PGT327708 PQN327708:PQP327708 QAJ327708:QAL327708 QKF327708:QKH327708 QUB327708:QUD327708 RDX327708:RDZ327708 RNT327708:RNV327708 RXP327708:RXR327708 SHL327708:SHN327708 SRH327708:SRJ327708 TBD327708:TBF327708 TKZ327708:TLB327708 TUV327708:TUX327708 UER327708:UET327708 UON327708:UOP327708 UYJ327708:UYL327708 VIF327708:VIH327708 VSB327708:VSD327708 WBX327708:WBZ327708 WLT327708:WLV327708 WVP327708:WVR327708 H393244:J393244 JD393244:JF393244 SZ393244:TB393244 ACV393244:ACX393244 AMR393244:AMT393244 AWN393244:AWP393244 BGJ393244:BGL393244 BQF393244:BQH393244 CAB393244:CAD393244 CJX393244:CJZ393244 CTT393244:CTV393244 DDP393244:DDR393244 DNL393244:DNN393244 DXH393244:DXJ393244 EHD393244:EHF393244 EQZ393244:ERB393244 FAV393244:FAX393244 FKR393244:FKT393244 FUN393244:FUP393244 GEJ393244:GEL393244 GOF393244:GOH393244 GYB393244:GYD393244 HHX393244:HHZ393244 HRT393244:HRV393244 IBP393244:IBR393244 ILL393244:ILN393244 IVH393244:IVJ393244 JFD393244:JFF393244 JOZ393244:JPB393244 JYV393244:JYX393244 KIR393244:KIT393244 KSN393244:KSP393244 LCJ393244:LCL393244 LMF393244:LMH393244 LWB393244:LWD393244 MFX393244:MFZ393244 MPT393244:MPV393244 MZP393244:MZR393244 NJL393244:NJN393244 NTH393244:NTJ393244 ODD393244:ODF393244 OMZ393244:ONB393244 OWV393244:OWX393244 PGR393244:PGT393244 PQN393244:PQP393244 QAJ393244:QAL393244 QKF393244:QKH393244 QUB393244:QUD393244 RDX393244:RDZ393244 RNT393244:RNV393244 RXP393244:RXR393244 SHL393244:SHN393244 SRH393244:SRJ393244 TBD393244:TBF393244 TKZ393244:TLB393244 TUV393244:TUX393244 UER393244:UET393244 UON393244:UOP393244 UYJ393244:UYL393244 VIF393244:VIH393244 VSB393244:VSD393244 WBX393244:WBZ393244 WLT393244:WLV393244 WVP393244:WVR393244 H458780:J458780 JD458780:JF458780 SZ458780:TB458780 ACV458780:ACX458780 AMR458780:AMT458780 AWN458780:AWP458780 BGJ458780:BGL458780 BQF458780:BQH458780 CAB458780:CAD458780 CJX458780:CJZ458780 CTT458780:CTV458780 DDP458780:DDR458780 DNL458780:DNN458780 DXH458780:DXJ458780 EHD458780:EHF458780 EQZ458780:ERB458780 FAV458780:FAX458780 FKR458780:FKT458780 FUN458780:FUP458780 GEJ458780:GEL458780 GOF458780:GOH458780 GYB458780:GYD458780 HHX458780:HHZ458780 HRT458780:HRV458780 IBP458780:IBR458780 ILL458780:ILN458780 IVH458780:IVJ458780 JFD458780:JFF458780 JOZ458780:JPB458780 JYV458780:JYX458780 KIR458780:KIT458780 KSN458780:KSP458780 LCJ458780:LCL458780 LMF458780:LMH458780 LWB458780:LWD458780 MFX458780:MFZ458780 MPT458780:MPV458780 MZP458780:MZR458780 NJL458780:NJN458780 NTH458780:NTJ458780 ODD458780:ODF458780 OMZ458780:ONB458780 OWV458780:OWX458780 PGR458780:PGT458780 PQN458780:PQP458780 QAJ458780:QAL458780 QKF458780:QKH458780 QUB458780:QUD458780 RDX458780:RDZ458780 RNT458780:RNV458780 RXP458780:RXR458780 SHL458780:SHN458780 SRH458780:SRJ458780 TBD458780:TBF458780 TKZ458780:TLB458780 TUV458780:TUX458780 UER458780:UET458780 UON458780:UOP458780 UYJ458780:UYL458780 VIF458780:VIH458780 VSB458780:VSD458780 WBX458780:WBZ458780 WLT458780:WLV458780 WVP458780:WVR458780 H524316:J524316 JD524316:JF524316 SZ524316:TB524316 ACV524316:ACX524316 AMR524316:AMT524316 AWN524316:AWP524316 BGJ524316:BGL524316 BQF524316:BQH524316 CAB524316:CAD524316 CJX524316:CJZ524316 CTT524316:CTV524316 DDP524316:DDR524316 DNL524316:DNN524316 DXH524316:DXJ524316 EHD524316:EHF524316 EQZ524316:ERB524316 FAV524316:FAX524316 FKR524316:FKT524316 FUN524316:FUP524316 GEJ524316:GEL524316 GOF524316:GOH524316 GYB524316:GYD524316 HHX524316:HHZ524316 HRT524316:HRV524316 IBP524316:IBR524316 ILL524316:ILN524316 IVH524316:IVJ524316 JFD524316:JFF524316 JOZ524316:JPB524316 JYV524316:JYX524316 KIR524316:KIT524316 KSN524316:KSP524316 LCJ524316:LCL524316 LMF524316:LMH524316 LWB524316:LWD524316 MFX524316:MFZ524316 MPT524316:MPV524316 MZP524316:MZR524316 NJL524316:NJN524316 NTH524316:NTJ524316 ODD524316:ODF524316 OMZ524316:ONB524316 OWV524316:OWX524316 PGR524316:PGT524316 PQN524316:PQP524316 QAJ524316:QAL524316 QKF524316:QKH524316 QUB524316:QUD524316 RDX524316:RDZ524316 RNT524316:RNV524316 RXP524316:RXR524316 SHL524316:SHN524316 SRH524316:SRJ524316 TBD524316:TBF524316 TKZ524316:TLB524316 TUV524316:TUX524316 UER524316:UET524316 UON524316:UOP524316 UYJ524316:UYL524316 VIF524316:VIH524316 VSB524316:VSD524316 WBX524316:WBZ524316 WLT524316:WLV524316 WVP524316:WVR524316 H589852:J589852 JD589852:JF589852 SZ589852:TB589852 ACV589852:ACX589852 AMR589852:AMT589852 AWN589852:AWP589852 BGJ589852:BGL589852 BQF589852:BQH589852 CAB589852:CAD589852 CJX589852:CJZ589852 CTT589852:CTV589852 DDP589852:DDR589852 DNL589852:DNN589852 DXH589852:DXJ589852 EHD589852:EHF589852 EQZ589852:ERB589852 FAV589852:FAX589852 FKR589852:FKT589852 FUN589852:FUP589852 GEJ589852:GEL589852 GOF589852:GOH589852 GYB589852:GYD589852 HHX589852:HHZ589852 HRT589852:HRV589852 IBP589852:IBR589852 ILL589852:ILN589852 IVH589852:IVJ589852 JFD589852:JFF589852 JOZ589852:JPB589852 JYV589852:JYX589852 KIR589852:KIT589852 KSN589852:KSP589852 LCJ589852:LCL589852 LMF589852:LMH589852 LWB589852:LWD589852 MFX589852:MFZ589852 MPT589852:MPV589852 MZP589852:MZR589852 NJL589852:NJN589852 NTH589852:NTJ589852 ODD589852:ODF589852 OMZ589852:ONB589852 OWV589852:OWX589852 PGR589852:PGT589852 PQN589852:PQP589852 QAJ589852:QAL589852 QKF589852:QKH589852 QUB589852:QUD589852 RDX589852:RDZ589852 RNT589852:RNV589852 RXP589852:RXR589852 SHL589852:SHN589852 SRH589852:SRJ589852 TBD589852:TBF589852 TKZ589852:TLB589852 TUV589852:TUX589852 UER589852:UET589852 UON589852:UOP589852 UYJ589852:UYL589852 VIF589852:VIH589852 VSB589852:VSD589852 WBX589852:WBZ589852 WLT589852:WLV589852 WVP589852:WVR589852 H655388:J655388 JD655388:JF655388 SZ655388:TB655388 ACV655388:ACX655388 AMR655388:AMT655388 AWN655388:AWP655388 BGJ655388:BGL655388 BQF655388:BQH655388 CAB655388:CAD655388 CJX655388:CJZ655388 CTT655388:CTV655388 DDP655388:DDR655388 DNL655388:DNN655388 DXH655388:DXJ655388 EHD655388:EHF655388 EQZ655388:ERB655388 FAV655388:FAX655388 FKR655388:FKT655388 FUN655388:FUP655388 GEJ655388:GEL655388 GOF655388:GOH655388 GYB655388:GYD655388 HHX655388:HHZ655388 HRT655388:HRV655388 IBP655388:IBR655388 ILL655388:ILN655388 IVH655388:IVJ655388 JFD655388:JFF655388 JOZ655388:JPB655388 JYV655388:JYX655388 KIR655388:KIT655388 KSN655388:KSP655388 LCJ655388:LCL655388 LMF655388:LMH655388 LWB655388:LWD655388 MFX655388:MFZ655388 MPT655388:MPV655388 MZP655388:MZR655388 NJL655388:NJN655388 NTH655388:NTJ655388 ODD655388:ODF655388 OMZ655388:ONB655388 OWV655388:OWX655388 PGR655388:PGT655388 PQN655388:PQP655388 QAJ655388:QAL655388 QKF655388:QKH655388 QUB655388:QUD655388 RDX655388:RDZ655388 RNT655388:RNV655388 RXP655388:RXR655388 SHL655388:SHN655388 SRH655388:SRJ655388 TBD655388:TBF655388 TKZ655388:TLB655388 TUV655388:TUX655388 UER655388:UET655388 UON655388:UOP655388 UYJ655388:UYL655388 VIF655388:VIH655388 VSB655388:VSD655388 WBX655388:WBZ655388 WLT655388:WLV655388 WVP655388:WVR655388 H720924:J720924 JD720924:JF720924 SZ720924:TB720924 ACV720924:ACX720924 AMR720924:AMT720924 AWN720924:AWP720924 BGJ720924:BGL720924 BQF720924:BQH720924 CAB720924:CAD720924 CJX720924:CJZ720924 CTT720924:CTV720924 DDP720924:DDR720924 DNL720924:DNN720924 DXH720924:DXJ720924 EHD720924:EHF720924 EQZ720924:ERB720924 FAV720924:FAX720924 FKR720924:FKT720924 FUN720924:FUP720924 GEJ720924:GEL720924 GOF720924:GOH720924 GYB720924:GYD720924 HHX720924:HHZ720924 HRT720924:HRV720924 IBP720924:IBR720924 ILL720924:ILN720924 IVH720924:IVJ720924 JFD720924:JFF720924 JOZ720924:JPB720924 JYV720924:JYX720924 KIR720924:KIT720924 KSN720924:KSP720924 LCJ720924:LCL720924 LMF720924:LMH720924 LWB720924:LWD720924 MFX720924:MFZ720924 MPT720924:MPV720924 MZP720924:MZR720924 NJL720924:NJN720924 NTH720924:NTJ720924 ODD720924:ODF720924 OMZ720924:ONB720924 OWV720924:OWX720924 PGR720924:PGT720924 PQN720924:PQP720924 QAJ720924:QAL720924 QKF720924:QKH720924 QUB720924:QUD720924 RDX720924:RDZ720924 RNT720924:RNV720924 RXP720924:RXR720924 SHL720924:SHN720924 SRH720924:SRJ720924 TBD720924:TBF720924 TKZ720924:TLB720924 TUV720924:TUX720924 UER720924:UET720924 UON720924:UOP720924 UYJ720924:UYL720924 VIF720924:VIH720924 VSB720924:VSD720924 WBX720924:WBZ720924 WLT720924:WLV720924 WVP720924:WVR720924 H786460:J786460 JD786460:JF786460 SZ786460:TB786460 ACV786460:ACX786460 AMR786460:AMT786460 AWN786460:AWP786460 BGJ786460:BGL786460 BQF786460:BQH786460 CAB786460:CAD786460 CJX786460:CJZ786460 CTT786460:CTV786460 DDP786460:DDR786460 DNL786460:DNN786460 DXH786460:DXJ786460 EHD786460:EHF786460 EQZ786460:ERB786460 FAV786460:FAX786460 FKR786460:FKT786460 FUN786460:FUP786460 GEJ786460:GEL786460 GOF786460:GOH786460 GYB786460:GYD786460 HHX786460:HHZ786460 HRT786460:HRV786460 IBP786460:IBR786460 ILL786460:ILN786460 IVH786460:IVJ786460 JFD786460:JFF786460 JOZ786460:JPB786460 JYV786460:JYX786460 KIR786460:KIT786460 KSN786460:KSP786460 LCJ786460:LCL786460 LMF786460:LMH786460 LWB786460:LWD786460 MFX786460:MFZ786460 MPT786460:MPV786460 MZP786460:MZR786460 NJL786460:NJN786460 NTH786460:NTJ786460 ODD786460:ODF786460 OMZ786460:ONB786460 OWV786460:OWX786460 PGR786460:PGT786460 PQN786460:PQP786460 QAJ786460:QAL786460 QKF786460:QKH786460 QUB786460:QUD786460 RDX786460:RDZ786460 RNT786460:RNV786460 RXP786460:RXR786460 SHL786460:SHN786460 SRH786460:SRJ786460 TBD786460:TBF786460 TKZ786460:TLB786460 TUV786460:TUX786460 UER786460:UET786460 UON786460:UOP786460 UYJ786460:UYL786460 VIF786460:VIH786460 VSB786460:VSD786460 WBX786460:WBZ786460 WLT786460:WLV786460 WVP786460:WVR786460 H851996:J851996 JD851996:JF851996 SZ851996:TB851996 ACV851996:ACX851996 AMR851996:AMT851996 AWN851996:AWP851996 BGJ851996:BGL851996 BQF851996:BQH851996 CAB851996:CAD851996 CJX851996:CJZ851996 CTT851996:CTV851996 DDP851996:DDR851996 DNL851996:DNN851996 DXH851996:DXJ851996 EHD851996:EHF851996 EQZ851996:ERB851996 FAV851996:FAX851996 FKR851996:FKT851996 FUN851996:FUP851996 GEJ851996:GEL851996 GOF851996:GOH851996 GYB851996:GYD851996 HHX851996:HHZ851996 HRT851996:HRV851996 IBP851996:IBR851996 ILL851996:ILN851996 IVH851996:IVJ851996 JFD851996:JFF851996 JOZ851996:JPB851996 JYV851996:JYX851996 KIR851996:KIT851996 KSN851996:KSP851996 LCJ851996:LCL851996 LMF851996:LMH851996 LWB851996:LWD851996 MFX851996:MFZ851996 MPT851996:MPV851996 MZP851996:MZR851996 NJL851996:NJN851996 NTH851996:NTJ851996 ODD851996:ODF851996 OMZ851996:ONB851996 OWV851996:OWX851996 PGR851996:PGT851996 PQN851996:PQP851996 QAJ851996:QAL851996 QKF851996:QKH851996 QUB851996:QUD851996 RDX851996:RDZ851996 RNT851996:RNV851996 RXP851996:RXR851996 SHL851996:SHN851996 SRH851996:SRJ851996 TBD851996:TBF851996 TKZ851996:TLB851996 TUV851996:TUX851996 UER851996:UET851996 UON851996:UOP851996 UYJ851996:UYL851996 VIF851996:VIH851996 VSB851996:VSD851996 WBX851996:WBZ851996 WLT851996:WLV851996 WVP851996:WVR851996 H917532:J917532 JD917532:JF917532 SZ917532:TB917532 ACV917532:ACX917532 AMR917532:AMT917532 AWN917532:AWP917532 BGJ917532:BGL917532 BQF917532:BQH917532 CAB917532:CAD917532 CJX917532:CJZ917532 CTT917532:CTV917532 DDP917532:DDR917532 DNL917532:DNN917532 DXH917532:DXJ917532 EHD917532:EHF917532 EQZ917532:ERB917532 FAV917532:FAX917532 FKR917532:FKT917532 FUN917532:FUP917532 GEJ917532:GEL917532 GOF917532:GOH917532 GYB917532:GYD917532 HHX917532:HHZ917532 HRT917532:HRV917532 IBP917532:IBR917532 ILL917532:ILN917532 IVH917532:IVJ917532 JFD917532:JFF917532 JOZ917532:JPB917532 JYV917532:JYX917532 KIR917532:KIT917532 KSN917532:KSP917532 LCJ917532:LCL917532 LMF917532:LMH917532 LWB917532:LWD917532 MFX917532:MFZ917532 MPT917532:MPV917532 MZP917532:MZR917532 NJL917532:NJN917532 NTH917532:NTJ917532 ODD917532:ODF917532 OMZ917532:ONB917532 OWV917532:OWX917532 PGR917532:PGT917532 PQN917532:PQP917532 QAJ917532:QAL917532 QKF917532:QKH917532 QUB917532:QUD917532 RDX917532:RDZ917532 RNT917532:RNV917532 RXP917532:RXR917532 SHL917532:SHN917532 SRH917532:SRJ917532 TBD917532:TBF917532 TKZ917532:TLB917532 TUV917532:TUX917532 UER917532:UET917532 UON917532:UOP917532 UYJ917532:UYL917532 VIF917532:VIH917532 VSB917532:VSD917532 WBX917532:WBZ917532 WLT917532:WLV917532 WVP917532:WVR917532 H983068:J983068 JD983068:JF983068 SZ983068:TB983068 ACV983068:ACX983068 AMR983068:AMT983068 AWN983068:AWP983068 BGJ983068:BGL983068 BQF983068:BQH983068 CAB983068:CAD983068 CJX983068:CJZ983068 CTT983068:CTV983068 DDP983068:DDR983068 DNL983068:DNN983068 DXH983068:DXJ983068 EHD983068:EHF983068 EQZ983068:ERB983068 FAV983068:FAX983068 FKR983068:FKT983068 FUN983068:FUP983068 GEJ983068:GEL983068 GOF983068:GOH983068 GYB983068:GYD983068 HHX983068:HHZ983068 HRT983068:HRV983068 IBP983068:IBR983068 ILL983068:ILN983068 IVH983068:IVJ983068 JFD983068:JFF983068 JOZ983068:JPB983068 JYV983068:JYX983068 KIR983068:KIT983068 KSN983068:KSP983068 LCJ983068:LCL983068 LMF983068:LMH983068 LWB983068:LWD983068 MFX983068:MFZ983068 MPT983068:MPV983068 MZP983068:MZR983068 NJL983068:NJN983068 NTH983068:NTJ983068 ODD983068:ODF983068 OMZ983068:ONB983068 OWV983068:OWX983068 PGR983068:PGT983068 PQN983068:PQP983068 QAJ983068:QAL983068 QKF983068:QKH983068 QUB983068:QUD983068 RDX983068:RDZ983068 RNT983068:RNV983068 RXP983068:RXR983068 SHL983068:SHN983068 SRH983068:SRJ983068 TBD983068:TBF983068 TKZ983068:TLB983068 TUV983068:TUX983068 UER983068:UET983068 UON983068:UOP983068 UYJ983068:UYL983068 VIF983068:VIH983068 VSB983068:VSD983068 WBX983068:WBZ983068 WLT983068:WLV983068 WVP983068:WVR983068">
      <formula1>$U$21:$U$25</formula1>
    </dataValidation>
    <dataValidation type="list" allowBlank="1" sqref="K24:P24 JG24:JL24 TC24:TH24 ACY24:ADD24 AMU24:AMZ24 AWQ24:AWV24 BGM24:BGR24 BQI24:BQN24 CAE24:CAJ24 CKA24:CKF24 CTW24:CUB24 DDS24:DDX24 DNO24:DNT24 DXK24:DXP24 EHG24:EHL24 ERC24:ERH24 FAY24:FBD24 FKU24:FKZ24 FUQ24:FUV24 GEM24:GER24 GOI24:GON24 GYE24:GYJ24 HIA24:HIF24 HRW24:HSB24 IBS24:IBX24 ILO24:ILT24 IVK24:IVP24 JFG24:JFL24 JPC24:JPH24 JYY24:JZD24 KIU24:KIZ24 KSQ24:KSV24 LCM24:LCR24 LMI24:LMN24 LWE24:LWJ24 MGA24:MGF24 MPW24:MQB24 MZS24:MZX24 NJO24:NJT24 NTK24:NTP24 ODG24:ODL24 ONC24:ONH24 OWY24:OXD24 PGU24:PGZ24 PQQ24:PQV24 QAM24:QAR24 QKI24:QKN24 QUE24:QUJ24 REA24:REF24 RNW24:ROB24 RXS24:RXX24 SHO24:SHT24 SRK24:SRP24 TBG24:TBL24 TLC24:TLH24 TUY24:TVD24 UEU24:UEZ24 UOQ24:UOV24 UYM24:UYR24 VII24:VIN24 VSE24:VSJ24 WCA24:WCF24 WLW24:WMB24 WVS24:WVX24 K65560:P65560 JG65560:JL65560 TC65560:TH65560 ACY65560:ADD65560 AMU65560:AMZ65560 AWQ65560:AWV65560 BGM65560:BGR65560 BQI65560:BQN65560 CAE65560:CAJ65560 CKA65560:CKF65560 CTW65560:CUB65560 DDS65560:DDX65560 DNO65560:DNT65560 DXK65560:DXP65560 EHG65560:EHL65560 ERC65560:ERH65560 FAY65560:FBD65560 FKU65560:FKZ65560 FUQ65560:FUV65560 GEM65560:GER65560 GOI65560:GON65560 GYE65560:GYJ65560 HIA65560:HIF65560 HRW65560:HSB65560 IBS65560:IBX65560 ILO65560:ILT65560 IVK65560:IVP65560 JFG65560:JFL65560 JPC65560:JPH65560 JYY65560:JZD65560 KIU65560:KIZ65560 KSQ65560:KSV65560 LCM65560:LCR65560 LMI65560:LMN65560 LWE65560:LWJ65560 MGA65560:MGF65560 MPW65560:MQB65560 MZS65560:MZX65560 NJO65560:NJT65560 NTK65560:NTP65560 ODG65560:ODL65560 ONC65560:ONH65560 OWY65560:OXD65560 PGU65560:PGZ65560 PQQ65560:PQV65560 QAM65560:QAR65560 QKI65560:QKN65560 QUE65560:QUJ65560 REA65560:REF65560 RNW65560:ROB65560 RXS65560:RXX65560 SHO65560:SHT65560 SRK65560:SRP65560 TBG65560:TBL65560 TLC65560:TLH65560 TUY65560:TVD65560 UEU65560:UEZ65560 UOQ65560:UOV65560 UYM65560:UYR65560 VII65560:VIN65560 VSE65560:VSJ65560 WCA65560:WCF65560 WLW65560:WMB65560 WVS65560:WVX65560 K131096:P131096 JG131096:JL131096 TC131096:TH131096 ACY131096:ADD131096 AMU131096:AMZ131096 AWQ131096:AWV131096 BGM131096:BGR131096 BQI131096:BQN131096 CAE131096:CAJ131096 CKA131096:CKF131096 CTW131096:CUB131096 DDS131096:DDX131096 DNO131096:DNT131096 DXK131096:DXP131096 EHG131096:EHL131096 ERC131096:ERH131096 FAY131096:FBD131096 FKU131096:FKZ131096 FUQ131096:FUV131096 GEM131096:GER131096 GOI131096:GON131096 GYE131096:GYJ131096 HIA131096:HIF131096 HRW131096:HSB131096 IBS131096:IBX131096 ILO131096:ILT131096 IVK131096:IVP131096 JFG131096:JFL131096 JPC131096:JPH131096 JYY131096:JZD131096 KIU131096:KIZ131096 KSQ131096:KSV131096 LCM131096:LCR131096 LMI131096:LMN131096 LWE131096:LWJ131096 MGA131096:MGF131096 MPW131096:MQB131096 MZS131096:MZX131096 NJO131096:NJT131096 NTK131096:NTP131096 ODG131096:ODL131096 ONC131096:ONH131096 OWY131096:OXD131096 PGU131096:PGZ131096 PQQ131096:PQV131096 QAM131096:QAR131096 QKI131096:QKN131096 QUE131096:QUJ131096 REA131096:REF131096 RNW131096:ROB131096 RXS131096:RXX131096 SHO131096:SHT131096 SRK131096:SRP131096 TBG131096:TBL131096 TLC131096:TLH131096 TUY131096:TVD131096 UEU131096:UEZ131096 UOQ131096:UOV131096 UYM131096:UYR131096 VII131096:VIN131096 VSE131096:VSJ131096 WCA131096:WCF131096 WLW131096:WMB131096 WVS131096:WVX131096 K196632:P196632 JG196632:JL196632 TC196632:TH196632 ACY196632:ADD196632 AMU196632:AMZ196632 AWQ196632:AWV196632 BGM196632:BGR196632 BQI196632:BQN196632 CAE196632:CAJ196632 CKA196632:CKF196632 CTW196632:CUB196632 DDS196632:DDX196632 DNO196632:DNT196632 DXK196632:DXP196632 EHG196632:EHL196632 ERC196632:ERH196632 FAY196632:FBD196632 FKU196632:FKZ196632 FUQ196632:FUV196632 GEM196632:GER196632 GOI196632:GON196632 GYE196632:GYJ196632 HIA196632:HIF196632 HRW196632:HSB196632 IBS196632:IBX196632 ILO196632:ILT196632 IVK196632:IVP196632 JFG196632:JFL196632 JPC196632:JPH196632 JYY196632:JZD196632 KIU196632:KIZ196632 KSQ196632:KSV196632 LCM196632:LCR196632 LMI196632:LMN196632 LWE196632:LWJ196632 MGA196632:MGF196632 MPW196632:MQB196632 MZS196632:MZX196632 NJO196632:NJT196632 NTK196632:NTP196632 ODG196632:ODL196632 ONC196632:ONH196632 OWY196632:OXD196632 PGU196632:PGZ196632 PQQ196632:PQV196632 QAM196632:QAR196632 QKI196632:QKN196632 QUE196632:QUJ196632 REA196632:REF196632 RNW196632:ROB196632 RXS196632:RXX196632 SHO196632:SHT196632 SRK196632:SRP196632 TBG196632:TBL196632 TLC196632:TLH196632 TUY196632:TVD196632 UEU196632:UEZ196632 UOQ196632:UOV196632 UYM196632:UYR196632 VII196632:VIN196632 VSE196632:VSJ196632 WCA196632:WCF196632 WLW196632:WMB196632 WVS196632:WVX196632 K262168:P262168 JG262168:JL262168 TC262168:TH262168 ACY262168:ADD262168 AMU262168:AMZ262168 AWQ262168:AWV262168 BGM262168:BGR262168 BQI262168:BQN262168 CAE262168:CAJ262168 CKA262168:CKF262168 CTW262168:CUB262168 DDS262168:DDX262168 DNO262168:DNT262168 DXK262168:DXP262168 EHG262168:EHL262168 ERC262168:ERH262168 FAY262168:FBD262168 FKU262168:FKZ262168 FUQ262168:FUV262168 GEM262168:GER262168 GOI262168:GON262168 GYE262168:GYJ262168 HIA262168:HIF262168 HRW262168:HSB262168 IBS262168:IBX262168 ILO262168:ILT262168 IVK262168:IVP262168 JFG262168:JFL262168 JPC262168:JPH262168 JYY262168:JZD262168 KIU262168:KIZ262168 KSQ262168:KSV262168 LCM262168:LCR262168 LMI262168:LMN262168 LWE262168:LWJ262168 MGA262168:MGF262168 MPW262168:MQB262168 MZS262168:MZX262168 NJO262168:NJT262168 NTK262168:NTP262168 ODG262168:ODL262168 ONC262168:ONH262168 OWY262168:OXD262168 PGU262168:PGZ262168 PQQ262168:PQV262168 QAM262168:QAR262168 QKI262168:QKN262168 QUE262168:QUJ262168 REA262168:REF262168 RNW262168:ROB262168 RXS262168:RXX262168 SHO262168:SHT262168 SRK262168:SRP262168 TBG262168:TBL262168 TLC262168:TLH262168 TUY262168:TVD262168 UEU262168:UEZ262168 UOQ262168:UOV262168 UYM262168:UYR262168 VII262168:VIN262168 VSE262168:VSJ262168 WCA262168:WCF262168 WLW262168:WMB262168 WVS262168:WVX262168 K327704:P327704 JG327704:JL327704 TC327704:TH327704 ACY327704:ADD327704 AMU327704:AMZ327704 AWQ327704:AWV327704 BGM327704:BGR327704 BQI327704:BQN327704 CAE327704:CAJ327704 CKA327704:CKF327704 CTW327704:CUB327704 DDS327704:DDX327704 DNO327704:DNT327704 DXK327704:DXP327704 EHG327704:EHL327704 ERC327704:ERH327704 FAY327704:FBD327704 FKU327704:FKZ327704 FUQ327704:FUV327704 GEM327704:GER327704 GOI327704:GON327704 GYE327704:GYJ327704 HIA327704:HIF327704 HRW327704:HSB327704 IBS327704:IBX327704 ILO327704:ILT327704 IVK327704:IVP327704 JFG327704:JFL327704 JPC327704:JPH327704 JYY327704:JZD327704 KIU327704:KIZ327704 KSQ327704:KSV327704 LCM327704:LCR327704 LMI327704:LMN327704 LWE327704:LWJ327704 MGA327704:MGF327704 MPW327704:MQB327704 MZS327704:MZX327704 NJO327704:NJT327704 NTK327704:NTP327704 ODG327704:ODL327704 ONC327704:ONH327704 OWY327704:OXD327704 PGU327704:PGZ327704 PQQ327704:PQV327704 QAM327704:QAR327704 QKI327704:QKN327704 QUE327704:QUJ327704 REA327704:REF327704 RNW327704:ROB327704 RXS327704:RXX327704 SHO327704:SHT327704 SRK327704:SRP327704 TBG327704:TBL327704 TLC327704:TLH327704 TUY327704:TVD327704 UEU327704:UEZ327704 UOQ327704:UOV327704 UYM327704:UYR327704 VII327704:VIN327704 VSE327704:VSJ327704 WCA327704:WCF327704 WLW327704:WMB327704 WVS327704:WVX327704 K393240:P393240 JG393240:JL393240 TC393240:TH393240 ACY393240:ADD393240 AMU393240:AMZ393240 AWQ393240:AWV393240 BGM393240:BGR393240 BQI393240:BQN393240 CAE393240:CAJ393240 CKA393240:CKF393240 CTW393240:CUB393240 DDS393240:DDX393240 DNO393240:DNT393240 DXK393240:DXP393240 EHG393240:EHL393240 ERC393240:ERH393240 FAY393240:FBD393240 FKU393240:FKZ393240 FUQ393240:FUV393240 GEM393240:GER393240 GOI393240:GON393240 GYE393240:GYJ393240 HIA393240:HIF393240 HRW393240:HSB393240 IBS393240:IBX393240 ILO393240:ILT393240 IVK393240:IVP393240 JFG393240:JFL393240 JPC393240:JPH393240 JYY393240:JZD393240 KIU393240:KIZ393240 KSQ393240:KSV393240 LCM393240:LCR393240 LMI393240:LMN393240 LWE393240:LWJ393240 MGA393240:MGF393240 MPW393240:MQB393240 MZS393240:MZX393240 NJO393240:NJT393240 NTK393240:NTP393240 ODG393240:ODL393240 ONC393240:ONH393240 OWY393240:OXD393240 PGU393240:PGZ393240 PQQ393240:PQV393240 QAM393240:QAR393240 QKI393240:QKN393240 QUE393240:QUJ393240 REA393240:REF393240 RNW393240:ROB393240 RXS393240:RXX393240 SHO393240:SHT393240 SRK393240:SRP393240 TBG393240:TBL393240 TLC393240:TLH393240 TUY393240:TVD393240 UEU393240:UEZ393240 UOQ393240:UOV393240 UYM393240:UYR393240 VII393240:VIN393240 VSE393240:VSJ393240 WCA393240:WCF393240 WLW393240:WMB393240 WVS393240:WVX393240 K458776:P458776 JG458776:JL458776 TC458776:TH458776 ACY458776:ADD458776 AMU458776:AMZ458776 AWQ458776:AWV458776 BGM458776:BGR458776 BQI458776:BQN458776 CAE458776:CAJ458776 CKA458776:CKF458776 CTW458776:CUB458776 DDS458776:DDX458776 DNO458776:DNT458776 DXK458776:DXP458776 EHG458776:EHL458776 ERC458776:ERH458776 FAY458776:FBD458776 FKU458776:FKZ458776 FUQ458776:FUV458776 GEM458776:GER458776 GOI458776:GON458776 GYE458776:GYJ458776 HIA458776:HIF458776 HRW458776:HSB458776 IBS458776:IBX458776 ILO458776:ILT458776 IVK458776:IVP458776 JFG458776:JFL458776 JPC458776:JPH458776 JYY458776:JZD458776 KIU458776:KIZ458776 KSQ458776:KSV458776 LCM458776:LCR458776 LMI458776:LMN458776 LWE458776:LWJ458776 MGA458776:MGF458776 MPW458776:MQB458776 MZS458776:MZX458776 NJO458776:NJT458776 NTK458776:NTP458776 ODG458776:ODL458776 ONC458776:ONH458776 OWY458776:OXD458776 PGU458776:PGZ458776 PQQ458776:PQV458776 QAM458776:QAR458776 QKI458776:QKN458776 QUE458776:QUJ458776 REA458776:REF458776 RNW458776:ROB458776 RXS458776:RXX458776 SHO458776:SHT458776 SRK458776:SRP458776 TBG458776:TBL458776 TLC458776:TLH458776 TUY458776:TVD458776 UEU458776:UEZ458776 UOQ458776:UOV458776 UYM458776:UYR458776 VII458776:VIN458776 VSE458776:VSJ458776 WCA458776:WCF458776 WLW458776:WMB458776 WVS458776:WVX458776 K524312:P524312 JG524312:JL524312 TC524312:TH524312 ACY524312:ADD524312 AMU524312:AMZ524312 AWQ524312:AWV524312 BGM524312:BGR524312 BQI524312:BQN524312 CAE524312:CAJ524312 CKA524312:CKF524312 CTW524312:CUB524312 DDS524312:DDX524312 DNO524312:DNT524312 DXK524312:DXP524312 EHG524312:EHL524312 ERC524312:ERH524312 FAY524312:FBD524312 FKU524312:FKZ524312 FUQ524312:FUV524312 GEM524312:GER524312 GOI524312:GON524312 GYE524312:GYJ524312 HIA524312:HIF524312 HRW524312:HSB524312 IBS524312:IBX524312 ILO524312:ILT524312 IVK524312:IVP524312 JFG524312:JFL524312 JPC524312:JPH524312 JYY524312:JZD524312 KIU524312:KIZ524312 KSQ524312:KSV524312 LCM524312:LCR524312 LMI524312:LMN524312 LWE524312:LWJ524312 MGA524312:MGF524312 MPW524312:MQB524312 MZS524312:MZX524312 NJO524312:NJT524312 NTK524312:NTP524312 ODG524312:ODL524312 ONC524312:ONH524312 OWY524312:OXD524312 PGU524312:PGZ524312 PQQ524312:PQV524312 QAM524312:QAR524312 QKI524312:QKN524312 QUE524312:QUJ524312 REA524312:REF524312 RNW524312:ROB524312 RXS524312:RXX524312 SHO524312:SHT524312 SRK524312:SRP524312 TBG524312:TBL524312 TLC524312:TLH524312 TUY524312:TVD524312 UEU524312:UEZ524312 UOQ524312:UOV524312 UYM524312:UYR524312 VII524312:VIN524312 VSE524312:VSJ524312 WCA524312:WCF524312 WLW524312:WMB524312 WVS524312:WVX524312 K589848:P589848 JG589848:JL589848 TC589848:TH589848 ACY589848:ADD589848 AMU589848:AMZ589848 AWQ589848:AWV589848 BGM589848:BGR589848 BQI589848:BQN589848 CAE589848:CAJ589848 CKA589848:CKF589848 CTW589848:CUB589848 DDS589848:DDX589848 DNO589848:DNT589848 DXK589848:DXP589848 EHG589848:EHL589848 ERC589848:ERH589848 FAY589848:FBD589848 FKU589848:FKZ589848 FUQ589848:FUV589848 GEM589848:GER589848 GOI589848:GON589848 GYE589848:GYJ589848 HIA589848:HIF589848 HRW589848:HSB589848 IBS589848:IBX589848 ILO589848:ILT589848 IVK589848:IVP589848 JFG589848:JFL589848 JPC589848:JPH589848 JYY589848:JZD589848 KIU589848:KIZ589848 KSQ589848:KSV589848 LCM589848:LCR589848 LMI589848:LMN589848 LWE589848:LWJ589848 MGA589848:MGF589848 MPW589848:MQB589848 MZS589848:MZX589848 NJO589848:NJT589848 NTK589848:NTP589848 ODG589848:ODL589848 ONC589848:ONH589848 OWY589848:OXD589848 PGU589848:PGZ589848 PQQ589848:PQV589848 QAM589848:QAR589848 QKI589848:QKN589848 QUE589848:QUJ589848 REA589848:REF589848 RNW589848:ROB589848 RXS589848:RXX589848 SHO589848:SHT589848 SRK589848:SRP589848 TBG589848:TBL589848 TLC589848:TLH589848 TUY589848:TVD589848 UEU589848:UEZ589848 UOQ589848:UOV589848 UYM589848:UYR589848 VII589848:VIN589848 VSE589848:VSJ589848 WCA589848:WCF589848 WLW589848:WMB589848 WVS589848:WVX589848 K655384:P655384 JG655384:JL655384 TC655384:TH655384 ACY655384:ADD655384 AMU655384:AMZ655384 AWQ655384:AWV655384 BGM655384:BGR655384 BQI655384:BQN655384 CAE655384:CAJ655384 CKA655384:CKF655384 CTW655384:CUB655384 DDS655384:DDX655384 DNO655384:DNT655384 DXK655384:DXP655384 EHG655384:EHL655384 ERC655384:ERH655384 FAY655384:FBD655384 FKU655384:FKZ655384 FUQ655384:FUV655384 GEM655384:GER655384 GOI655384:GON655384 GYE655384:GYJ655384 HIA655384:HIF655384 HRW655384:HSB655384 IBS655384:IBX655384 ILO655384:ILT655384 IVK655384:IVP655384 JFG655384:JFL655384 JPC655384:JPH655384 JYY655384:JZD655384 KIU655384:KIZ655384 KSQ655384:KSV655384 LCM655384:LCR655384 LMI655384:LMN655384 LWE655384:LWJ655384 MGA655384:MGF655384 MPW655384:MQB655384 MZS655384:MZX655384 NJO655384:NJT655384 NTK655384:NTP655384 ODG655384:ODL655384 ONC655384:ONH655384 OWY655384:OXD655384 PGU655384:PGZ655384 PQQ655384:PQV655384 QAM655384:QAR655384 QKI655384:QKN655384 QUE655384:QUJ655384 REA655384:REF655384 RNW655384:ROB655384 RXS655384:RXX655384 SHO655384:SHT655384 SRK655384:SRP655384 TBG655384:TBL655384 TLC655384:TLH655384 TUY655384:TVD655384 UEU655384:UEZ655384 UOQ655384:UOV655384 UYM655384:UYR655384 VII655384:VIN655384 VSE655384:VSJ655384 WCA655384:WCF655384 WLW655384:WMB655384 WVS655384:WVX655384 K720920:P720920 JG720920:JL720920 TC720920:TH720920 ACY720920:ADD720920 AMU720920:AMZ720920 AWQ720920:AWV720920 BGM720920:BGR720920 BQI720920:BQN720920 CAE720920:CAJ720920 CKA720920:CKF720920 CTW720920:CUB720920 DDS720920:DDX720920 DNO720920:DNT720920 DXK720920:DXP720920 EHG720920:EHL720920 ERC720920:ERH720920 FAY720920:FBD720920 FKU720920:FKZ720920 FUQ720920:FUV720920 GEM720920:GER720920 GOI720920:GON720920 GYE720920:GYJ720920 HIA720920:HIF720920 HRW720920:HSB720920 IBS720920:IBX720920 ILO720920:ILT720920 IVK720920:IVP720920 JFG720920:JFL720920 JPC720920:JPH720920 JYY720920:JZD720920 KIU720920:KIZ720920 KSQ720920:KSV720920 LCM720920:LCR720920 LMI720920:LMN720920 LWE720920:LWJ720920 MGA720920:MGF720920 MPW720920:MQB720920 MZS720920:MZX720920 NJO720920:NJT720920 NTK720920:NTP720920 ODG720920:ODL720920 ONC720920:ONH720920 OWY720920:OXD720920 PGU720920:PGZ720920 PQQ720920:PQV720920 QAM720920:QAR720920 QKI720920:QKN720920 QUE720920:QUJ720920 REA720920:REF720920 RNW720920:ROB720920 RXS720920:RXX720920 SHO720920:SHT720920 SRK720920:SRP720920 TBG720920:TBL720920 TLC720920:TLH720920 TUY720920:TVD720920 UEU720920:UEZ720920 UOQ720920:UOV720920 UYM720920:UYR720920 VII720920:VIN720920 VSE720920:VSJ720920 WCA720920:WCF720920 WLW720920:WMB720920 WVS720920:WVX720920 K786456:P786456 JG786456:JL786456 TC786456:TH786456 ACY786456:ADD786456 AMU786456:AMZ786456 AWQ786456:AWV786456 BGM786456:BGR786456 BQI786456:BQN786456 CAE786456:CAJ786456 CKA786456:CKF786456 CTW786456:CUB786456 DDS786456:DDX786456 DNO786456:DNT786456 DXK786456:DXP786456 EHG786456:EHL786456 ERC786456:ERH786456 FAY786456:FBD786456 FKU786456:FKZ786456 FUQ786456:FUV786456 GEM786456:GER786456 GOI786456:GON786456 GYE786456:GYJ786456 HIA786456:HIF786456 HRW786456:HSB786456 IBS786456:IBX786456 ILO786456:ILT786456 IVK786456:IVP786456 JFG786456:JFL786456 JPC786456:JPH786456 JYY786456:JZD786456 KIU786456:KIZ786456 KSQ786456:KSV786456 LCM786456:LCR786456 LMI786456:LMN786456 LWE786456:LWJ786456 MGA786456:MGF786456 MPW786456:MQB786456 MZS786456:MZX786456 NJO786456:NJT786456 NTK786456:NTP786456 ODG786456:ODL786456 ONC786456:ONH786456 OWY786456:OXD786456 PGU786456:PGZ786456 PQQ786456:PQV786456 QAM786456:QAR786456 QKI786456:QKN786456 QUE786456:QUJ786456 REA786456:REF786456 RNW786456:ROB786456 RXS786456:RXX786456 SHO786456:SHT786456 SRK786456:SRP786456 TBG786456:TBL786456 TLC786456:TLH786456 TUY786456:TVD786456 UEU786456:UEZ786456 UOQ786456:UOV786456 UYM786456:UYR786456 VII786456:VIN786456 VSE786456:VSJ786456 WCA786456:WCF786456 WLW786456:WMB786456 WVS786456:WVX786456 K851992:P851992 JG851992:JL851992 TC851992:TH851992 ACY851992:ADD851992 AMU851992:AMZ851992 AWQ851992:AWV851992 BGM851992:BGR851992 BQI851992:BQN851992 CAE851992:CAJ851992 CKA851992:CKF851992 CTW851992:CUB851992 DDS851992:DDX851992 DNO851992:DNT851992 DXK851992:DXP851992 EHG851992:EHL851992 ERC851992:ERH851992 FAY851992:FBD851992 FKU851992:FKZ851992 FUQ851992:FUV851992 GEM851992:GER851992 GOI851992:GON851992 GYE851992:GYJ851992 HIA851992:HIF851992 HRW851992:HSB851992 IBS851992:IBX851992 ILO851992:ILT851992 IVK851992:IVP851992 JFG851992:JFL851992 JPC851992:JPH851992 JYY851992:JZD851992 KIU851992:KIZ851992 KSQ851992:KSV851992 LCM851992:LCR851992 LMI851992:LMN851992 LWE851992:LWJ851992 MGA851992:MGF851992 MPW851992:MQB851992 MZS851992:MZX851992 NJO851992:NJT851992 NTK851992:NTP851992 ODG851992:ODL851992 ONC851992:ONH851992 OWY851992:OXD851992 PGU851992:PGZ851992 PQQ851992:PQV851992 QAM851992:QAR851992 QKI851992:QKN851992 QUE851992:QUJ851992 REA851992:REF851992 RNW851992:ROB851992 RXS851992:RXX851992 SHO851992:SHT851992 SRK851992:SRP851992 TBG851992:TBL851992 TLC851992:TLH851992 TUY851992:TVD851992 UEU851992:UEZ851992 UOQ851992:UOV851992 UYM851992:UYR851992 VII851992:VIN851992 VSE851992:VSJ851992 WCA851992:WCF851992 WLW851992:WMB851992 WVS851992:WVX851992 K917528:P917528 JG917528:JL917528 TC917528:TH917528 ACY917528:ADD917528 AMU917528:AMZ917528 AWQ917528:AWV917528 BGM917528:BGR917528 BQI917528:BQN917528 CAE917528:CAJ917528 CKA917528:CKF917528 CTW917528:CUB917528 DDS917528:DDX917528 DNO917528:DNT917528 DXK917528:DXP917528 EHG917528:EHL917528 ERC917528:ERH917528 FAY917528:FBD917528 FKU917528:FKZ917528 FUQ917528:FUV917528 GEM917528:GER917528 GOI917528:GON917528 GYE917528:GYJ917528 HIA917528:HIF917528 HRW917528:HSB917528 IBS917528:IBX917528 ILO917528:ILT917528 IVK917528:IVP917528 JFG917528:JFL917528 JPC917528:JPH917528 JYY917528:JZD917528 KIU917528:KIZ917528 KSQ917528:KSV917528 LCM917528:LCR917528 LMI917528:LMN917528 LWE917528:LWJ917528 MGA917528:MGF917528 MPW917528:MQB917528 MZS917528:MZX917528 NJO917528:NJT917528 NTK917528:NTP917528 ODG917528:ODL917528 ONC917528:ONH917528 OWY917528:OXD917528 PGU917528:PGZ917528 PQQ917528:PQV917528 QAM917528:QAR917528 QKI917528:QKN917528 QUE917528:QUJ917528 REA917528:REF917528 RNW917528:ROB917528 RXS917528:RXX917528 SHO917528:SHT917528 SRK917528:SRP917528 TBG917528:TBL917528 TLC917528:TLH917528 TUY917528:TVD917528 UEU917528:UEZ917528 UOQ917528:UOV917528 UYM917528:UYR917528 VII917528:VIN917528 VSE917528:VSJ917528 WCA917528:WCF917528 WLW917528:WMB917528 WVS917528:WVX917528 K983064:P983064 JG983064:JL983064 TC983064:TH983064 ACY983064:ADD983064 AMU983064:AMZ983064 AWQ983064:AWV983064 BGM983064:BGR983064 BQI983064:BQN983064 CAE983064:CAJ983064 CKA983064:CKF983064 CTW983064:CUB983064 DDS983064:DDX983064 DNO983064:DNT983064 DXK983064:DXP983064 EHG983064:EHL983064 ERC983064:ERH983064 FAY983064:FBD983064 FKU983064:FKZ983064 FUQ983064:FUV983064 GEM983064:GER983064 GOI983064:GON983064 GYE983064:GYJ983064 HIA983064:HIF983064 HRW983064:HSB983064 IBS983064:IBX983064 ILO983064:ILT983064 IVK983064:IVP983064 JFG983064:JFL983064 JPC983064:JPH983064 JYY983064:JZD983064 KIU983064:KIZ983064 KSQ983064:KSV983064 LCM983064:LCR983064 LMI983064:LMN983064 LWE983064:LWJ983064 MGA983064:MGF983064 MPW983064:MQB983064 MZS983064:MZX983064 NJO983064:NJT983064 NTK983064:NTP983064 ODG983064:ODL983064 ONC983064:ONH983064 OWY983064:OXD983064 PGU983064:PGZ983064 PQQ983064:PQV983064 QAM983064:QAR983064 QKI983064:QKN983064 QUE983064:QUJ983064 REA983064:REF983064 RNW983064:ROB983064 RXS983064:RXX983064 SHO983064:SHT983064 SRK983064:SRP983064 TBG983064:TBL983064 TLC983064:TLH983064 TUY983064:TVD983064 UEU983064:UEZ983064 UOQ983064:UOV983064 UYM983064:UYR983064 VII983064:VIN983064 VSE983064:VSJ983064 WCA983064:WCF983064 WLW983064:WMB983064 WVS983064:WVX983064 K26:P26 JG26:JL26 TC26:TH26 ACY26:ADD26 AMU26:AMZ26 AWQ26:AWV26 BGM26:BGR26 BQI26:BQN26 CAE26:CAJ26 CKA26:CKF26 CTW26:CUB26 DDS26:DDX26 DNO26:DNT26 DXK26:DXP26 EHG26:EHL26 ERC26:ERH26 FAY26:FBD26 FKU26:FKZ26 FUQ26:FUV26 GEM26:GER26 GOI26:GON26 GYE26:GYJ26 HIA26:HIF26 HRW26:HSB26 IBS26:IBX26 ILO26:ILT26 IVK26:IVP26 JFG26:JFL26 JPC26:JPH26 JYY26:JZD26 KIU26:KIZ26 KSQ26:KSV26 LCM26:LCR26 LMI26:LMN26 LWE26:LWJ26 MGA26:MGF26 MPW26:MQB26 MZS26:MZX26 NJO26:NJT26 NTK26:NTP26 ODG26:ODL26 ONC26:ONH26 OWY26:OXD26 PGU26:PGZ26 PQQ26:PQV26 QAM26:QAR26 QKI26:QKN26 QUE26:QUJ26 REA26:REF26 RNW26:ROB26 RXS26:RXX26 SHO26:SHT26 SRK26:SRP26 TBG26:TBL26 TLC26:TLH26 TUY26:TVD26 UEU26:UEZ26 UOQ26:UOV26 UYM26:UYR26 VII26:VIN26 VSE26:VSJ26 WCA26:WCF26 WLW26:WMB26 WVS26:WVX26 K65562:P65562 JG65562:JL65562 TC65562:TH65562 ACY65562:ADD65562 AMU65562:AMZ65562 AWQ65562:AWV65562 BGM65562:BGR65562 BQI65562:BQN65562 CAE65562:CAJ65562 CKA65562:CKF65562 CTW65562:CUB65562 DDS65562:DDX65562 DNO65562:DNT65562 DXK65562:DXP65562 EHG65562:EHL65562 ERC65562:ERH65562 FAY65562:FBD65562 FKU65562:FKZ65562 FUQ65562:FUV65562 GEM65562:GER65562 GOI65562:GON65562 GYE65562:GYJ65562 HIA65562:HIF65562 HRW65562:HSB65562 IBS65562:IBX65562 ILO65562:ILT65562 IVK65562:IVP65562 JFG65562:JFL65562 JPC65562:JPH65562 JYY65562:JZD65562 KIU65562:KIZ65562 KSQ65562:KSV65562 LCM65562:LCR65562 LMI65562:LMN65562 LWE65562:LWJ65562 MGA65562:MGF65562 MPW65562:MQB65562 MZS65562:MZX65562 NJO65562:NJT65562 NTK65562:NTP65562 ODG65562:ODL65562 ONC65562:ONH65562 OWY65562:OXD65562 PGU65562:PGZ65562 PQQ65562:PQV65562 QAM65562:QAR65562 QKI65562:QKN65562 QUE65562:QUJ65562 REA65562:REF65562 RNW65562:ROB65562 RXS65562:RXX65562 SHO65562:SHT65562 SRK65562:SRP65562 TBG65562:TBL65562 TLC65562:TLH65562 TUY65562:TVD65562 UEU65562:UEZ65562 UOQ65562:UOV65562 UYM65562:UYR65562 VII65562:VIN65562 VSE65562:VSJ65562 WCA65562:WCF65562 WLW65562:WMB65562 WVS65562:WVX65562 K131098:P131098 JG131098:JL131098 TC131098:TH131098 ACY131098:ADD131098 AMU131098:AMZ131098 AWQ131098:AWV131098 BGM131098:BGR131098 BQI131098:BQN131098 CAE131098:CAJ131098 CKA131098:CKF131098 CTW131098:CUB131098 DDS131098:DDX131098 DNO131098:DNT131098 DXK131098:DXP131098 EHG131098:EHL131098 ERC131098:ERH131098 FAY131098:FBD131098 FKU131098:FKZ131098 FUQ131098:FUV131098 GEM131098:GER131098 GOI131098:GON131098 GYE131098:GYJ131098 HIA131098:HIF131098 HRW131098:HSB131098 IBS131098:IBX131098 ILO131098:ILT131098 IVK131098:IVP131098 JFG131098:JFL131098 JPC131098:JPH131098 JYY131098:JZD131098 KIU131098:KIZ131098 KSQ131098:KSV131098 LCM131098:LCR131098 LMI131098:LMN131098 LWE131098:LWJ131098 MGA131098:MGF131098 MPW131098:MQB131098 MZS131098:MZX131098 NJO131098:NJT131098 NTK131098:NTP131098 ODG131098:ODL131098 ONC131098:ONH131098 OWY131098:OXD131098 PGU131098:PGZ131098 PQQ131098:PQV131098 QAM131098:QAR131098 QKI131098:QKN131098 QUE131098:QUJ131098 REA131098:REF131098 RNW131098:ROB131098 RXS131098:RXX131098 SHO131098:SHT131098 SRK131098:SRP131098 TBG131098:TBL131098 TLC131098:TLH131098 TUY131098:TVD131098 UEU131098:UEZ131098 UOQ131098:UOV131098 UYM131098:UYR131098 VII131098:VIN131098 VSE131098:VSJ131098 WCA131098:WCF131098 WLW131098:WMB131098 WVS131098:WVX131098 K196634:P196634 JG196634:JL196634 TC196634:TH196634 ACY196634:ADD196634 AMU196634:AMZ196634 AWQ196634:AWV196634 BGM196634:BGR196634 BQI196634:BQN196634 CAE196634:CAJ196634 CKA196634:CKF196634 CTW196634:CUB196634 DDS196634:DDX196634 DNO196634:DNT196634 DXK196634:DXP196634 EHG196634:EHL196634 ERC196634:ERH196634 FAY196634:FBD196634 FKU196634:FKZ196634 FUQ196634:FUV196634 GEM196634:GER196634 GOI196634:GON196634 GYE196634:GYJ196634 HIA196634:HIF196634 HRW196634:HSB196634 IBS196634:IBX196634 ILO196634:ILT196634 IVK196634:IVP196634 JFG196634:JFL196634 JPC196634:JPH196634 JYY196634:JZD196634 KIU196634:KIZ196634 KSQ196634:KSV196634 LCM196634:LCR196634 LMI196634:LMN196634 LWE196634:LWJ196634 MGA196634:MGF196634 MPW196634:MQB196634 MZS196634:MZX196634 NJO196634:NJT196634 NTK196634:NTP196634 ODG196634:ODL196634 ONC196634:ONH196634 OWY196634:OXD196634 PGU196634:PGZ196634 PQQ196634:PQV196634 QAM196634:QAR196634 QKI196634:QKN196634 QUE196634:QUJ196634 REA196634:REF196634 RNW196634:ROB196634 RXS196634:RXX196634 SHO196634:SHT196634 SRK196634:SRP196634 TBG196634:TBL196634 TLC196634:TLH196634 TUY196634:TVD196634 UEU196634:UEZ196634 UOQ196634:UOV196634 UYM196634:UYR196634 VII196634:VIN196634 VSE196634:VSJ196634 WCA196634:WCF196634 WLW196634:WMB196634 WVS196634:WVX196634 K262170:P262170 JG262170:JL262170 TC262170:TH262170 ACY262170:ADD262170 AMU262170:AMZ262170 AWQ262170:AWV262170 BGM262170:BGR262170 BQI262170:BQN262170 CAE262170:CAJ262170 CKA262170:CKF262170 CTW262170:CUB262170 DDS262170:DDX262170 DNO262170:DNT262170 DXK262170:DXP262170 EHG262170:EHL262170 ERC262170:ERH262170 FAY262170:FBD262170 FKU262170:FKZ262170 FUQ262170:FUV262170 GEM262170:GER262170 GOI262170:GON262170 GYE262170:GYJ262170 HIA262170:HIF262170 HRW262170:HSB262170 IBS262170:IBX262170 ILO262170:ILT262170 IVK262170:IVP262170 JFG262170:JFL262170 JPC262170:JPH262170 JYY262170:JZD262170 KIU262170:KIZ262170 KSQ262170:KSV262170 LCM262170:LCR262170 LMI262170:LMN262170 LWE262170:LWJ262170 MGA262170:MGF262170 MPW262170:MQB262170 MZS262170:MZX262170 NJO262170:NJT262170 NTK262170:NTP262170 ODG262170:ODL262170 ONC262170:ONH262170 OWY262170:OXD262170 PGU262170:PGZ262170 PQQ262170:PQV262170 QAM262170:QAR262170 QKI262170:QKN262170 QUE262170:QUJ262170 REA262170:REF262170 RNW262170:ROB262170 RXS262170:RXX262170 SHO262170:SHT262170 SRK262170:SRP262170 TBG262170:TBL262170 TLC262170:TLH262170 TUY262170:TVD262170 UEU262170:UEZ262170 UOQ262170:UOV262170 UYM262170:UYR262170 VII262170:VIN262170 VSE262170:VSJ262170 WCA262170:WCF262170 WLW262170:WMB262170 WVS262170:WVX262170 K327706:P327706 JG327706:JL327706 TC327706:TH327706 ACY327706:ADD327706 AMU327706:AMZ327706 AWQ327706:AWV327706 BGM327706:BGR327706 BQI327706:BQN327706 CAE327706:CAJ327706 CKA327706:CKF327706 CTW327706:CUB327706 DDS327706:DDX327706 DNO327706:DNT327706 DXK327706:DXP327706 EHG327706:EHL327706 ERC327706:ERH327706 FAY327706:FBD327706 FKU327706:FKZ327706 FUQ327706:FUV327706 GEM327706:GER327706 GOI327706:GON327706 GYE327706:GYJ327706 HIA327706:HIF327706 HRW327706:HSB327706 IBS327706:IBX327706 ILO327706:ILT327706 IVK327706:IVP327706 JFG327706:JFL327706 JPC327706:JPH327706 JYY327706:JZD327706 KIU327706:KIZ327706 KSQ327706:KSV327706 LCM327706:LCR327706 LMI327706:LMN327706 LWE327706:LWJ327706 MGA327706:MGF327706 MPW327706:MQB327706 MZS327706:MZX327706 NJO327706:NJT327706 NTK327706:NTP327706 ODG327706:ODL327706 ONC327706:ONH327706 OWY327706:OXD327706 PGU327706:PGZ327706 PQQ327706:PQV327706 QAM327706:QAR327706 QKI327706:QKN327706 QUE327706:QUJ327706 REA327706:REF327706 RNW327706:ROB327706 RXS327706:RXX327706 SHO327706:SHT327706 SRK327706:SRP327706 TBG327706:TBL327706 TLC327706:TLH327706 TUY327706:TVD327706 UEU327706:UEZ327706 UOQ327706:UOV327706 UYM327706:UYR327706 VII327706:VIN327706 VSE327706:VSJ327706 WCA327706:WCF327706 WLW327706:WMB327706 WVS327706:WVX327706 K393242:P393242 JG393242:JL393242 TC393242:TH393242 ACY393242:ADD393242 AMU393242:AMZ393242 AWQ393242:AWV393242 BGM393242:BGR393242 BQI393242:BQN393242 CAE393242:CAJ393242 CKA393242:CKF393242 CTW393242:CUB393242 DDS393242:DDX393242 DNO393242:DNT393242 DXK393242:DXP393242 EHG393242:EHL393242 ERC393242:ERH393242 FAY393242:FBD393242 FKU393242:FKZ393242 FUQ393242:FUV393242 GEM393242:GER393242 GOI393242:GON393242 GYE393242:GYJ393242 HIA393242:HIF393242 HRW393242:HSB393242 IBS393242:IBX393242 ILO393242:ILT393242 IVK393242:IVP393242 JFG393242:JFL393242 JPC393242:JPH393242 JYY393242:JZD393242 KIU393242:KIZ393242 KSQ393242:KSV393242 LCM393242:LCR393242 LMI393242:LMN393242 LWE393242:LWJ393242 MGA393242:MGF393242 MPW393242:MQB393242 MZS393242:MZX393242 NJO393242:NJT393242 NTK393242:NTP393242 ODG393242:ODL393242 ONC393242:ONH393242 OWY393242:OXD393242 PGU393242:PGZ393242 PQQ393242:PQV393242 QAM393242:QAR393242 QKI393242:QKN393242 QUE393242:QUJ393242 REA393242:REF393242 RNW393242:ROB393242 RXS393242:RXX393242 SHO393242:SHT393242 SRK393242:SRP393242 TBG393242:TBL393242 TLC393242:TLH393242 TUY393242:TVD393242 UEU393242:UEZ393242 UOQ393242:UOV393242 UYM393242:UYR393242 VII393242:VIN393242 VSE393242:VSJ393242 WCA393242:WCF393242 WLW393242:WMB393242 WVS393242:WVX393242 K458778:P458778 JG458778:JL458778 TC458778:TH458778 ACY458778:ADD458778 AMU458778:AMZ458778 AWQ458778:AWV458778 BGM458778:BGR458778 BQI458778:BQN458778 CAE458778:CAJ458778 CKA458778:CKF458778 CTW458778:CUB458778 DDS458778:DDX458778 DNO458778:DNT458778 DXK458778:DXP458778 EHG458778:EHL458778 ERC458778:ERH458778 FAY458778:FBD458778 FKU458778:FKZ458778 FUQ458778:FUV458778 GEM458778:GER458778 GOI458778:GON458778 GYE458778:GYJ458778 HIA458778:HIF458778 HRW458778:HSB458778 IBS458778:IBX458778 ILO458778:ILT458778 IVK458778:IVP458778 JFG458778:JFL458778 JPC458778:JPH458778 JYY458778:JZD458778 KIU458778:KIZ458778 KSQ458778:KSV458778 LCM458778:LCR458778 LMI458778:LMN458778 LWE458778:LWJ458778 MGA458778:MGF458778 MPW458778:MQB458778 MZS458778:MZX458778 NJO458778:NJT458778 NTK458778:NTP458778 ODG458778:ODL458778 ONC458778:ONH458778 OWY458778:OXD458778 PGU458778:PGZ458778 PQQ458778:PQV458778 QAM458778:QAR458778 QKI458778:QKN458778 QUE458778:QUJ458778 REA458778:REF458778 RNW458778:ROB458778 RXS458778:RXX458778 SHO458778:SHT458778 SRK458778:SRP458778 TBG458778:TBL458778 TLC458778:TLH458778 TUY458778:TVD458778 UEU458778:UEZ458778 UOQ458778:UOV458778 UYM458778:UYR458778 VII458778:VIN458778 VSE458778:VSJ458778 WCA458778:WCF458778 WLW458778:WMB458778 WVS458778:WVX458778 K524314:P524314 JG524314:JL524314 TC524314:TH524314 ACY524314:ADD524314 AMU524314:AMZ524314 AWQ524314:AWV524314 BGM524314:BGR524314 BQI524314:BQN524314 CAE524314:CAJ524314 CKA524314:CKF524314 CTW524314:CUB524314 DDS524314:DDX524314 DNO524314:DNT524314 DXK524314:DXP524314 EHG524314:EHL524314 ERC524314:ERH524314 FAY524314:FBD524314 FKU524314:FKZ524314 FUQ524314:FUV524314 GEM524314:GER524314 GOI524314:GON524314 GYE524314:GYJ524314 HIA524314:HIF524314 HRW524314:HSB524314 IBS524314:IBX524314 ILO524314:ILT524314 IVK524314:IVP524314 JFG524314:JFL524314 JPC524314:JPH524314 JYY524314:JZD524314 KIU524314:KIZ524314 KSQ524314:KSV524314 LCM524314:LCR524314 LMI524314:LMN524314 LWE524314:LWJ524314 MGA524314:MGF524314 MPW524314:MQB524314 MZS524314:MZX524314 NJO524314:NJT524314 NTK524314:NTP524314 ODG524314:ODL524314 ONC524314:ONH524314 OWY524314:OXD524314 PGU524314:PGZ524314 PQQ524314:PQV524314 QAM524314:QAR524314 QKI524314:QKN524314 QUE524314:QUJ524314 REA524314:REF524314 RNW524314:ROB524314 RXS524314:RXX524314 SHO524314:SHT524314 SRK524314:SRP524314 TBG524314:TBL524314 TLC524314:TLH524314 TUY524314:TVD524314 UEU524314:UEZ524314 UOQ524314:UOV524314 UYM524314:UYR524314 VII524314:VIN524314 VSE524314:VSJ524314 WCA524314:WCF524314 WLW524314:WMB524314 WVS524314:WVX524314 K589850:P589850 JG589850:JL589850 TC589850:TH589850 ACY589850:ADD589850 AMU589850:AMZ589850 AWQ589850:AWV589850 BGM589850:BGR589850 BQI589850:BQN589850 CAE589850:CAJ589850 CKA589850:CKF589850 CTW589850:CUB589850 DDS589850:DDX589850 DNO589850:DNT589850 DXK589850:DXP589850 EHG589850:EHL589850 ERC589850:ERH589850 FAY589850:FBD589850 FKU589850:FKZ589850 FUQ589850:FUV589850 GEM589850:GER589850 GOI589850:GON589850 GYE589850:GYJ589850 HIA589850:HIF589850 HRW589850:HSB589850 IBS589850:IBX589850 ILO589850:ILT589850 IVK589850:IVP589850 JFG589850:JFL589850 JPC589850:JPH589850 JYY589850:JZD589850 KIU589850:KIZ589850 KSQ589850:KSV589850 LCM589850:LCR589850 LMI589850:LMN589850 LWE589850:LWJ589850 MGA589850:MGF589850 MPW589850:MQB589850 MZS589850:MZX589850 NJO589850:NJT589850 NTK589850:NTP589850 ODG589850:ODL589850 ONC589850:ONH589850 OWY589850:OXD589850 PGU589850:PGZ589850 PQQ589850:PQV589850 QAM589850:QAR589850 QKI589850:QKN589850 QUE589850:QUJ589850 REA589850:REF589850 RNW589850:ROB589850 RXS589850:RXX589850 SHO589850:SHT589850 SRK589850:SRP589850 TBG589850:TBL589850 TLC589850:TLH589850 TUY589850:TVD589850 UEU589850:UEZ589850 UOQ589850:UOV589850 UYM589850:UYR589850 VII589850:VIN589850 VSE589850:VSJ589850 WCA589850:WCF589850 WLW589850:WMB589850 WVS589850:WVX589850 K655386:P655386 JG655386:JL655386 TC655386:TH655386 ACY655386:ADD655386 AMU655386:AMZ655386 AWQ655386:AWV655386 BGM655386:BGR655386 BQI655386:BQN655386 CAE655386:CAJ655386 CKA655386:CKF655386 CTW655386:CUB655386 DDS655386:DDX655386 DNO655386:DNT655386 DXK655386:DXP655386 EHG655386:EHL655386 ERC655386:ERH655386 FAY655386:FBD655386 FKU655386:FKZ655386 FUQ655386:FUV655386 GEM655386:GER655386 GOI655386:GON655386 GYE655386:GYJ655386 HIA655386:HIF655386 HRW655386:HSB655386 IBS655386:IBX655386 ILO655386:ILT655386 IVK655386:IVP655386 JFG655386:JFL655386 JPC655386:JPH655386 JYY655386:JZD655386 KIU655386:KIZ655386 KSQ655386:KSV655386 LCM655386:LCR655386 LMI655386:LMN655386 LWE655386:LWJ655386 MGA655386:MGF655386 MPW655386:MQB655386 MZS655386:MZX655386 NJO655386:NJT655386 NTK655386:NTP655386 ODG655386:ODL655386 ONC655386:ONH655386 OWY655386:OXD655386 PGU655386:PGZ655386 PQQ655386:PQV655386 QAM655386:QAR655386 QKI655386:QKN655386 QUE655386:QUJ655386 REA655386:REF655386 RNW655386:ROB655386 RXS655386:RXX655386 SHO655386:SHT655386 SRK655386:SRP655386 TBG655386:TBL655386 TLC655386:TLH655386 TUY655386:TVD655386 UEU655386:UEZ655386 UOQ655386:UOV655386 UYM655386:UYR655386 VII655386:VIN655386 VSE655386:VSJ655386 WCA655386:WCF655386 WLW655386:WMB655386 WVS655386:WVX655386 K720922:P720922 JG720922:JL720922 TC720922:TH720922 ACY720922:ADD720922 AMU720922:AMZ720922 AWQ720922:AWV720922 BGM720922:BGR720922 BQI720922:BQN720922 CAE720922:CAJ720922 CKA720922:CKF720922 CTW720922:CUB720922 DDS720922:DDX720922 DNO720922:DNT720922 DXK720922:DXP720922 EHG720922:EHL720922 ERC720922:ERH720922 FAY720922:FBD720922 FKU720922:FKZ720922 FUQ720922:FUV720922 GEM720922:GER720922 GOI720922:GON720922 GYE720922:GYJ720922 HIA720922:HIF720922 HRW720922:HSB720922 IBS720922:IBX720922 ILO720922:ILT720922 IVK720922:IVP720922 JFG720922:JFL720922 JPC720922:JPH720922 JYY720922:JZD720922 KIU720922:KIZ720922 KSQ720922:KSV720922 LCM720922:LCR720922 LMI720922:LMN720922 LWE720922:LWJ720922 MGA720922:MGF720922 MPW720922:MQB720922 MZS720922:MZX720922 NJO720922:NJT720922 NTK720922:NTP720922 ODG720922:ODL720922 ONC720922:ONH720922 OWY720922:OXD720922 PGU720922:PGZ720922 PQQ720922:PQV720922 QAM720922:QAR720922 QKI720922:QKN720922 QUE720922:QUJ720922 REA720922:REF720922 RNW720922:ROB720922 RXS720922:RXX720922 SHO720922:SHT720922 SRK720922:SRP720922 TBG720922:TBL720922 TLC720922:TLH720922 TUY720922:TVD720922 UEU720922:UEZ720922 UOQ720922:UOV720922 UYM720922:UYR720922 VII720922:VIN720922 VSE720922:VSJ720922 WCA720922:WCF720922 WLW720922:WMB720922 WVS720922:WVX720922 K786458:P786458 JG786458:JL786458 TC786458:TH786458 ACY786458:ADD786458 AMU786458:AMZ786458 AWQ786458:AWV786458 BGM786458:BGR786458 BQI786458:BQN786458 CAE786458:CAJ786458 CKA786458:CKF786458 CTW786458:CUB786458 DDS786458:DDX786458 DNO786458:DNT786458 DXK786458:DXP786458 EHG786458:EHL786458 ERC786458:ERH786458 FAY786458:FBD786458 FKU786458:FKZ786458 FUQ786458:FUV786458 GEM786458:GER786458 GOI786458:GON786458 GYE786458:GYJ786458 HIA786458:HIF786458 HRW786458:HSB786458 IBS786458:IBX786458 ILO786458:ILT786458 IVK786458:IVP786458 JFG786458:JFL786458 JPC786458:JPH786458 JYY786458:JZD786458 KIU786458:KIZ786458 KSQ786458:KSV786458 LCM786458:LCR786458 LMI786458:LMN786458 LWE786458:LWJ786458 MGA786458:MGF786458 MPW786458:MQB786458 MZS786458:MZX786458 NJO786458:NJT786458 NTK786458:NTP786458 ODG786458:ODL786458 ONC786458:ONH786458 OWY786458:OXD786458 PGU786458:PGZ786458 PQQ786458:PQV786458 QAM786458:QAR786458 QKI786458:QKN786458 QUE786458:QUJ786458 REA786458:REF786458 RNW786458:ROB786458 RXS786458:RXX786458 SHO786458:SHT786458 SRK786458:SRP786458 TBG786458:TBL786458 TLC786458:TLH786458 TUY786458:TVD786458 UEU786458:UEZ786458 UOQ786458:UOV786458 UYM786458:UYR786458 VII786458:VIN786458 VSE786458:VSJ786458 WCA786458:WCF786458 WLW786458:WMB786458 WVS786458:WVX786458 K851994:P851994 JG851994:JL851994 TC851994:TH851994 ACY851994:ADD851994 AMU851994:AMZ851994 AWQ851994:AWV851994 BGM851994:BGR851994 BQI851994:BQN851994 CAE851994:CAJ851994 CKA851994:CKF851994 CTW851994:CUB851994 DDS851994:DDX851994 DNO851994:DNT851994 DXK851994:DXP851994 EHG851994:EHL851994 ERC851994:ERH851994 FAY851994:FBD851994 FKU851994:FKZ851994 FUQ851994:FUV851994 GEM851994:GER851994 GOI851994:GON851994 GYE851994:GYJ851994 HIA851994:HIF851994 HRW851994:HSB851994 IBS851994:IBX851994 ILO851994:ILT851994 IVK851994:IVP851994 JFG851994:JFL851994 JPC851994:JPH851994 JYY851994:JZD851994 KIU851994:KIZ851994 KSQ851994:KSV851994 LCM851994:LCR851994 LMI851994:LMN851994 LWE851994:LWJ851994 MGA851994:MGF851994 MPW851994:MQB851994 MZS851994:MZX851994 NJO851994:NJT851994 NTK851994:NTP851994 ODG851994:ODL851994 ONC851994:ONH851994 OWY851994:OXD851994 PGU851994:PGZ851994 PQQ851994:PQV851994 QAM851994:QAR851994 QKI851994:QKN851994 QUE851994:QUJ851994 REA851994:REF851994 RNW851994:ROB851994 RXS851994:RXX851994 SHO851994:SHT851994 SRK851994:SRP851994 TBG851994:TBL851994 TLC851994:TLH851994 TUY851994:TVD851994 UEU851994:UEZ851994 UOQ851994:UOV851994 UYM851994:UYR851994 VII851994:VIN851994 VSE851994:VSJ851994 WCA851994:WCF851994 WLW851994:WMB851994 WVS851994:WVX851994 K917530:P917530 JG917530:JL917530 TC917530:TH917530 ACY917530:ADD917530 AMU917530:AMZ917530 AWQ917530:AWV917530 BGM917530:BGR917530 BQI917530:BQN917530 CAE917530:CAJ917530 CKA917530:CKF917530 CTW917530:CUB917530 DDS917530:DDX917530 DNO917530:DNT917530 DXK917530:DXP917530 EHG917530:EHL917530 ERC917530:ERH917530 FAY917530:FBD917530 FKU917530:FKZ917530 FUQ917530:FUV917530 GEM917530:GER917530 GOI917530:GON917530 GYE917530:GYJ917530 HIA917530:HIF917530 HRW917530:HSB917530 IBS917530:IBX917530 ILO917530:ILT917530 IVK917530:IVP917530 JFG917530:JFL917530 JPC917530:JPH917530 JYY917530:JZD917530 KIU917530:KIZ917530 KSQ917530:KSV917530 LCM917530:LCR917530 LMI917530:LMN917530 LWE917530:LWJ917530 MGA917530:MGF917530 MPW917530:MQB917530 MZS917530:MZX917530 NJO917530:NJT917530 NTK917530:NTP917530 ODG917530:ODL917530 ONC917530:ONH917530 OWY917530:OXD917530 PGU917530:PGZ917530 PQQ917530:PQV917530 QAM917530:QAR917530 QKI917530:QKN917530 QUE917530:QUJ917530 REA917530:REF917530 RNW917530:ROB917530 RXS917530:RXX917530 SHO917530:SHT917530 SRK917530:SRP917530 TBG917530:TBL917530 TLC917530:TLH917530 TUY917530:TVD917530 UEU917530:UEZ917530 UOQ917530:UOV917530 UYM917530:UYR917530 VII917530:VIN917530 VSE917530:VSJ917530 WCA917530:WCF917530 WLW917530:WMB917530 WVS917530:WVX917530 K983066:P983066 JG983066:JL983066 TC983066:TH983066 ACY983066:ADD983066 AMU983066:AMZ983066 AWQ983066:AWV983066 BGM983066:BGR983066 BQI983066:BQN983066 CAE983066:CAJ983066 CKA983066:CKF983066 CTW983066:CUB983066 DDS983066:DDX983066 DNO983066:DNT983066 DXK983066:DXP983066 EHG983066:EHL983066 ERC983066:ERH983066 FAY983066:FBD983066 FKU983066:FKZ983066 FUQ983066:FUV983066 GEM983066:GER983066 GOI983066:GON983066 GYE983066:GYJ983066 HIA983066:HIF983066 HRW983066:HSB983066 IBS983066:IBX983066 ILO983066:ILT983066 IVK983066:IVP983066 JFG983066:JFL983066 JPC983066:JPH983066 JYY983066:JZD983066 KIU983066:KIZ983066 KSQ983066:KSV983066 LCM983066:LCR983066 LMI983066:LMN983066 LWE983066:LWJ983066 MGA983066:MGF983066 MPW983066:MQB983066 MZS983066:MZX983066 NJO983066:NJT983066 NTK983066:NTP983066 ODG983066:ODL983066 ONC983066:ONH983066 OWY983066:OXD983066 PGU983066:PGZ983066 PQQ983066:PQV983066 QAM983066:QAR983066 QKI983066:QKN983066 QUE983066:QUJ983066 REA983066:REF983066 RNW983066:ROB983066 RXS983066:RXX983066 SHO983066:SHT983066 SRK983066:SRP983066 TBG983066:TBL983066 TLC983066:TLH983066 TUY983066:TVD983066 UEU983066:UEZ983066 UOQ983066:UOV983066 UYM983066:UYR983066 VII983066:VIN983066 VSE983066:VSJ983066 WCA983066:WCF983066 WLW983066:WMB983066 WVS983066:WVX983066">
      <formula1>$S$23:$S$27</formula1>
    </dataValidation>
    <dataValidation type="list" allowBlank="1" sqref="H24:J24 JD24:JF24 SZ24:TB24 ACV24:ACX24 AMR24:AMT24 AWN24:AWP24 BGJ24:BGL24 BQF24:BQH24 CAB24:CAD24 CJX24:CJZ24 CTT24:CTV24 DDP24:DDR24 DNL24:DNN24 DXH24:DXJ24 EHD24:EHF24 EQZ24:ERB24 FAV24:FAX24 FKR24:FKT24 FUN24:FUP24 GEJ24:GEL24 GOF24:GOH24 GYB24:GYD24 HHX24:HHZ24 HRT24:HRV24 IBP24:IBR24 ILL24:ILN24 IVH24:IVJ24 JFD24:JFF24 JOZ24:JPB24 JYV24:JYX24 KIR24:KIT24 KSN24:KSP24 LCJ24:LCL24 LMF24:LMH24 LWB24:LWD24 MFX24:MFZ24 MPT24:MPV24 MZP24:MZR24 NJL24:NJN24 NTH24:NTJ24 ODD24:ODF24 OMZ24:ONB24 OWV24:OWX24 PGR24:PGT24 PQN24:PQP24 QAJ24:QAL24 QKF24:QKH24 QUB24:QUD24 RDX24:RDZ24 RNT24:RNV24 RXP24:RXR24 SHL24:SHN24 SRH24:SRJ24 TBD24:TBF24 TKZ24:TLB24 TUV24:TUX24 UER24:UET24 UON24:UOP24 UYJ24:UYL24 VIF24:VIH24 VSB24:VSD24 WBX24:WBZ24 WLT24:WLV24 WVP24:WVR24 H65560:J65560 JD65560:JF65560 SZ65560:TB65560 ACV65560:ACX65560 AMR65560:AMT65560 AWN65560:AWP65560 BGJ65560:BGL65560 BQF65560:BQH65560 CAB65560:CAD65560 CJX65560:CJZ65560 CTT65560:CTV65560 DDP65560:DDR65560 DNL65560:DNN65560 DXH65560:DXJ65560 EHD65560:EHF65560 EQZ65560:ERB65560 FAV65560:FAX65560 FKR65560:FKT65560 FUN65560:FUP65560 GEJ65560:GEL65560 GOF65560:GOH65560 GYB65560:GYD65560 HHX65560:HHZ65560 HRT65560:HRV65560 IBP65560:IBR65560 ILL65560:ILN65560 IVH65560:IVJ65560 JFD65560:JFF65560 JOZ65560:JPB65560 JYV65560:JYX65560 KIR65560:KIT65560 KSN65560:KSP65560 LCJ65560:LCL65560 LMF65560:LMH65560 LWB65560:LWD65560 MFX65560:MFZ65560 MPT65560:MPV65560 MZP65560:MZR65560 NJL65560:NJN65560 NTH65560:NTJ65560 ODD65560:ODF65560 OMZ65560:ONB65560 OWV65560:OWX65560 PGR65560:PGT65560 PQN65560:PQP65560 QAJ65560:QAL65560 QKF65560:QKH65560 QUB65560:QUD65560 RDX65560:RDZ65560 RNT65560:RNV65560 RXP65560:RXR65560 SHL65560:SHN65560 SRH65560:SRJ65560 TBD65560:TBF65560 TKZ65560:TLB65560 TUV65560:TUX65560 UER65560:UET65560 UON65560:UOP65560 UYJ65560:UYL65560 VIF65560:VIH65560 VSB65560:VSD65560 WBX65560:WBZ65560 WLT65560:WLV65560 WVP65560:WVR65560 H131096:J131096 JD131096:JF131096 SZ131096:TB131096 ACV131096:ACX131096 AMR131096:AMT131096 AWN131096:AWP131096 BGJ131096:BGL131096 BQF131096:BQH131096 CAB131096:CAD131096 CJX131096:CJZ131096 CTT131096:CTV131096 DDP131096:DDR131096 DNL131096:DNN131096 DXH131096:DXJ131096 EHD131096:EHF131096 EQZ131096:ERB131096 FAV131096:FAX131096 FKR131096:FKT131096 FUN131096:FUP131096 GEJ131096:GEL131096 GOF131096:GOH131096 GYB131096:GYD131096 HHX131096:HHZ131096 HRT131096:HRV131096 IBP131096:IBR131096 ILL131096:ILN131096 IVH131096:IVJ131096 JFD131096:JFF131096 JOZ131096:JPB131096 JYV131096:JYX131096 KIR131096:KIT131096 KSN131096:KSP131096 LCJ131096:LCL131096 LMF131096:LMH131096 LWB131096:LWD131096 MFX131096:MFZ131096 MPT131096:MPV131096 MZP131096:MZR131096 NJL131096:NJN131096 NTH131096:NTJ131096 ODD131096:ODF131096 OMZ131096:ONB131096 OWV131096:OWX131096 PGR131096:PGT131096 PQN131096:PQP131096 QAJ131096:QAL131096 QKF131096:QKH131096 QUB131096:QUD131096 RDX131096:RDZ131096 RNT131096:RNV131096 RXP131096:RXR131096 SHL131096:SHN131096 SRH131096:SRJ131096 TBD131096:TBF131096 TKZ131096:TLB131096 TUV131096:TUX131096 UER131096:UET131096 UON131096:UOP131096 UYJ131096:UYL131096 VIF131096:VIH131096 VSB131096:VSD131096 WBX131096:WBZ131096 WLT131096:WLV131096 WVP131096:WVR131096 H196632:J196632 JD196632:JF196632 SZ196632:TB196632 ACV196632:ACX196632 AMR196632:AMT196632 AWN196632:AWP196632 BGJ196632:BGL196632 BQF196632:BQH196632 CAB196632:CAD196632 CJX196632:CJZ196632 CTT196632:CTV196632 DDP196632:DDR196632 DNL196632:DNN196632 DXH196632:DXJ196632 EHD196632:EHF196632 EQZ196632:ERB196632 FAV196632:FAX196632 FKR196632:FKT196632 FUN196632:FUP196632 GEJ196632:GEL196632 GOF196632:GOH196632 GYB196632:GYD196632 HHX196632:HHZ196632 HRT196632:HRV196632 IBP196632:IBR196632 ILL196632:ILN196632 IVH196632:IVJ196632 JFD196632:JFF196632 JOZ196632:JPB196632 JYV196632:JYX196632 KIR196632:KIT196632 KSN196632:KSP196632 LCJ196632:LCL196632 LMF196632:LMH196632 LWB196632:LWD196632 MFX196632:MFZ196632 MPT196632:MPV196632 MZP196632:MZR196632 NJL196632:NJN196632 NTH196632:NTJ196632 ODD196632:ODF196632 OMZ196632:ONB196632 OWV196632:OWX196632 PGR196632:PGT196632 PQN196632:PQP196632 QAJ196632:QAL196632 QKF196632:QKH196632 QUB196632:QUD196632 RDX196632:RDZ196632 RNT196632:RNV196632 RXP196632:RXR196632 SHL196632:SHN196632 SRH196632:SRJ196632 TBD196632:TBF196632 TKZ196632:TLB196632 TUV196632:TUX196632 UER196632:UET196632 UON196632:UOP196632 UYJ196632:UYL196632 VIF196632:VIH196632 VSB196632:VSD196632 WBX196632:WBZ196632 WLT196632:WLV196632 WVP196632:WVR196632 H262168:J262168 JD262168:JF262168 SZ262168:TB262168 ACV262168:ACX262168 AMR262168:AMT262168 AWN262168:AWP262168 BGJ262168:BGL262168 BQF262168:BQH262168 CAB262168:CAD262168 CJX262168:CJZ262168 CTT262168:CTV262168 DDP262168:DDR262168 DNL262168:DNN262168 DXH262168:DXJ262168 EHD262168:EHF262168 EQZ262168:ERB262168 FAV262168:FAX262168 FKR262168:FKT262168 FUN262168:FUP262168 GEJ262168:GEL262168 GOF262168:GOH262168 GYB262168:GYD262168 HHX262168:HHZ262168 HRT262168:HRV262168 IBP262168:IBR262168 ILL262168:ILN262168 IVH262168:IVJ262168 JFD262168:JFF262168 JOZ262168:JPB262168 JYV262168:JYX262168 KIR262168:KIT262168 KSN262168:KSP262168 LCJ262168:LCL262168 LMF262168:LMH262168 LWB262168:LWD262168 MFX262168:MFZ262168 MPT262168:MPV262168 MZP262168:MZR262168 NJL262168:NJN262168 NTH262168:NTJ262168 ODD262168:ODF262168 OMZ262168:ONB262168 OWV262168:OWX262168 PGR262168:PGT262168 PQN262168:PQP262168 QAJ262168:QAL262168 QKF262168:QKH262168 QUB262168:QUD262168 RDX262168:RDZ262168 RNT262168:RNV262168 RXP262168:RXR262168 SHL262168:SHN262168 SRH262168:SRJ262168 TBD262168:TBF262168 TKZ262168:TLB262168 TUV262168:TUX262168 UER262168:UET262168 UON262168:UOP262168 UYJ262168:UYL262168 VIF262168:VIH262168 VSB262168:VSD262168 WBX262168:WBZ262168 WLT262168:WLV262168 WVP262168:WVR262168 H327704:J327704 JD327704:JF327704 SZ327704:TB327704 ACV327704:ACX327704 AMR327704:AMT327704 AWN327704:AWP327704 BGJ327704:BGL327704 BQF327704:BQH327704 CAB327704:CAD327704 CJX327704:CJZ327704 CTT327704:CTV327704 DDP327704:DDR327704 DNL327704:DNN327704 DXH327704:DXJ327704 EHD327704:EHF327704 EQZ327704:ERB327704 FAV327704:FAX327704 FKR327704:FKT327704 FUN327704:FUP327704 GEJ327704:GEL327704 GOF327704:GOH327704 GYB327704:GYD327704 HHX327704:HHZ327704 HRT327704:HRV327704 IBP327704:IBR327704 ILL327704:ILN327704 IVH327704:IVJ327704 JFD327704:JFF327704 JOZ327704:JPB327704 JYV327704:JYX327704 KIR327704:KIT327704 KSN327704:KSP327704 LCJ327704:LCL327704 LMF327704:LMH327704 LWB327704:LWD327704 MFX327704:MFZ327704 MPT327704:MPV327704 MZP327704:MZR327704 NJL327704:NJN327704 NTH327704:NTJ327704 ODD327704:ODF327704 OMZ327704:ONB327704 OWV327704:OWX327704 PGR327704:PGT327704 PQN327704:PQP327704 QAJ327704:QAL327704 QKF327704:QKH327704 QUB327704:QUD327704 RDX327704:RDZ327704 RNT327704:RNV327704 RXP327704:RXR327704 SHL327704:SHN327704 SRH327704:SRJ327704 TBD327704:TBF327704 TKZ327704:TLB327704 TUV327704:TUX327704 UER327704:UET327704 UON327704:UOP327704 UYJ327704:UYL327704 VIF327704:VIH327704 VSB327704:VSD327704 WBX327704:WBZ327704 WLT327704:WLV327704 WVP327704:WVR327704 H393240:J393240 JD393240:JF393240 SZ393240:TB393240 ACV393240:ACX393240 AMR393240:AMT393240 AWN393240:AWP393240 BGJ393240:BGL393240 BQF393240:BQH393240 CAB393240:CAD393240 CJX393240:CJZ393240 CTT393240:CTV393240 DDP393240:DDR393240 DNL393240:DNN393240 DXH393240:DXJ393240 EHD393240:EHF393240 EQZ393240:ERB393240 FAV393240:FAX393240 FKR393240:FKT393240 FUN393240:FUP393240 GEJ393240:GEL393240 GOF393240:GOH393240 GYB393240:GYD393240 HHX393240:HHZ393240 HRT393240:HRV393240 IBP393240:IBR393240 ILL393240:ILN393240 IVH393240:IVJ393240 JFD393240:JFF393240 JOZ393240:JPB393240 JYV393240:JYX393240 KIR393240:KIT393240 KSN393240:KSP393240 LCJ393240:LCL393240 LMF393240:LMH393240 LWB393240:LWD393240 MFX393240:MFZ393240 MPT393240:MPV393240 MZP393240:MZR393240 NJL393240:NJN393240 NTH393240:NTJ393240 ODD393240:ODF393240 OMZ393240:ONB393240 OWV393240:OWX393240 PGR393240:PGT393240 PQN393240:PQP393240 QAJ393240:QAL393240 QKF393240:QKH393240 QUB393240:QUD393240 RDX393240:RDZ393240 RNT393240:RNV393240 RXP393240:RXR393240 SHL393240:SHN393240 SRH393240:SRJ393240 TBD393240:TBF393240 TKZ393240:TLB393240 TUV393240:TUX393240 UER393240:UET393240 UON393240:UOP393240 UYJ393240:UYL393240 VIF393240:VIH393240 VSB393240:VSD393240 WBX393240:WBZ393240 WLT393240:WLV393240 WVP393240:WVR393240 H458776:J458776 JD458776:JF458776 SZ458776:TB458776 ACV458776:ACX458776 AMR458776:AMT458776 AWN458776:AWP458776 BGJ458776:BGL458776 BQF458776:BQH458776 CAB458776:CAD458776 CJX458776:CJZ458776 CTT458776:CTV458776 DDP458776:DDR458776 DNL458776:DNN458776 DXH458776:DXJ458776 EHD458776:EHF458776 EQZ458776:ERB458776 FAV458776:FAX458776 FKR458776:FKT458776 FUN458776:FUP458776 GEJ458776:GEL458776 GOF458776:GOH458776 GYB458776:GYD458776 HHX458776:HHZ458776 HRT458776:HRV458776 IBP458776:IBR458776 ILL458776:ILN458776 IVH458776:IVJ458776 JFD458776:JFF458776 JOZ458776:JPB458776 JYV458776:JYX458776 KIR458776:KIT458776 KSN458776:KSP458776 LCJ458776:LCL458776 LMF458776:LMH458776 LWB458776:LWD458776 MFX458776:MFZ458776 MPT458776:MPV458776 MZP458776:MZR458776 NJL458776:NJN458776 NTH458776:NTJ458776 ODD458776:ODF458776 OMZ458776:ONB458776 OWV458776:OWX458776 PGR458776:PGT458776 PQN458776:PQP458776 QAJ458776:QAL458776 QKF458776:QKH458776 QUB458776:QUD458776 RDX458776:RDZ458776 RNT458776:RNV458776 RXP458776:RXR458776 SHL458776:SHN458776 SRH458776:SRJ458776 TBD458776:TBF458776 TKZ458776:TLB458776 TUV458776:TUX458776 UER458776:UET458776 UON458776:UOP458776 UYJ458776:UYL458776 VIF458776:VIH458776 VSB458776:VSD458776 WBX458776:WBZ458776 WLT458776:WLV458776 WVP458776:WVR458776 H524312:J524312 JD524312:JF524312 SZ524312:TB524312 ACV524312:ACX524312 AMR524312:AMT524312 AWN524312:AWP524312 BGJ524312:BGL524312 BQF524312:BQH524312 CAB524312:CAD524312 CJX524312:CJZ524312 CTT524312:CTV524312 DDP524312:DDR524312 DNL524312:DNN524312 DXH524312:DXJ524312 EHD524312:EHF524312 EQZ524312:ERB524312 FAV524312:FAX524312 FKR524312:FKT524312 FUN524312:FUP524312 GEJ524312:GEL524312 GOF524312:GOH524312 GYB524312:GYD524312 HHX524312:HHZ524312 HRT524312:HRV524312 IBP524312:IBR524312 ILL524312:ILN524312 IVH524312:IVJ524312 JFD524312:JFF524312 JOZ524312:JPB524312 JYV524312:JYX524312 KIR524312:KIT524312 KSN524312:KSP524312 LCJ524312:LCL524312 LMF524312:LMH524312 LWB524312:LWD524312 MFX524312:MFZ524312 MPT524312:MPV524312 MZP524312:MZR524312 NJL524312:NJN524312 NTH524312:NTJ524312 ODD524312:ODF524312 OMZ524312:ONB524312 OWV524312:OWX524312 PGR524312:PGT524312 PQN524312:PQP524312 QAJ524312:QAL524312 QKF524312:QKH524312 QUB524312:QUD524312 RDX524312:RDZ524312 RNT524312:RNV524312 RXP524312:RXR524312 SHL524312:SHN524312 SRH524312:SRJ524312 TBD524312:TBF524312 TKZ524312:TLB524312 TUV524312:TUX524312 UER524312:UET524312 UON524312:UOP524312 UYJ524312:UYL524312 VIF524312:VIH524312 VSB524312:VSD524312 WBX524312:WBZ524312 WLT524312:WLV524312 WVP524312:WVR524312 H589848:J589848 JD589848:JF589848 SZ589848:TB589848 ACV589848:ACX589848 AMR589848:AMT589848 AWN589848:AWP589848 BGJ589848:BGL589848 BQF589848:BQH589848 CAB589848:CAD589848 CJX589848:CJZ589848 CTT589848:CTV589848 DDP589848:DDR589848 DNL589848:DNN589848 DXH589848:DXJ589848 EHD589848:EHF589848 EQZ589848:ERB589848 FAV589848:FAX589848 FKR589848:FKT589848 FUN589848:FUP589848 GEJ589848:GEL589848 GOF589848:GOH589848 GYB589848:GYD589848 HHX589848:HHZ589848 HRT589848:HRV589848 IBP589848:IBR589848 ILL589848:ILN589848 IVH589848:IVJ589848 JFD589848:JFF589848 JOZ589848:JPB589848 JYV589848:JYX589848 KIR589848:KIT589848 KSN589848:KSP589848 LCJ589848:LCL589848 LMF589848:LMH589848 LWB589848:LWD589848 MFX589848:MFZ589848 MPT589848:MPV589848 MZP589848:MZR589848 NJL589848:NJN589848 NTH589848:NTJ589848 ODD589848:ODF589848 OMZ589848:ONB589848 OWV589848:OWX589848 PGR589848:PGT589848 PQN589848:PQP589848 QAJ589848:QAL589848 QKF589848:QKH589848 QUB589848:QUD589848 RDX589848:RDZ589848 RNT589848:RNV589848 RXP589848:RXR589848 SHL589848:SHN589848 SRH589848:SRJ589848 TBD589848:TBF589848 TKZ589848:TLB589848 TUV589848:TUX589848 UER589848:UET589848 UON589848:UOP589848 UYJ589848:UYL589848 VIF589848:VIH589848 VSB589848:VSD589848 WBX589848:WBZ589848 WLT589848:WLV589848 WVP589848:WVR589848 H655384:J655384 JD655384:JF655384 SZ655384:TB655384 ACV655384:ACX655384 AMR655384:AMT655384 AWN655384:AWP655384 BGJ655384:BGL655384 BQF655384:BQH655384 CAB655384:CAD655384 CJX655384:CJZ655384 CTT655384:CTV655384 DDP655384:DDR655384 DNL655384:DNN655384 DXH655384:DXJ655384 EHD655384:EHF655384 EQZ655384:ERB655384 FAV655384:FAX655384 FKR655384:FKT655384 FUN655384:FUP655384 GEJ655384:GEL655384 GOF655384:GOH655384 GYB655384:GYD655384 HHX655384:HHZ655384 HRT655384:HRV655384 IBP655384:IBR655384 ILL655384:ILN655384 IVH655384:IVJ655384 JFD655384:JFF655384 JOZ655384:JPB655384 JYV655384:JYX655384 KIR655384:KIT655384 KSN655384:KSP655384 LCJ655384:LCL655384 LMF655384:LMH655384 LWB655384:LWD655384 MFX655384:MFZ655384 MPT655384:MPV655384 MZP655384:MZR655384 NJL655384:NJN655384 NTH655384:NTJ655384 ODD655384:ODF655384 OMZ655384:ONB655384 OWV655384:OWX655384 PGR655384:PGT655384 PQN655384:PQP655384 QAJ655384:QAL655384 QKF655384:QKH655384 QUB655384:QUD655384 RDX655384:RDZ655384 RNT655384:RNV655384 RXP655384:RXR655384 SHL655384:SHN655384 SRH655384:SRJ655384 TBD655384:TBF655384 TKZ655384:TLB655384 TUV655384:TUX655384 UER655384:UET655384 UON655384:UOP655384 UYJ655384:UYL655384 VIF655384:VIH655384 VSB655384:VSD655384 WBX655384:WBZ655384 WLT655384:WLV655384 WVP655384:WVR655384 H720920:J720920 JD720920:JF720920 SZ720920:TB720920 ACV720920:ACX720920 AMR720920:AMT720920 AWN720920:AWP720920 BGJ720920:BGL720920 BQF720920:BQH720920 CAB720920:CAD720920 CJX720920:CJZ720920 CTT720920:CTV720920 DDP720920:DDR720920 DNL720920:DNN720920 DXH720920:DXJ720920 EHD720920:EHF720920 EQZ720920:ERB720920 FAV720920:FAX720920 FKR720920:FKT720920 FUN720920:FUP720920 GEJ720920:GEL720920 GOF720920:GOH720920 GYB720920:GYD720920 HHX720920:HHZ720920 HRT720920:HRV720920 IBP720920:IBR720920 ILL720920:ILN720920 IVH720920:IVJ720920 JFD720920:JFF720920 JOZ720920:JPB720920 JYV720920:JYX720920 KIR720920:KIT720920 KSN720920:KSP720920 LCJ720920:LCL720920 LMF720920:LMH720920 LWB720920:LWD720920 MFX720920:MFZ720920 MPT720920:MPV720920 MZP720920:MZR720920 NJL720920:NJN720920 NTH720920:NTJ720920 ODD720920:ODF720920 OMZ720920:ONB720920 OWV720920:OWX720920 PGR720920:PGT720920 PQN720920:PQP720920 QAJ720920:QAL720920 QKF720920:QKH720920 QUB720920:QUD720920 RDX720920:RDZ720920 RNT720920:RNV720920 RXP720920:RXR720920 SHL720920:SHN720920 SRH720920:SRJ720920 TBD720920:TBF720920 TKZ720920:TLB720920 TUV720920:TUX720920 UER720920:UET720920 UON720920:UOP720920 UYJ720920:UYL720920 VIF720920:VIH720920 VSB720920:VSD720920 WBX720920:WBZ720920 WLT720920:WLV720920 WVP720920:WVR720920 H786456:J786456 JD786456:JF786456 SZ786456:TB786456 ACV786456:ACX786456 AMR786456:AMT786456 AWN786456:AWP786456 BGJ786456:BGL786456 BQF786456:BQH786456 CAB786456:CAD786456 CJX786456:CJZ786456 CTT786456:CTV786456 DDP786456:DDR786456 DNL786456:DNN786456 DXH786456:DXJ786456 EHD786456:EHF786456 EQZ786456:ERB786456 FAV786456:FAX786456 FKR786456:FKT786456 FUN786456:FUP786456 GEJ786456:GEL786456 GOF786456:GOH786456 GYB786456:GYD786456 HHX786456:HHZ786456 HRT786456:HRV786456 IBP786456:IBR786456 ILL786456:ILN786456 IVH786456:IVJ786456 JFD786456:JFF786456 JOZ786456:JPB786456 JYV786456:JYX786456 KIR786456:KIT786456 KSN786456:KSP786456 LCJ786456:LCL786456 LMF786456:LMH786456 LWB786456:LWD786456 MFX786456:MFZ786456 MPT786456:MPV786456 MZP786456:MZR786456 NJL786456:NJN786456 NTH786456:NTJ786456 ODD786456:ODF786456 OMZ786456:ONB786456 OWV786456:OWX786456 PGR786456:PGT786456 PQN786456:PQP786456 QAJ786456:QAL786456 QKF786456:QKH786456 QUB786456:QUD786456 RDX786456:RDZ786456 RNT786456:RNV786456 RXP786456:RXR786456 SHL786456:SHN786456 SRH786456:SRJ786456 TBD786456:TBF786456 TKZ786456:TLB786456 TUV786456:TUX786456 UER786456:UET786456 UON786456:UOP786456 UYJ786456:UYL786456 VIF786456:VIH786456 VSB786456:VSD786456 WBX786456:WBZ786456 WLT786456:WLV786456 WVP786456:WVR786456 H851992:J851992 JD851992:JF851992 SZ851992:TB851992 ACV851992:ACX851992 AMR851992:AMT851992 AWN851992:AWP851992 BGJ851992:BGL851992 BQF851992:BQH851992 CAB851992:CAD851992 CJX851992:CJZ851992 CTT851992:CTV851992 DDP851992:DDR851992 DNL851992:DNN851992 DXH851992:DXJ851992 EHD851992:EHF851992 EQZ851992:ERB851992 FAV851992:FAX851992 FKR851992:FKT851992 FUN851992:FUP851992 GEJ851992:GEL851992 GOF851992:GOH851992 GYB851992:GYD851992 HHX851992:HHZ851992 HRT851992:HRV851992 IBP851992:IBR851992 ILL851992:ILN851992 IVH851992:IVJ851992 JFD851992:JFF851992 JOZ851992:JPB851992 JYV851992:JYX851992 KIR851992:KIT851992 KSN851992:KSP851992 LCJ851992:LCL851992 LMF851992:LMH851992 LWB851992:LWD851992 MFX851992:MFZ851992 MPT851992:MPV851992 MZP851992:MZR851992 NJL851992:NJN851992 NTH851992:NTJ851992 ODD851992:ODF851992 OMZ851992:ONB851992 OWV851992:OWX851992 PGR851992:PGT851992 PQN851992:PQP851992 QAJ851992:QAL851992 QKF851992:QKH851992 QUB851992:QUD851992 RDX851992:RDZ851992 RNT851992:RNV851992 RXP851992:RXR851992 SHL851992:SHN851992 SRH851992:SRJ851992 TBD851992:TBF851992 TKZ851992:TLB851992 TUV851992:TUX851992 UER851992:UET851992 UON851992:UOP851992 UYJ851992:UYL851992 VIF851992:VIH851992 VSB851992:VSD851992 WBX851992:WBZ851992 WLT851992:WLV851992 WVP851992:WVR851992 H917528:J917528 JD917528:JF917528 SZ917528:TB917528 ACV917528:ACX917528 AMR917528:AMT917528 AWN917528:AWP917528 BGJ917528:BGL917528 BQF917528:BQH917528 CAB917528:CAD917528 CJX917528:CJZ917528 CTT917528:CTV917528 DDP917528:DDR917528 DNL917528:DNN917528 DXH917528:DXJ917528 EHD917528:EHF917528 EQZ917528:ERB917528 FAV917528:FAX917528 FKR917528:FKT917528 FUN917528:FUP917528 GEJ917528:GEL917528 GOF917528:GOH917528 GYB917528:GYD917528 HHX917528:HHZ917528 HRT917528:HRV917528 IBP917528:IBR917528 ILL917528:ILN917528 IVH917528:IVJ917528 JFD917528:JFF917528 JOZ917528:JPB917528 JYV917528:JYX917528 KIR917528:KIT917528 KSN917528:KSP917528 LCJ917528:LCL917528 LMF917528:LMH917528 LWB917528:LWD917528 MFX917528:MFZ917528 MPT917528:MPV917528 MZP917528:MZR917528 NJL917528:NJN917528 NTH917528:NTJ917528 ODD917528:ODF917528 OMZ917528:ONB917528 OWV917528:OWX917528 PGR917528:PGT917528 PQN917528:PQP917528 QAJ917528:QAL917528 QKF917528:QKH917528 QUB917528:QUD917528 RDX917528:RDZ917528 RNT917528:RNV917528 RXP917528:RXR917528 SHL917528:SHN917528 SRH917528:SRJ917528 TBD917528:TBF917528 TKZ917528:TLB917528 TUV917528:TUX917528 UER917528:UET917528 UON917528:UOP917528 UYJ917528:UYL917528 VIF917528:VIH917528 VSB917528:VSD917528 WBX917528:WBZ917528 WLT917528:WLV917528 WVP917528:WVR917528 H983064:J983064 JD983064:JF983064 SZ983064:TB983064 ACV983064:ACX983064 AMR983064:AMT983064 AWN983064:AWP983064 BGJ983064:BGL983064 BQF983064:BQH983064 CAB983064:CAD983064 CJX983064:CJZ983064 CTT983064:CTV983064 DDP983064:DDR983064 DNL983064:DNN983064 DXH983064:DXJ983064 EHD983064:EHF983064 EQZ983064:ERB983064 FAV983064:FAX983064 FKR983064:FKT983064 FUN983064:FUP983064 GEJ983064:GEL983064 GOF983064:GOH983064 GYB983064:GYD983064 HHX983064:HHZ983064 HRT983064:HRV983064 IBP983064:IBR983064 ILL983064:ILN983064 IVH983064:IVJ983064 JFD983064:JFF983064 JOZ983064:JPB983064 JYV983064:JYX983064 KIR983064:KIT983064 KSN983064:KSP983064 LCJ983064:LCL983064 LMF983064:LMH983064 LWB983064:LWD983064 MFX983064:MFZ983064 MPT983064:MPV983064 MZP983064:MZR983064 NJL983064:NJN983064 NTH983064:NTJ983064 ODD983064:ODF983064 OMZ983064:ONB983064 OWV983064:OWX983064 PGR983064:PGT983064 PQN983064:PQP983064 QAJ983064:QAL983064 QKF983064:QKH983064 QUB983064:QUD983064 RDX983064:RDZ983064 RNT983064:RNV983064 RXP983064:RXR983064 SHL983064:SHN983064 SRH983064:SRJ983064 TBD983064:TBF983064 TKZ983064:TLB983064 TUV983064:TUX983064 UER983064:UET983064 UON983064:UOP983064 UYJ983064:UYL983064 VIF983064:VIH983064 VSB983064:VSD983064 WBX983064:WBZ983064 WLT983064:WLV983064 WVP983064:WVR983064 H26:J26 JD26:JF26 SZ26:TB26 ACV26:ACX26 AMR26:AMT26 AWN26:AWP26 BGJ26:BGL26 BQF26:BQH26 CAB26:CAD26 CJX26:CJZ26 CTT26:CTV26 DDP26:DDR26 DNL26:DNN26 DXH26:DXJ26 EHD26:EHF26 EQZ26:ERB26 FAV26:FAX26 FKR26:FKT26 FUN26:FUP26 GEJ26:GEL26 GOF26:GOH26 GYB26:GYD26 HHX26:HHZ26 HRT26:HRV26 IBP26:IBR26 ILL26:ILN26 IVH26:IVJ26 JFD26:JFF26 JOZ26:JPB26 JYV26:JYX26 KIR26:KIT26 KSN26:KSP26 LCJ26:LCL26 LMF26:LMH26 LWB26:LWD26 MFX26:MFZ26 MPT26:MPV26 MZP26:MZR26 NJL26:NJN26 NTH26:NTJ26 ODD26:ODF26 OMZ26:ONB26 OWV26:OWX26 PGR26:PGT26 PQN26:PQP26 QAJ26:QAL26 QKF26:QKH26 QUB26:QUD26 RDX26:RDZ26 RNT26:RNV26 RXP26:RXR26 SHL26:SHN26 SRH26:SRJ26 TBD26:TBF26 TKZ26:TLB26 TUV26:TUX26 UER26:UET26 UON26:UOP26 UYJ26:UYL26 VIF26:VIH26 VSB26:VSD26 WBX26:WBZ26 WLT26:WLV26 WVP26:WVR26 H65562:J65562 JD65562:JF65562 SZ65562:TB65562 ACV65562:ACX65562 AMR65562:AMT65562 AWN65562:AWP65562 BGJ65562:BGL65562 BQF65562:BQH65562 CAB65562:CAD65562 CJX65562:CJZ65562 CTT65562:CTV65562 DDP65562:DDR65562 DNL65562:DNN65562 DXH65562:DXJ65562 EHD65562:EHF65562 EQZ65562:ERB65562 FAV65562:FAX65562 FKR65562:FKT65562 FUN65562:FUP65562 GEJ65562:GEL65562 GOF65562:GOH65562 GYB65562:GYD65562 HHX65562:HHZ65562 HRT65562:HRV65562 IBP65562:IBR65562 ILL65562:ILN65562 IVH65562:IVJ65562 JFD65562:JFF65562 JOZ65562:JPB65562 JYV65562:JYX65562 KIR65562:KIT65562 KSN65562:KSP65562 LCJ65562:LCL65562 LMF65562:LMH65562 LWB65562:LWD65562 MFX65562:MFZ65562 MPT65562:MPV65562 MZP65562:MZR65562 NJL65562:NJN65562 NTH65562:NTJ65562 ODD65562:ODF65562 OMZ65562:ONB65562 OWV65562:OWX65562 PGR65562:PGT65562 PQN65562:PQP65562 QAJ65562:QAL65562 QKF65562:QKH65562 QUB65562:QUD65562 RDX65562:RDZ65562 RNT65562:RNV65562 RXP65562:RXR65562 SHL65562:SHN65562 SRH65562:SRJ65562 TBD65562:TBF65562 TKZ65562:TLB65562 TUV65562:TUX65562 UER65562:UET65562 UON65562:UOP65562 UYJ65562:UYL65562 VIF65562:VIH65562 VSB65562:VSD65562 WBX65562:WBZ65562 WLT65562:WLV65562 WVP65562:WVR65562 H131098:J131098 JD131098:JF131098 SZ131098:TB131098 ACV131098:ACX131098 AMR131098:AMT131098 AWN131098:AWP131098 BGJ131098:BGL131098 BQF131098:BQH131098 CAB131098:CAD131098 CJX131098:CJZ131098 CTT131098:CTV131098 DDP131098:DDR131098 DNL131098:DNN131098 DXH131098:DXJ131098 EHD131098:EHF131098 EQZ131098:ERB131098 FAV131098:FAX131098 FKR131098:FKT131098 FUN131098:FUP131098 GEJ131098:GEL131098 GOF131098:GOH131098 GYB131098:GYD131098 HHX131098:HHZ131098 HRT131098:HRV131098 IBP131098:IBR131098 ILL131098:ILN131098 IVH131098:IVJ131098 JFD131098:JFF131098 JOZ131098:JPB131098 JYV131098:JYX131098 KIR131098:KIT131098 KSN131098:KSP131098 LCJ131098:LCL131098 LMF131098:LMH131098 LWB131098:LWD131098 MFX131098:MFZ131098 MPT131098:MPV131098 MZP131098:MZR131098 NJL131098:NJN131098 NTH131098:NTJ131098 ODD131098:ODF131098 OMZ131098:ONB131098 OWV131098:OWX131098 PGR131098:PGT131098 PQN131098:PQP131098 QAJ131098:QAL131098 QKF131098:QKH131098 QUB131098:QUD131098 RDX131098:RDZ131098 RNT131098:RNV131098 RXP131098:RXR131098 SHL131098:SHN131098 SRH131098:SRJ131098 TBD131098:TBF131098 TKZ131098:TLB131098 TUV131098:TUX131098 UER131098:UET131098 UON131098:UOP131098 UYJ131098:UYL131098 VIF131098:VIH131098 VSB131098:VSD131098 WBX131098:WBZ131098 WLT131098:WLV131098 WVP131098:WVR131098 H196634:J196634 JD196634:JF196634 SZ196634:TB196634 ACV196634:ACX196634 AMR196634:AMT196634 AWN196634:AWP196634 BGJ196634:BGL196634 BQF196634:BQH196634 CAB196634:CAD196634 CJX196634:CJZ196634 CTT196634:CTV196634 DDP196634:DDR196634 DNL196634:DNN196634 DXH196634:DXJ196634 EHD196634:EHF196634 EQZ196634:ERB196634 FAV196634:FAX196634 FKR196634:FKT196634 FUN196634:FUP196634 GEJ196634:GEL196634 GOF196634:GOH196634 GYB196634:GYD196634 HHX196634:HHZ196634 HRT196634:HRV196634 IBP196634:IBR196634 ILL196634:ILN196634 IVH196634:IVJ196634 JFD196634:JFF196634 JOZ196634:JPB196634 JYV196634:JYX196634 KIR196634:KIT196634 KSN196634:KSP196634 LCJ196634:LCL196634 LMF196634:LMH196634 LWB196634:LWD196634 MFX196634:MFZ196634 MPT196634:MPV196634 MZP196634:MZR196634 NJL196634:NJN196634 NTH196634:NTJ196634 ODD196634:ODF196634 OMZ196634:ONB196634 OWV196634:OWX196634 PGR196634:PGT196634 PQN196634:PQP196634 QAJ196634:QAL196634 QKF196634:QKH196634 QUB196634:QUD196634 RDX196634:RDZ196634 RNT196634:RNV196634 RXP196634:RXR196634 SHL196634:SHN196634 SRH196634:SRJ196634 TBD196634:TBF196634 TKZ196634:TLB196634 TUV196634:TUX196634 UER196634:UET196634 UON196634:UOP196634 UYJ196634:UYL196634 VIF196634:VIH196634 VSB196634:VSD196634 WBX196634:WBZ196634 WLT196634:WLV196634 WVP196634:WVR196634 H262170:J262170 JD262170:JF262170 SZ262170:TB262170 ACV262170:ACX262170 AMR262170:AMT262170 AWN262170:AWP262170 BGJ262170:BGL262170 BQF262170:BQH262170 CAB262170:CAD262170 CJX262170:CJZ262170 CTT262170:CTV262170 DDP262170:DDR262170 DNL262170:DNN262170 DXH262170:DXJ262170 EHD262170:EHF262170 EQZ262170:ERB262170 FAV262170:FAX262170 FKR262170:FKT262170 FUN262170:FUP262170 GEJ262170:GEL262170 GOF262170:GOH262170 GYB262170:GYD262170 HHX262170:HHZ262170 HRT262170:HRV262170 IBP262170:IBR262170 ILL262170:ILN262170 IVH262170:IVJ262170 JFD262170:JFF262170 JOZ262170:JPB262170 JYV262170:JYX262170 KIR262170:KIT262170 KSN262170:KSP262170 LCJ262170:LCL262170 LMF262170:LMH262170 LWB262170:LWD262170 MFX262170:MFZ262170 MPT262170:MPV262170 MZP262170:MZR262170 NJL262170:NJN262170 NTH262170:NTJ262170 ODD262170:ODF262170 OMZ262170:ONB262170 OWV262170:OWX262170 PGR262170:PGT262170 PQN262170:PQP262170 QAJ262170:QAL262170 QKF262170:QKH262170 QUB262170:QUD262170 RDX262170:RDZ262170 RNT262170:RNV262170 RXP262170:RXR262170 SHL262170:SHN262170 SRH262170:SRJ262170 TBD262170:TBF262170 TKZ262170:TLB262170 TUV262170:TUX262170 UER262170:UET262170 UON262170:UOP262170 UYJ262170:UYL262170 VIF262170:VIH262170 VSB262170:VSD262170 WBX262170:WBZ262170 WLT262170:WLV262170 WVP262170:WVR262170 H327706:J327706 JD327706:JF327706 SZ327706:TB327706 ACV327706:ACX327706 AMR327706:AMT327706 AWN327706:AWP327706 BGJ327706:BGL327706 BQF327706:BQH327706 CAB327706:CAD327706 CJX327706:CJZ327706 CTT327706:CTV327706 DDP327706:DDR327706 DNL327706:DNN327706 DXH327706:DXJ327706 EHD327706:EHF327706 EQZ327706:ERB327706 FAV327706:FAX327706 FKR327706:FKT327706 FUN327706:FUP327706 GEJ327706:GEL327706 GOF327706:GOH327706 GYB327706:GYD327706 HHX327706:HHZ327706 HRT327706:HRV327706 IBP327706:IBR327706 ILL327706:ILN327706 IVH327706:IVJ327706 JFD327706:JFF327706 JOZ327706:JPB327706 JYV327706:JYX327706 KIR327706:KIT327706 KSN327706:KSP327706 LCJ327706:LCL327706 LMF327706:LMH327706 LWB327706:LWD327706 MFX327706:MFZ327706 MPT327706:MPV327706 MZP327706:MZR327706 NJL327706:NJN327706 NTH327706:NTJ327706 ODD327706:ODF327706 OMZ327706:ONB327706 OWV327706:OWX327706 PGR327706:PGT327706 PQN327706:PQP327706 QAJ327706:QAL327706 QKF327706:QKH327706 QUB327706:QUD327706 RDX327706:RDZ327706 RNT327706:RNV327706 RXP327706:RXR327706 SHL327706:SHN327706 SRH327706:SRJ327706 TBD327706:TBF327706 TKZ327706:TLB327706 TUV327706:TUX327706 UER327706:UET327706 UON327706:UOP327706 UYJ327706:UYL327706 VIF327706:VIH327706 VSB327706:VSD327706 WBX327706:WBZ327706 WLT327706:WLV327706 WVP327706:WVR327706 H393242:J393242 JD393242:JF393242 SZ393242:TB393242 ACV393242:ACX393242 AMR393242:AMT393242 AWN393242:AWP393242 BGJ393242:BGL393242 BQF393242:BQH393242 CAB393242:CAD393242 CJX393242:CJZ393242 CTT393242:CTV393242 DDP393242:DDR393242 DNL393242:DNN393242 DXH393242:DXJ393242 EHD393242:EHF393242 EQZ393242:ERB393242 FAV393242:FAX393242 FKR393242:FKT393242 FUN393242:FUP393242 GEJ393242:GEL393242 GOF393242:GOH393242 GYB393242:GYD393242 HHX393242:HHZ393242 HRT393242:HRV393242 IBP393242:IBR393242 ILL393242:ILN393242 IVH393242:IVJ393242 JFD393242:JFF393242 JOZ393242:JPB393242 JYV393242:JYX393242 KIR393242:KIT393242 KSN393242:KSP393242 LCJ393242:LCL393242 LMF393242:LMH393242 LWB393242:LWD393242 MFX393242:MFZ393242 MPT393242:MPV393242 MZP393242:MZR393242 NJL393242:NJN393242 NTH393242:NTJ393242 ODD393242:ODF393242 OMZ393242:ONB393242 OWV393242:OWX393242 PGR393242:PGT393242 PQN393242:PQP393242 QAJ393242:QAL393242 QKF393242:QKH393242 QUB393242:QUD393242 RDX393242:RDZ393242 RNT393242:RNV393242 RXP393242:RXR393242 SHL393242:SHN393242 SRH393242:SRJ393242 TBD393242:TBF393242 TKZ393242:TLB393242 TUV393242:TUX393242 UER393242:UET393242 UON393242:UOP393242 UYJ393242:UYL393242 VIF393242:VIH393242 VSB393242:VSD393242 WBX393242:WBZ393242 WLT393242:WLV393242 WVP393242:WVR393242 H458778:J458778 JD458778:JF458778 SZ458778:TB458778 ACV458778:ACX458778 AMR458778:AMT458778 AWN458778:AWP458778 BGJ458778:BGL458778 BQF458778:BQH458778 CAB458778:CAD458778 CJX458778:CJZ458778 CTT458778:CTV458778 DDP458778:DDR458778 DNL458778:DNN458778 DXH458778:DXJ458778 EHD458778:EHF458778 EQZ458778:ERB458778 FAV458778:FAX458778 FKR458778:FKT458778 FUN458778:FUP458778 GEJ458778:GEL458778 GOF458778:GOH458778 GYB458778:GYD458778 HHX458778:HHZ458778 HRT458778:HRV458778 IBP458778:IBR458778 ILL458778:ILN458778 IVH458778:IVJ458778 JFD458778:JFF458778 JOZ458778:JPB458778 JYV458778:JYX458778 KIR458778:KIT458778 KSN458778:KSP458778 LCJ458778:LCL458778 LMF458778:LMH458778 LWB458778:LWD458778 MFX458778:MFZ458778 MPT458778:MPV458778 MZP458778:MZR458778 NJL458778:NJN458778 NTH458778:NTJ458778 ODD458778:ODF458778 OMZ458778:ONB458778 OWV458778:OWX458778 PGR458778:PGT458778 PQN458778:PQP458778 QAJ458778:QAL458778 QKF458778:QKH458778 QUB458778:QUD458778 RDX458778:RDZ458778 RNT458778:RNV458778 RXP458778:RXR458778 SHL458778:SHN458778 SRH458778:SRJ458778 TBD458778:TBF458778 TKZ458778:TLB458778 TUV458778:TUX458778 UER458778:UET458778 UON458778:UOP458778 UYJ458778:UYL458778 VIF458778:VIH458778 VSB458778:VSD458778 WBX458778:WBZ458778 WLT458778:WLV458778 WVP458778:WVR458778 H524314:J524314 JD524314:JF524314 SZ524314:TB524314 ACV524314:ACX524314 AMR524314:AMT524314 AWN524314:AWP524314 BGJ524314:BGL524314 BQF524314:BQH524314 CAB524314:CAD524314 CJX524314:CJZ524314 CTT524314:CTV524314 DDP524314:DDR524314 DNL524314:DNN524314 DXH524314:DXJ524314 EHD524314:EHF524314 EQZ524314:ERB524314 FAV524314:FAX524314 FKR524314:FKT524314 FUN524314:FUP524314 GEJ524314:GEL524314 GOF524314:GOH524314 GYB524314:GYD524314 HHX524314:HHZ524314 HRT524314:HRV524314 IBP524314:IBR524314 ILL524314:ILN524314 IVH524314:IVJ524314 JFD524314:JFF524314 JOZ524314:JPB524314 JYV524314:JYX524314 KIR524314:KIT524314 KSN524314:KSP524314 LCJ524314:LCL524314 LMF524314:LMH524314 LWB524314:LWD524314 MFX524314:MFZ524314 MPT524314:MPV524314 MZP524314:MZR524314 NJL524314:NJN524314 NTH524314:NTJ524314 ODD524314:ODF524314 OMZ524314:ONB524314 OWV524314:OWX524314 PGR524314:PGT524314 PQN524314:PQP524314 QAJ524314:QAL524314 QKF524314:QKH524314 QUB524314:QUD524314 RDX524314:RDZ524314 RNT524314:RNV524314 RXP524314:RXR524314 SHL524314:SHN524314 SRH524314:SRJ524314 TBD524314:TBF524314 TKZ524314:TLB524314 TUV524314:TUX524314 UER524314:UET524314 UON524314:UOP524314 UYJ524314:UYL524314 VIF524314:VIH524314 VSB524314:VSD524314 WBX524314:WBZ524314 WLT524314:WLV524314 WVP524314:WVR524314 H589850:J589850 JD589850:JF589850 SZ589850:TB589850 ACV589850:ACX589850 AMR589850:AMT589850 AWN589850:AWP589850 BGJ589850:BGL589850 BQF589850:BQH589850 CAB589850:CAD589850 CJX589850:CJZ589850 CTT589850:CTV589850 DDP589850:DDR589850 DNL589850:DNN589850 DXH589850:DXJ589850 EHD589850:EHF589850 EQZ589850:ERB589850 FAV589850:FAX589850 FKR589850:FKT589850 FUN589850:FUP589850 GEJ589850:GEL589850 GOF589850:GOH589850 GYB589850:GYD589850 HHX589850:HHZ589850 HRT589850:HRV589850 IBP589850:IBR589850 ILL589850:ILN589850 IVH589850:IVJ589850 JFD589850:JFF589850 JOZ589850:JPB589850 JYV589850:JYX589850 KIR589850:KIT589850 KSN589850:KSP589850 LCJ589850:LCL589850 LMF589850:LMH589850 LWB589850:LWD589850 MFX589850:MFZ589850 MPT589850:MPV589850 MZP589850:MZR589850 NJL589850:NJN589850 NTH589850:NTJ589850 ODD589850:ODF589850 OMZ589850:ONB589850 OWV589850:OWX589850 PGR589850:PGT589850 PQN589850:PQP589850 QAJ589850:QAL589850 QKF589850:QKH589850 QUB589850:QUD589850 RDX589850:RDZ589850 RNT589850:RNV589850 RXP589850:RXR589850 SHL589850:SHN589850 SRH589850:SRJ589850 TBD589850:TBF589850 TKZ589850:TLB589850 TUV589850:TUX589850 UER589850:UET589850 UON589850:UOP589850 UYJ589850:UYL589850 VIF589850:VIH589850 VSB589850:VSD589850 WBX589850:WBZ589850 WLT589850:WLV589850 WVP589850:WVR589850 H655386:J655386 JD655386:JF655386 SZ655386:TB655386 ACV655386:ACX655386 AMR655386:AMT655386 AWN655386:AWP655386 BGJ655386:BGL655386 BQF655386:BQH655386 CAB655386:CAD655386 CJX655386:CJZ655386 CTT655386:CTV655386 DDP655386:DDR655386 DNL655386:DNN655386 DXH655386:DXJ655386 EHD655386:EHF655386 EQZ655386:ERB655386 FAV655386:FAX655386 FKR655386:FKT655386 FUN655386:FUP655386 GEJ655386:GEL655386 GOF655386:GOH655386 GYB655386:GYD655386 HHX655386:HHZ655386 HRT655386:HRV655386 IBP655386:IBR655386 ILL655386:ILN655386 IVH655386:IVJ655386 JFD655386:JFF655386 JOZ655386:JPB655386 JYV655386:JYX655386 KIR655386:KIT655386 KSN655386:KSP655386 LCJ655386:LCL655386 LMF655386:LMH655386 LWB655386:LWD655386 MFX655386:MFZ655386 MPT655386:MPV655386 MZP655386:MZR655386 NJL655386:NJN655386 NTH655386:NTJ655386 ODD655386:ODF655386 OMZ655386:ONB655386 OWV655386:OWX655386 PGR655386:PGT655386 PQN655386:PQP655386 QAJ655386:QAL655386 QKF655386:QKH655386 QUB655386:QUD655386 RDX655386:RDZ655386 RNT655386:RNV655386 RXP655386:RXR655386 SHL655386:SHN655386 SRH655386:SRJ655386 TBD655386:TBF655386 TKZ655386:TLB655386 TUV655386:TUX655386 UER655386:UET655386 UON655386:UOP655386 UYJ655386:UYL655386 VIF655386:VIH655386 VSB655386:VSD655386 WBX655386:WBZ655386 WLT655386:WLV655386 WVP655386:WVR655386 H720922:J720922 JD720922:JF720922 SZ720922:TB720922 ACV720922:ACX720922 AMR720922:AMT720922 AWN720922:AWP720922 BGJ720922:BGL720922 BQF720922:BQH720922 CAB720922:CAD720922 CJX720922:CJZ720922 CTT720922:CTV720922 DDP720922:DDR720922 DNL720922:DNN720922 DXH720922:DXJ720922 EHD720922:EHF720922 EQZ720922:ERB720922 FAV720922:FAX720922 FKR720922:FKT720922 FUN720922:FUP720922 GEJ720922:GEL720922 GOF720922:GOH720922 GYB720922:GYD720922 HHX720922:HHZ720922 HRT720922:HRV720922 IBP720922:IBR720922 ILL720922:ILN720922 IVH720922:IVJ720922 JFD720922:JFF720922 JOZ720922:JPB720922 JYV720922:JYX720922 KIR720922:KIT720922 KSN720922:KSP720922 LCJ720922:LCL720922 LMF720922:LMH720922 LWB720922:LWD720922 MFX720922:MFZ720922 MPT720922:MPV720922 MZP720922:MZR720922 NJL720922:NJN720922 NTH720922:NTJ720922 ODD720922:ODF720922 OMZ720922:ONB720922 OWV720922:OWX720922 PGR720922:PGT720922 PQN720922:PQP720922 QAJ720922:QAL720922 QKF720922:QKH720922 QUB720922:QUD720922 RDX720922:RDZ720922 RNT720922:RNV720922 RXP720922:RXR720922 SHL720922:SHN720922 SRH720922:SRJ720922 TBD720922:TBF720922 TKZ720922:TLB720922 TUV720922:TUX720922 UER720922:UET720922 UON720922:UOP720922 UYJ720922:UYL720922 VIF720922:VIH720922 VSB720922:VSD720922 WBX720922:WBZ720922 WLT720922:WLV720922 WVP720922:WVR720922 H786458:J786458 JD786458:JF786458 SZ786458:TB786458 ACV786458:ACX786458 AMR786458:AMT786458 AWN786458:AWP786458 BGJ786458:BGL786458 BQF786458:BQH786458 CAB786458:CAD786458 CJX786458:CJZ786458 CTT786458:CTV786458 DDP786458:DDR786458 DNL786458:DNN786458 DXH786458:DXJ786458 EHD786458:EHF786458 EQZ786458:ERB786458 FAV786458:FAX786458 FKR786458:FKT786458 FUN786458:FUP786458 GEJ786458:GEL786458 GOF786458:GOH786458 GYB786458:GYD786458 HHX786458:HHZ786458 HRT786458:HRV786458 IBP786458:IBR786458 ILL786458:ILN786458 IVH786458:IVJ786458 JFD786458:JFF786458 JOZ786458:JPB786458 JYV786458:JYX786458 KIR786458:KIT786458 KSN786458:KSP786458 LCJ786458:LCL786458 LMF786458:LMH786458 LWB786458:LWD786458 MFX786458:MFZ786458 MPT786458:MPV786458 MZP786458:MZR786458 NJL786458:NJN786458 NTH786458:NTJ786458 ODD786458:ODF786458 OMZ786458:ONB786458 OWV786458:OWX786458 PGR786458:PGT786458 PQN786458:PQP786458 QAJ786458:QAL786458 QKF786458:QKH786458 QUB786458:QUD786458 RDX786458:RDZ786458 RNT786458:RNV786458 RXP786458:RXR786458 SHL786458:SHN786458 SRH786458:SRJ786458 TBD786458:TBF786458 TKZ786458:TLB786458 TUV786458:TUX786458 UER786458:UET786458 UON786458:UOP786458 UYJ786458:UYL786458 VIF786458:VIH786458 VSB786458:VSD786458 WBX786458:WBZ786458 WLT786458:WLV786458 WVP786458:WVR786458 H851994:J851994 JD851994:JF851994 SZ851994:TB851994 ACV851994:ACX851994 AMR851994:AMT851994 AWN851994:AWP851994 BGJ851994:BGL851994 BQF851994:BQH851994 CAB851994:CAD851994 CJX851994:CJZ851994 CTT851994:CTV851994 DDP851994:DDR851994 DNL851994:DNN851994 DXH851994:DXJ851994 EHD851994:EHF851994 EQZ851994:ERB851994 FAV851994:FAX851994 FKR851994:FKT851994 FUN851994:FUP851994 GEJ851994:GEL851994 GOF851994:GOH851994 GYB851994:GYD851994 HHX851994:HHZ851994 HRT851994:HRV851994 IBP851994:IBR851994 ILL851994:ILN851994 IVH851994:IVJ851994 JFD851994:JFF851994 JOZ851994:JPB851994 JYV851994:JYX851994 KIR851994:KIT851994 KSN851994:KSP851994 LCJ851994:LCL851994 LMF851994:LMH851994 LWB851994:LWD851994 MFX851994:MFZ851994 MPT851994:MPV851994 MZP851994:MZR851994 NJL851994:NJN851994 NTH851994:NTJ851994 ODD851994:ODF851994 OMZ851994:ONB851994 OWV851994:OWX851994 PGR851994:PGT851994 PQN851994:PQP851994 QAJ851994:QAL851994 QKF851994:QKH851994 QUB851994:QUD851994 RDX851994:RDZ851994 RNT851994:RNV851994 RXP851994:RXR851994 SHL851994:SHN851994 SRH851994:SRJ851994 TBD851994:TBF851994 TKZ851994:TLB851994 TUV851994:TUX851994 UER851994:UET851994 UON851994:UOP851994 UYJ851994:UYL851994 VIF851994:VIH851994 VSB851994:VSD851994 WBX851994:WBZ851994 WLT851994:WLV851994 WVP851994:WVR851994 H917530:J917530 JD917530:JF917530 SZ917530:TB917530 ACV917530:ACX917530 AMR917530:AMT917530 AWN917530:AWP917530 BGJ917530:BGL917530 BQF917530:BQH917530 CAB917530:CAD917530 CJX917530:CJZ917530 CTT917530:CTV917530 DDP917530:DDR917530 DNL917530:DNN917530 DXH917530:DXJ917530 EHD917530:EHF917530 EQZ917530:ERB917530 FAV917530:FAX917530 FKR917530:FKT917530 FUN917530:FUP917530 GEJ917530:GEL917530 GOF917530:GOH917530 GYB917530:GYD917530 HHX917530:HHZ917530 HRT917530:HRV917530 IBP917530:IBR917530 ILL917530:ILN917530 IVH917530:IVJ917530 JFD917530:JFF917530 JOZ917530:JPB917530 JYV917530:JYX917530 KIR917530:KIT917530 KSN917530:KSP917530 LCJ917530:LCL917530 LMF917530:LMH917530 LWB917530:LWD917530 MFX917530:MFZ917530 MPT917530:MPV917530 MZP917530:MZR917530 NJL917530:NJN917530 NTH917530:NTJ917530 ODD917530:ODF917530 OMZ917530:ONB917530 OWV917530:OWX917530 PGR917530:PGT917530 PQN917530:PQP917530 QAJ917530:QAL917530 QKF917530:QKH917530 QUB917530:QUD917530 RDX917530:RDZ917530 RNT917530:RNV917530 RXP917530:RXR917530 SHL917530:SHN917530 SRH917530:SRJ917530 TBD917530:TBF917530 TKZ917530:TLB917530 TUV917530:TUX917530 UER917530:UET917530 UON917530:UOP917530 UYJ917530:UYL917530 VIF917530:VIH917530 VSB917530:VSD917530 WBX917530:WBZ917530 WLT917530:WLV917530 WVP917530:WVR917530 H983066:J983066 JD983066:JF983066 SZ983066:TB983066 ACV983066:ACX983066 AMR983066:AMT983066 AWN983066:AWP983066 BGJ983066:BGL983066 BQF983066:BQH983066 CAB983066:CAD983066 CJX983066:CJZ983066 CTT983066:CTV983066 DDP983066:DDR983066 DNL983066:DNN983066 DXH983066:DXJ983066 EHD983066:EHF983066 EQZ983066:ERB983066 FAV983066:FAX983066 FKR983066:FKT983066 FUN983066:FUP983066 GEJ983066:GEL983066 GOF983066:GOH983066 GYB983066:GYD983066 HHX983066:HHZ983066 HRT983066:HRV983066 IBP983066:IBR983066 ILL983066:ILN983066 IVH983066:IVJ983066 JFD983066:JFF983066 JOZ983066:JPB983066 JYV983066:JYX983066 KIR983066:KIT983066 KSN983066:KSP983066 LCJ983066:LCL983066 LMF983066:LMH983066 LWB983066:LWD983066 MFX983066:MFZ983066 MPT983066:MPV983066 MZP983066:MZR983066 NJL983066:NJN983066 NTH983066:NTJ983066 ODD983066:ODF983066 OMZ983066:ONB983066 OWV983066:OWX983066 PGR983066:PGT983066 PQN983066:PQP983066 QAJ983066:QAL983066 QKF983066:QKH983066 QUB983066:QUD983066 RDX983066:RDZ983066 RNT983066:RNV983066 RXP983066:RXR983066 SHL983066:SHN983066 SRH983066:SRJ983066 TBD983066:TBF983066 TKZ983066:TLB983066 TUV983066:TUX983066 UER983066:UET983066 UON983066:UOP983066 UYJ983066:UYL983066 VIF983066:VIH983066 VSB983066:VSD983066 WBX983066:WBZ983066 WLT983066:WLV983066 WVP983066:WVR983066">
      <formula1>$S$23:$S$28</formula1>
    </dataValidation>
    <dataValidation type="list" allowBlank="1" sqref="K18:P18 JG18:JL18 TC18:TH18 ACY18:ADD18 AMU18:AMZ18 AWQ18:AWV18 BGM18:BGR18 BQI18:BQN18 CAE18:CAJ18 CKA18:CKF18 CTW18:CUB18 DDS18:DDX18 DNO18:DNT18 DXK18:DXP18 EHG18:EHL18 ERC18:ERH18 FAY18:FBD18 FKU18:FKZ18 FUQ18:FUV18 GEM18:GER18 GOI18:GON18 GYE18:GYJ18 HIA18:HIF18 HRW18:HSB18 IBS18:IBX18 ILO18:ILT18 IVK18:IVP18 JFG18:JFL18 JPC18:JPH18 JYY18:JZD18 KIU18:KIZ18 KSQ18:KSV18 LCM18:LCR18 LMI18:LMN18 LWE18:LWJ18 MGA18:MGF18 MPW18:MQB18 MZS18:MZX18 NJO18:NJT18 NTK18:NTP18 ODG18:ODL18 ONC18:ONH18 OWY18:OXD18 PGU18:PGZ18 PQQ18:PQV18 QAM18:QAR18 QKI18:QKN18 QUE18:QUJ18 REA18:REF18 RNW18:ROB18 RXS18:RXX18 SHO18:SHT18 SRK18:SRP18 TBG18:TBL18 TLC18:TLH18 TUY18:TVD18 UEU18:UEZ18 UOQ18:UOV18 UYM18:UYR18 VII18:VIN18 VSE18:VSJ18 WCA18:WCF18 WLW18:WMB18 WVS18:WVX18 K65554:P65554 JG65554:JL65554 TC65554:TH65554 ACY65554:ADD65554 AMU65554:AMZ65554 AWQ65554:AWV65554 BGM65554:BGR65554 BQI65554:BQN65554 CAE65554:CAJ65554 CKA65554:CKF65554 CTW65554:CUB65554 DDS65554:DDX65554 DNO65554:DNT65554 DXK65554:DXP65554 EHG65554:EHL65554 ERC65554:ERH65554 FAY65554:FBD65554 FKU65554:FKZ65554 FUQ65554:FUV65554 GEM65554:GER65554 GOI65554:GON65554 GYE65554:GYJ65554 HIA65554:HIF65554 HRW65554:HSB65554 IBS65554:IBX65554 ILO65554:ILT65554 IVK65554:IVP65554 JFG65554:JFL65554 JPC65554:JPH65554 JYY65554:JZD65554 KIU65554:KIZ65554 KSQ65554:KSV65554 LCM65554:LCR65554 LMI65554:LMN65554 LWE65554:LWJ65554 MGA65554:MGF65554 MPW65554:MQB65554 MZS65554:MZX65554 NJO65554:NJT65554 NTK65554:NTP65554 ODG65554:ODL65554 ONC65554:ONH65554 OWY65554:OXD65554 PGU65554:PGZ65554 PQQ65554:PQV65554 QAM65554:QAR65554 QKI65554:QKN65554 QUE65554:QUJ65554 REA65554:REF65554 RNW65554:ROB65554 RXS65554:RXX65554 SHO65554:SHT65554 SRK65554:SRP65554 TBG65554:TBL65554 TLC65554:TLH65554 TUY65554:TVD65554 UEU65554:UEZ65554 UOQ65554:UOV65554 UYM65554:UYR65554 VII65554:VIN65554 VSE65554:VSJ65554 WCA65554:WCF65554 WLW65554:WMB65554 WVS65554:WVX65554 K131090:P131090 JG131090:JL131090 TC131090:TH131090 ACY131090:ADD131090 AMU131090:AMZ131090 AWQ131090:AWV131090 BGM131090:BGR131090 BQI131090:BQN131090 CAE131090:CAJ131090 CKA131090:CKF131090 CTW131090:CUB131090 DDS131090:DDX131090 DNO131090:DNT131090 DXK131090:DXP131090 EHG131090:EHL131090 ERC131090:ERH131090 FAY131090:FBD131090 FKU131090:FKZ131090 FUQ131090:FUV131090 GEM131090:GER131090 GOI131090:GON131090 GYE131090:GYJ131090 HIA131090:HIF131090 HRW131090:HSB131090 IBS131090:IBX131090 ILO131090:ILT131090 IVK131090:IVP131090 JFG131090:JFL131090 JPC131090:JPH131090 JYY131090:JZD131090 KIU131090:KIZ131090 KSQ131090:KSV131090 LCM131090:LCR131090 LMI131090:LMN131090 LWE131090:LWJ131090 MGA131090:MGF131090 MPW131090:MQB131090 MZS131090:MZX131090 NJO131090:NJT131090 NTK131090:NTP131090 ODG131090:ODL131090 ONC131090:ONH131090 OWY131090:OXD131090 PGU131090:PGZ131090 PQQ131090:PQV131090 QAM131090:QAR131090 QKI131090:QKN131090 QUE131090:QUJ131090 REA131090:REF131090 RNW131090:ROB131090 RXS131090:RXX131090 SHO131090:SHT131090 SRK131090:SRP131090 TBG131090:TBL131090 TLC131090:TLH131090 TUY131090:TVD131090 UEU131090:UEZ131090 UOQ131090:UOV131090 UYM131090:UYR131090 VII131090:VIN131090 VSE131090:VSJ131090 WCA131090:WCF131090 WLW131090:WMB131090 WVS131090:WVX131090 K196626:P196626 JG196626:JL196626 TC196626:TH196626 ACY196626:ADD196626 AMU196626:AMZ196626 AWQ196626:AWV196626 BGM196626:BGR196626 BQI196626:BQN196626 CAE196626:CAJ196626 CKA196626:CKF196626 CTW196626:CUB196626 DDS196626:DDX196626 DNO196626:DNT196626 DXK196626:DXP196626 EHG196626:EHL196626 ERC196626:ERH196626 FAY196626:FBD196626 FKU196626:FKZ196626 FUQ196626:FUV196626 GEM196626:GER196626 GOI196626:GON196626 GYE196626:GYJ196626 HIA196626:HIF196626 HRW196626:HSB196626 IBS196626:IBX196626 ILO196626:ILT196626 IVK196626:IVP196626 JFG196626:JFL196626 JPC196626:JPH196626 JYY196626:JZD196626 KIU196626:KIZ196626 KSQ196626:KSV196626 LCM196626:LCR196626 LMI196626:LMN196626 LWE196626:LWJ196626 MGA196626:MGF196626 MPW196626:MQB196626 MZS196626:MZX196626 NJO196626:NJT196626 NTK196626:NTP196626 ODG196626:ODL196626 ONC196626:ONH196626 OWY196626:OXD196626 PGU196626:PGZ196626 PQQ196626:PQV196626 QAM196626:QAR196626 QKI196626:QKN196626 QUE196626:QUJ196626 REA196626:REF196626 RNW196626:ROB196626 RXS196626:RXX196626 SHO196626:SHT196626 SRK196626:SRP196626 TBG196626:TBL196626 TLC196626:TLH196626 TUY196626:TVD196626 UEU196626:UEZ196626 UOQ196626:UOV196626 UYM196626:UYR196626 VII196626:VIN196626 VSE196626:VSJ196626 WCA196626:WCF196626 WLW196626:WMB196626 WVS196626:WVX196626 K262162:P262162 JG262162:JL262162 TC262162:TH262162 ACY262162:ADD262162 AMU262162:AMZ262162 AWQ262162:AWV262162 BGM262162:BGR262162 BQI262162:BQN262162 CAE262162:CAJ262162 CKA262162:CKF262162 CTW262162:CUB262162 DDS262162:DDX262162 DNO262162:DNT262162 DXK262162:DXP262162 EHG262162:EHL262162 ERC262162:ERH262162 FAY262162:FBD262162 FKU262162:FKZ262162 FUQ262162:FUV262162 GEM262162:GER262162 GOI262162:GON262162 GYE262162:GYJ262162 HIA262162:HIF262162 HRW262162:HSB262162 IBS262162:IBX262162 ILO262162:ILT262162 IVK262162:IVP262162 JFG262162:JFL262162 JPC262162:JPH262162 JYY262162:JZD262162 KIU262162:KIZ262162 KSQ262162:KSV262162 LCM262162:LCR262162 LMI262162:LMN262162 LWE262162:LWJ262162 MGA262162:MGF262162 MPW262162:MQB262162 MZS262162:MZX262162 NJO262162:NJT262162 NTK262162:NTP262162 ODG262162:ODL262162 ONC262162:ONH262162 OWY262162:OXD262162 PGU262162:PGZ262162 PQQ262162:PQV262162 QAM262162:QAR262162 QKI262162:QKN262162 QUE262162:QUJ262162 REA262162:REF262162 RNW262162:ROB262162 RXS262162:RXX262162 SHO262162:SHT262162 SRK262162:SRP262162 TBG262162:TBL262162 TLC262162:TLH262162 TUY262162:TVD262162 UEU262162:UEZ262162 UOQ262162:UOV262162 UYM262162:UYR262162 VII262162:VIN262162 VSE262162:VSJ262162 WCA262162:WCF262162 WLW262162:WMB262162 WVS262162:WVX262162 K327698:P327698 JG327698:JL327698 TC327698:TH327698 ACY327698:ADD327698 AMU327698:AMZ327698 AWQ327698:AWV327698 BGM327698:BGR327698 BQI327698:BQN327698 CAE327698:CAJ327698 CKA327698:CKF327698 CTW327698:CUB327698 DDS327698:DDX327698 DNO327698:DNT327698 DXK327698:DXP327698 EHG327698:EHL327698 ERC327698:ERH327698 FAY327698:FBD327698 FKU327698:FKZ327698 FUQ327698:FUV327698 GEM327698:GER327698 GOI327698:GON327698 GYE327698:GYJ327698 HIA327698:HIF327698 HRW327698:HSB327698 IBS327698:IBX327698 ILO327698:ILT327698 IVK327698:IVP327698 JFG327698:JFL327698 JPC327698:JPH327698 JYY327698:JZD327698 KIU327698:KIZ327698 KSQ327698:KSV327698 LCM327698:LCR327698 LMI327698:LMN327698 LWE327698:LWJ327698 MGA327698:MGF327698 MPW327698:MQB327698 MZS327698:MZX327698 NJO327698:NJT327698 NTK327698:NTP327698 ODG327698:ODL327698 ONC327698:ONH327698 OWY327698:OXD327698 PGU327698:PGZ327698 PQQ327698:PQV327698 QAM327698:QAR327698 QKI327698:QKN327698 QUE327698:QUJ327698 REA327698:REF327698 RNW327698:ROB327698 RXS327698:RXX327698 SHO327698:SHT327698 SRK327698:SRP327698 TBG327698:TBL327698 TLC327698:TLH327698 TUY327698:TVD327698 UEU327698:UEZ327698 UOQ327698:UOV327698 UYM327698:UYR327698 VII327698:VIN327698 VSE327698:VSJ327698 WCA327698:WCF327698 WLW327698:WMB327698 WVS327698:WVX327698 K393234:P393234 JG393234:JL393234 TC393234:TH393234 ACY393234:ADD393234 AMU393234:AMZ393234 AWQ393234:AWV393234 BGM393234:BGR393234 BQI393234:BQN393234 CAE393234:CAJ393234 CKA393234:CKF393234 CTW393234:CUB393234 DDS393234:DDX393234 DNO393234:DNT393234 DXK393234:DXP393234 EHG393234:EHL393234 ERC393234:ERH393234 FAY393234:FBD393234 FKU393234:FKZ393234 FUQ393234:FUV393234 GEM393234:GER393234 GOI393234:GON393234 GYE393234:GYJ393234 HIA393234:HIF393234 HRW393234:HSB393234 IBS393234:IBX393234 ILO393234:ILT393234 IVK393234:IVP393234 JFG393234:JFL393234 JPC393234:JPH393234 JYY393234:JZD393234 KIU393234:KIZ393234 KSQ393234:KSV393234 LCM393234:LCR393234 LMI393234:LMN393234 LWE393234:LWJ393234 MGA393234:MGF393234 MPW393234:MQB393234 MZS393234:MZX393234 NJO393234:NJT393234 NTK393234:NTP393234 ODG393234:ODL393234 ONC393234:ONH393234 OWY393234:OXD393234 PGU393234:PGZ393234 PQQ393234:PQV393234 QAM393234:QAR393234 QKI393234:QKN393234 QUE393234:QUJ393234 REA393234:REF393234 RNW393234:ROB393234 RXS393234:RXX393234 SHO393234:SHT393234 SRK393234:SRP393234 TBG393234:TBL393234 TLC393234:TLH393234 TUY393234:TVD393234 UEU393234:UEZ393234 UOQ393234:UOV393234 UYM393234:UYR393234 VII393234:VIN393234 VSE393234:VSJ393234 WCA393234:WCF393234 WLW393234:WMB393234 WVS393234:WVX393234 K458770:P458770 JG458770:JL458770 TC458770:TH458770 ACY458770:ADD458770 AMU458770:AMZ458770 AWQ458770:AWV458770 BGM458770:BGR458770 BQI458770:BQN458770 CAE458770:CAJ458770 CKA458770:CKF458770 CTW458770:CUB458770 DDS458770:DDX458770 DNO458770:DNT458770 DXK458770:DXP458770 EHG458770:EHL458770 ERC458770:ERH458770 FAY458770:FBD458770 FKU458770:FKZ458770 FUQ458770:FUV458770 GEM458770:GER458770 GOI458770:GON458770 GYE458770:GYJ458770 HIA458770:HIF458770 HRW458770:HSB458770 IBS458770:IBX458770 ILO458770:ILT458770 IVK458770:IVP458770 JFG458770:JFL458770 JPC458770:JPH458770 JYY458770:JZD458770 KIU458770:KIZ458770 KSQ458770:KSV458770 LCM458770:LCR458770 LMI458770:LMN458770 LWE458770:LWJ458770 MGA458770:MGF458770 MPW458770:MQB458770 MZS458770:MZX458770 NJO458770:NJT458770 NTK458770:NTP458770 ODG458770:ODL458770 ONC458770:ONH458770 OWY458770:OXD458770 PGU458770:PGZ458770 PQQ458770:PQV458770 QAM458770:QAR458770 QKI458770:QKN458770 QUE458770:QUJ458770 REA458770:REF458770 RNW458770:ROB458770 RXS458770:RXX458770 SHO458770:SHT458770 SRK458770:SRP458770 TBG458770:TBL458770 TLC458770:TLH458770 TUY458770:TVD458770 UEU458770:UEZ458770 UOQ458770:UOV458770 UYM458770:UYR458770 VII458770:VIN458770 VSE458770:VSJ458770 WCA458770:WCF458770 WLW458770:WMB458770 WVS458770:WVX458770 K524306:P524306 JG524306:JL524306 TC524306:TH524306 ACY524306:ADD524306 AMU524306:AMZ524306 AWQ524306:AWV524306 BGM524306:BGR524306 BQI524306:BQN524306 CAE524306:CAJ524306 CKA524306:CKF524306 CTW524306:CUB524306 DDS524306:DDX524306 DNO524306:DNT524306 DXK524306:DXP524306 EHG524306:EHL524306 ERC524306:ERH524306 FAY524306:FBD524306 FKU524306:FKZ524306 FUQ524306:FUV524306 GEM524306:GER524306 GOI524306:GON524306 GYE524306:GYJ524306 HIA524306:HIF524306 HRW524306:HSB524306 IBS524306:IBX524306 ILO524306:ILT524306 IVK524306:IVP524306 JFG524306:JFL524306 JPC524306:JPH524306 JYY524306:JZD524306 KIU524306:KIZ524306 KSQ524306:KSV524306 LCM524306:LCR524306 LMI524306:LMN524306 LWE524306:LWJ524306 MGA524306:MGF524306 MPW524306:MQB524306 MZS524306:MZX524306 NJO524306:NJT524306 NTK524306:NTP524306 ODG524306:ODL524306 ONC524306:ONH524306 OWY524306:OXD524306 PGU524306:PGZ524306 PQQ524306:PQV524306 QAM524306:QAR524306 QKI524306:QKN524306 QUE524306:QUJ524306 REA524306:REF524306 RNW524306:ROB524306 RXS524306:RXX524306 SHO524306:SHT524306 SRK524306:SRP524306 TBG524306:TBL524306 TLC524306:TLH524306 TUY524306:TVD524306 UEU524306:UEZ524306 UOQ524306:UOV524306 UYM524306:UYR524306 VII524306:VIN524306 VSE524306:VSJ524306 WCA524306:WCF524306 WLW524306:WMB524306 WVS524306:WVX524306 K589842:P589842 JG589842:JL589842 TC589842:TH589842 ACY589842:ADD589842 AMU589842:AMZ589842 AWQ589842:AWV589842 BGM589842:BGR589842 BQI589842:BQN589842 CAE589842:CAJ589842 CKA589842:CKF589842 CTW589842:CUB589842 DDS589842:DDX589842 DNO589842:DNT589842 DXK589842:DXP589842 EHG589842:EHL589842 ERC589842:ERH589842 FAY589842:FBD589842 FKU589842:FKZ589842 FUQ589842:FUV589842 GEM589842:GER589842 GOI589842:GON589842 GYE589842:GYJ589842 HIA589842:HIF589842 HRW589842:HSB589842 IBS589842:IBX589842 ILO589842:ILT589842 IVK589842:IVP589842 JFG589842:JFL589842 JPC589842:JPH589842 JYY589842:JZD589842 KIU589842:KIZ589842 KSQ589842:KSV589842 LCM589842:LCR589842 LMI589842:LMN589842 LWE589842:LWJ589842 MGA589842:MGF589842 MPW589842:MQB589842 MZS589842:MZX589842 NJO589842:NJT589842 NTK589842:NTP589842 ODG589842:ODL589842 ONC589842:ONH589842 OWY589842:OXD589842 PGU589842:PGZ589842 PQQ589842:PQV589842 QAM589842:QAR589842 QKI589842:QKN589842 QUE589842:QUJ589842 REA589842:REF589842 RNW589842:ROB589842 RXS589842:RXX589842 SHO589842:SHT589842 SRK589842:SRP589842 TBG589842:TBL589842 TLC589842:TLH589842 TUY589842:TVD589842 UEU589842:UEZ589842 UOQ589842:UOV589842 UYM589842:UYR589842 VII589842:VIN589842 VSE589842:VSJ589842 WCA589842:WCF589842 WLW589842:WMB589842 WVS589842:WVX589842 K655378:P655378 JG655378:JL655378 TC655378:TH655378 ACY655378:ADD655378 AMU655378:AMZ655378 AWQ655378:AWV655378 BGM655378:BGR655378 BQI655378:BQN655378 CAE655378:CAJ655378 CKA655378:CKF655378 CTW655378:CUB655378 DDS655378:DDX655378 DNO655378:DNT655378 DXK655378:DXP655378 EHG655378:EHL655378 ERC655378:ERH655378 FAY655378:FBD655378 FKU655378:FKZ655378 FUQ655378:FUV655378 GEM655378:GER655378 GOI655378:GON655378 GYE655378:GYJ655378 HIA655378:HIF655378 HRW655378:HSB655378 IBS655378:IBX655378 ILO655378:ILT655378 IVK655378:IVP655378 JFG655378:JFL655378 JPC655378:JPH655378 JYY655378:JZD655378 KIU655378:KIZ655378 KSQ655378:KSV655378 LCM655378:LCR655378 LMI655378:LMN655378 LWE655378:LWJ655378 MGA655378:MGF655378 MPW655378:MQB655378 MZS655378:MZX655378 NJO655378:NJT655378 NTK655378:NTP655378 ODG655378:ODL655378 ONC655378:ONH655378 OWY655378:OXD655378 PGU655378:PGZ655378 PQQ655378:PQV655378 QAM655378:QAR655378 QKI655378:QKN655378 QUE655378:QUJ655378 REA655378:REF655378 RNW655378:ROB655378 RXS655378:RXX655378 SHO655378:SHT655378 SRK655378:SRP655378 TBG655378:TBL655378 TLC655378:TLH655378 TUY655378:TVD655378 UEU655378:UEZ655378 UOQ655378:UOV655378 UYM655378:UYR655378 VII655378:VIN655378 VSE655378:VSJ655378 WCA655378:WCF655378 WLW655378:WMB655378 WVS655378:WVX655378 K720914:P720914 JG720914:JL720914 TC720914:TH720914 ACY720914:ADD720914 AMU720914:AMZ720914 AWQ720914:AWV720914 BGM720914:BGR720914 BQI720914:BQN720914 CAE720914:CAJ720914 CKA720914:CKF720914 CTW720914:CUB720914 DDS720914:DDX720914 DNO720914:DNT720914 DXK720914:DXP720914 EHG720914:EHL720914 ERC720914:ERH720914 FAY720914:FBD720914 FKU720914:FKZ720914 FUQ720914:FUV720914 GEM720914:GER720914 GOI720914:GON720914 GYE720914:GYJ720914 HIA720914:HIF720914 HRW720914:HSB720914 IBS720914:IBX720914 ILO720914:ILT720914 IVK720914:IVP720914 JFG720914:JFL720914 JPC720914:JPH720914 JYY720914:JZD720914 KIU720914:KIZ720914 KSQ720914:KSV720914 LCM720914:LCR720914 LMI720914:LMN720914 LWE720914:LWJ720914 MGA720914:MGF720914 MPW720914:MQB720914 MZS720914:MZX720914 NJO720914:NJT720914 NTK720914:NTP720914 ODG720914:ODL720914 ONC720914:ONH720914 OWY720914:OXD720914 PGU720914:PGZ720914 PQQ720914:PQV720914 QAM720914:QAR720914 QKI720914:QKN720914 QUE720914:QUJ720914 REA720914:REF720914 RNW720914:ROB720914 RXS720914:RXX720914 SHO720914:SHT720914 SRK720914:SRP720914 TBG720914:TBL720914 TLC720914:TLH720914 TUY720914:TVD720914 UEU720914:UEZ720914 UOQ720914:UOV720914 UYM720914:UYR720914 VII720914:VIN720914 VSE720914:VSJ720914 WCA720914:WCF720914 WLW720914:WMB720914 WVS720914:WVX720914 K786450:P786450 JG786450:JL786450 TC786450:TH786450 ACY786450:ADD786450 AMU786450:AMZ786450 AWQ786450:AWV786450 BGM786450:BGR786450 BQI786450:BQN786450 CAE786450:CAJ786450 CKA786450:CKF786450 CTW786450:CUB786450 DDS786450:DDX786450 DNO786450:DNT786450 DXK786450:DXP786450 EHG786450:EHL786450 ERC786450:ERH786450 FAY786450:FBD786450 FKU786450:FKZ786450 FUQ786450:FUV786450 GEM786450:GER786450 GOI786450:GON786450 GYE786450:GYJ786450 HIA786450:HIF786450 HRW786450:HSB786450 IBS786450:IBX786450 ILO786450:ILT786450 IVK786450:IVP786450 JFG786450:JFL786450 JPC786450:JPH786450 JYY786450:JZD786450 KIU786450:KIZ786450 KSQ786450:KSV786450 LCM786450:LCR786450 LMI786450:LMN786450 LWE786450:LWJ786450 MGA786450:MGF786450 MPW786450:MQB786450 MZS786450:MZX786450 NJO786450:NJT786450 NTK786450:NTP786450 ODG786450:ODL786450 ONC786450:ONH786450 OWY786450:OXD786450 PGU786450:PGZ786450 PQQ786450:PQV786450 QAM786450:QAR786450 QKI786450:QKN786450 QUE786450:QUJ786450 REA786450:REF786450 RNW786450:ROB786450 RXS786450:RXX786450 SHO786450:SHT786450 SRK786450:SRP786450 TBG786450:TBL786450 TLC786450:TLH786450 TUY786450:TVD786450 UEU786450:UEZ786450 UOQ786450:UOV786450 UYM786450:UYR786450 VII786450:VIN786450 VSE786450:VSJ786450 WCA786450:WCF786450 WLW786450:WMB786450 WVS786450:WVX786450 K851986:P851986 JG851986:JL851986 TC851986:TH851986 ACY851986:ADD851986 AMU851986:AMZ851986 AWQ851986:AWV851986 BGM851986:BGR851986 BQI851986:BQN851986 CAE851986:CAJ851986 CKA851986:CKF851986 CTW851986:CUB851986 DDS851986:DDX851986 DNO851986:DNT851986 DXK851986:DXP851986 EHG851986:EHL851986 ERC851986:ERH851986 FAY851986:FBD851986 FKU851986:FKZ851986 FUQ851986:FUV851986 GEM851986:GER851986 GOI851986:GON851986 GYE851986:GYJ851986 HIA851986:HIF851986 HRW851986:HSB851986 IBS851986:IBX851986 ILO851986:ILT851986 IVK851986:IVP851986 JFG851986:JFL851986 JPC851986:JPH851986 JYY851986:JZD851986 KIU851986:KIZ851986 KSQ851986:KSV851986 LCM851986:LCR851986 LMI851986:LMN851986 LWE851986:LWJ851986 MGA851986:MGF851986 MPW851986:MQB851986 MZS851986:MZX851986 NJO851986:NJT851986 NTK851986:NTP851986 ODG851986:ODL851986 ONC851986:ONH851986 OWY851986:OXD851986 PGU851986:PGZ851986 PQQ851986:PQV851986 QAM851986:QAR851986 QKI851986:QKN851986 QUE851986:QUJ851986 REA851986:REF851986 RNW851986:ROB851986 RXS851986:RXX851986 SHO851986:SHT851986 SRK851986:SRP851986 TBG851986:TBL851986 TLC851986:TLH851986 TUY851986:TVD851986 UEU851986:UEZ851986 UOQ851986:UOV851986 UYM851986:UYR851986 VII851986:VIN851986 VSE851986:VSJ851986 WCA851986:WCF851986 WLW851986:WMB851986 WVS851986:WVX851986 K917522:P917522 JG917522:JL917522 TC917522:TH917522 ACY917522:ADD917522 AMU917522:AMZ917522 AWQ917522:AWV917522 BGM917522:BGR917522 BQI917522:BQN917522 CAE917522:CAJ917522 CKA917522:CKF917522 CTW917522:CUB917522 DDS917522:DDX917522 DNO917522:DNT917522 DXK917522:DXP917522 EHG917522:EHL917522 ERC917522:ERH917522 FAY917522:FBD917522 FKU917522:FKZ917522 FUQ917522:FUV917522 GEM917522:GER917522 GOI917522:GON917522 GYE917522:GYJ917522 HIA917522:HIF917522 HRW917522:HSB917522 IBS917522:IBX917522 ILO917522:ILT917522 IVK917522:IVP917522 JFG917522:JFL917522 JPC917522:JPH917522 JYY917522:JZD917522 KIU917522:KIZ917522 KSQ917522:KSV917522 LCM917522:LCR917522 LMI917522:LMN917522 LWE917522:LWJ917522 MGA917522:MGF917522 MPW917522:MQB917522 MZS917522:MZX917522 NJO917522:NJT917522 NTK917522:NTP917522 ODG917522:ODL917522 ONC917522:ONH917522 OWY917522:OXD917522 PGU917522:PGZ917522 PQQ917522:PQV917522 QAM917522:QAR917522 QKI917522:QKN917522 QUE917522:QUJ917522 REA917522:REF917522 RNW917522:ROB917522 RXS917522:RXX917522 SHO917522:SHT917522 SRK917522:SRP917522 TBG917522:TBL917522 TLC917522:TLH917522 TUY917522:TVD917522 UEU917522:UEZ917522 UOQ917522:UOV917522 UYM917522:UYR917522 VII917522:VIN917522 VSE917522:VSJ917522 WCA917522:WCF917522 WLW917522:WMB917522 WVS917522:WVX917522 K983058:P983058 JG983058:JL983058 TC983058:TH983058 ACY983058:ADD983058 AMU983058:AMZ983058 AWQ983058:AWV983058 BGM983058:BGR983058 BQI983058:BQN983058 CAE983058:CAJ983058 CKA983058:CKF983058 CTW983058:CUB983058 DDS983058:DDX983058 DNO983058:DNT983058 DXK983058:DXP983058 EHG983058:EHL983058 ERC983058:ERH983058 FAY983058:FBD983058 FKU983058:FKZ983058 FUQ983058:FUV983058 GEM983058:GER983058 GOI983058:GON983058 GYE983058:GYJ983058 HIA983058:HIF983058 HRW983058:HSB983058 IBS983058:IBX983058 ILO983058:ILT983058 IVK983058:IVP983058 JFG983058:JFL983058 JPC983058:JPH983058 JYY983058:JZD983058 KIU983058:KIZ983058 KSQ983058:KSV983058 LCM983058:LCR983058 LMI983058:LMN983058 LWE983058:LWJ983058 MGA983058:MGF983058 MPW983058:MQB983058 MZS983058:MZX983058 NJO983058:NJT983058 NTK983058:NTP983058 ODG983058:ODL983058 ONC983058:ONH983058 OWY983058:OXD983058 PGU983058:PGZ983058 PQQ983058:PQV983058 QAM983058:QAR983058 QKI983058:QKN983058 QUE983058:QUJ983058 REA983058:REF983058 RNW983058:ROB983058 RXS983058:RXX983058 SHO983058:SHT983058 SRK983058:SRP983058 TBG983058:TBL983058 TLC983058:TLH983058 TUY983058:TVD983058 UEU983058:UEZ983058 UOQ983058:UOV983058 UYM983058:UYR983058 VII983058:VIN983058 VSE983058:VSJ983058 WCA983058:WCF983058 WLW983058:WMB983058 WVS983058:WVX983058">
      <formula1>$S$18:$S$20</formula1>
    </dataValidation>
    <dataValidation type="list" allowBlank="1" sqref="K16:N16 JG16:JJ16 TC16:TF16 ACY16:ADB16 AMU16:AMX16 AWQ16:AWT16 BGM16:BGP16 BQI16:BQL16 CAE16:CAH16 CKA16:CKD16 CTW16:CTZ16 DDS16:DDV16 DNO16:DNR16 DXK16:DXN16 EHG16:EHJ16 ERC16:ERF16 FAY16:FBB16 FKU16:FKX16 FUQ16:FUT16 GEM16:GEP16 GOI16:GOL16 GYE16:GYH16 HIA16:HID16 HRW16:HRZ16 IBS16:IBV16 ILO16:ILR16 IVK16:IVN16 JFG16:JFJ16 JPC16:JPF16 JYY16:JZB16 KIU16:KIX16 KSQ16:KST16 LCM16:LCP16 LMI16:LML16 LWE16:LWH16 MGA16:MGD16 MPW16:MPZ16 MZS16:MZV16 NJO16:NJR16 NTK16:NTN16 ODG16:ODJ16 ONC16:ONF16 OWY16:OXB16 PGU16:PGX16 PQQ16:PQT16 QAM16:QAP16 QKI16:QKL16 QUE16:QUH16 REA16:RED16 RNW16:RNZ16 RXS16:RXV16 SHO16:SHR16 SRK16:SRN16 TBG16:TBJ16 TLC16:TLF16 TUY16:TVB16 UEU16:UEX16 UOQ16:UOT16 UYM16:UYP16 VII16:VIL16 VSE16:VSH16 WCA16:WCD16 WLW16:WLZ16 WVS16:WVV16 K65552:N65552 JG65552:JJ65552 TC65552:TF65552 ACY65552:ADB65552 AMU65552:AMX65552 AWQ65552:AWT65552 BGM65552:BGP65552 BQI65552:BQL65552 CAE65552:CAH65552 CKA65552:CKD65552 CTW65552:CTZ65552 DDS65552:DDV65552 DNO65552:DNR65552 DXK65552:DXN65552 EHG65552:EHJ65552 ERC65552:ERF65552 FAY65552:FBB65552 FKU65552:FKX65552 FUQ65552:FUT65552 GEM65552:GEP65552 GOI65552:GOL65552 GYE65552:GYH65552 HIA65552:HID65552 HRW65552:HRZ65552 IBS65552:IBV65552 ILO65552:ILR65552 IVK65552:IVN65552 JFG65552:JFJ65552 JPC65552:JPF65552 JYY65552:JZB65552 KIU65552:KIX65552 KSQ65552:KST65552 LCM65552:LCP65552 LMI65552:LML65552 LWE65552:LWH65552 MGA65552:MGD65552 MPW65552:MPZ65552 MZS65552:MZV65552 NJO65552:NJR65552 NTK65552:NTN65552 ODG65552:ODJ65552 ONC65552:ONF65552 OWY65552:OXB65552 PGU65552:PGX65552 PQQ65552:PQT65552 QAM65552:QAP65552 QKI65552:QKL65552 QUE65552:QUH65552 REA65552:RED65552 RNW65552:RNZ65552 RXS65552:RXV65552 SHO65552:SHR65552 SRK65552:SRN65552 TBG65552:TBJ65552 TLC65552:TLF65552 TUY65552:TVB65552 UEU65552:UEX65552 UOQ65552:UOT65552 UYM65552:UYP65552 VII65552:VIL65552 VSE65552:VSH65552 WCA65552:WCD65552 WLW65552:WLZ65552 WVS65552:WVV65552 K131088:N131088 JG131088:JJ131088 TC131088:TF131088 ACY131088:ADB131088 AMU131088:AMX131088 AWQ131088:AWT131088 BGM131088:BGP131088 BQI131088:BQL131088 CAE131088:CAH131088 CKA131088:CKD131088 CTW131088:CTZ131088 DDS131088:DDV131088 DNO131088:DNR131088 DXK131088:DXN131088 EHG131088:EHJ131088 ERC131088:ERF131088 FAY131088:FBB131088 FKU131088:FKX131088 FUQ131088:FUT131088 GEM131088:GEP131088 GOI131088:GOL131088 GYE131088:GYH131088 HIA131088:HID131088 HRW131088:HRZ131088 IBS131088:IBV131088 ILO131088:ILR131088 IVK131088:IVN131088 JFG131088:JFJ131088 JPC131088:JPF131088 JYY131088:JZB131088 KIU131088:KIX131088 KSQ131088:KST131088 LCM131088:LCP131088 LMI131088:LML131088 LWE131088:LWH131088 MGA131088:MGD131088 MPW131088:MPZ131088 MZS131088:MZV131088 NJO131088:NJR131088 NTK131088:NTN131088 ODG131088:ODJ131088 ONC131088:ONF131088 OWY131088:OXB131088 PGU131088:PGX131088 PQQ131088:PQT131088 QAM131088:QAP131088 QKI131088:QKL131088 QUE131088:QUH131088 REA131088:RED131088 RNW131088:RNZ131088 RXS131088:RXV131088 SHO131088:SHR131088 SRK131088:SRN131088 TBG131088:TBJ131088 TLC131088:TLF131088 TUY131088:TVB131088 UEU131088:UEX131088 UOQ131088:UOT131088 UYM131088:UYP131088 VII131088:VIL131088 VSE131088:VSH131088 WCA131088:WCD131088 WLW131088:WLZ131088 WVS131088:WVV131088 K196624:N196624 JG196624:JJ196624 TC196624:TF196624 ACY196624:ADB196624 AMU196624:AMX196624 AWQ196624:AWT196624 BGM196624:BGP196624 BQI196624:BQL196624 CAE196624:CAH196624 CKA196624:CKD196624 CTW196624:CTZ196624 DDS196624:DDV196624 DNO196624:DNR196624 DXK196624:DXN196624 EHG196624:EHJ196624 ERC196624:ERF196624 FAY196624:FBB196624 FKU196624:FKX196624 FUQ196624:FUT196624 GEM196624:GEP196624 GOI196624:GOL196624 GYE196624:GYH196624 HIA196624:HID196624 HRW196624:HRZ196624 IBS196624:IBV196624 ILO196624:ILR196624 IVK196624:IVN196624 JFG196624:JFJ196624 JPC196624:JPF196624 JYY196624:JZB196624 KIU196624:KIX196624 KSQ196624:KST196624 LCM196624:LCP196624 LMI196624:LML196624 LWE196624:LWH196624 MGA196624:MGD196624 MPW196624:MPZ196624 MZS196624:MZV196624 NJO196624:NJR196624 NTK196624:NTN196624 ODG196624:ODJ196624 ONC196624:ONF196624 OWY196624:OXB196624 PGU196624:PGX196624 PQQ196624:PQT196624 QAM196624:QAP196624 QKI196624:QKL196624 QUE196624:QUH196624 REA196624:RED196624 RNW196624:RNZ196624 RXS196624:RXV196624 SHO196624:SHR196624 SRK196624:SRN196624 TBG196624:TBJ196624 TLC196624:TLF196624 TUY196624:TVB196624 UEU196624:UEX196624 UOQ196624:UOT196624 UYM196624:UYP196624 VII196624:VIL196624 VSE196624:VSH196624 WCA196624:WCD196624 WLW196624:WLZ196624 WVS196624:WVV196624 K262160:N262160 JG262160:JJ262160 TC262160:TF262160 ACY262160:ADB262160 AMU262160:AMX262160 AWQ262160:AWT262160 BGM262160:BGP262160 BQI262160:BQL262160 CAE262160:CAH262160 CKA262160:CKD262160 CTW262160:CTZ262160 DDS262160:DDV262160 DNO262160:DNR262160 DXK262160:DXN262160 EHG262160:EHJ262160 ERC262160:ERF262160 FAY262160:FBB262160 FKU262160:FKX262160 FUQ262160:FUT262160 GEM262160:GEP262160 GOI262160:GOL262160 GYE262160:GYH262160 HIA262160:HID262160 HRW262160:HRZ262160 IBS262160:IBV262160 ILO262160:ILR262160 IVK262160:IVN262160 JFG262160:JFJ262160 JPC262160:JPF262160 JYY262160:JZB262160 KIU262160:KIX262160 KSQ262160:KST262160 LCM262160:LCP262160 LMI262160:LML262160 LWE262160:LWH262160 MGA262160:MGD262160 MPW262160:MPZ262160 MZS262160:MZV262160 NJO262160:NJR262160 NTK262160:NTN262160 ODG262160:ODJ262160 ONC262160:ONF262160 OWY262160:OXB262160 PGU262160:PGX262160 PQQ262160:PQT262160 QAM262160:QAP262160 QKI262160:QKL262160 QUE262160:QUH262160 REA262160:RED262160 RNW262160:RNZ262160 RXS262160:RXV262160 SHO262160:SHR262160 SRK262160:SRN262160 TBG262160:TBJ262160 TLC262160:TLF262160 TUY262160:TVB262160 UEU262160:UEX262160 UOQ262160:UOT262160 UYM262160:UYP262160 VII262160:VIL262160 VSE262160:VSH262160 WCA262160:WCD262160 WLW262160:WLZ262160 WVS262160:WVV262160 K327696:N327696 JG327696:JJ327696 TC327696:TF327696 ACY327696:ADB327696 AMU327696:AMX327696 AWQ327696:AWT327696 BGM327696:BGP327696 BQI327696:BQL327696 CAE327696:CAH327696 CKA327696:CKD327696 CTW327696:CTZ327696 DDS327696:DDV327696 DNO327696:DNR327696 DXK327696:DXN327696 EHG327696:EHJ327696 ERC327696:ERF327696 FAY327696:FBB327696 FKU327696:FKX327696 FUQ327696:FUT327696 GEM327696:GEP327696 GOI327696:GOL327696 GYE327696:GYH327696 HIA327696:HID327696 HRW327696:HRZ327696 IBS327696:IBV327696 ILO327696:ILR327696 IVK327696:IVN327696 JFG327696:JFJ327696 JPC327696:JPF327696 JYY327696:JZB327696 KIU327696:KIX327696 KSQ327696:KST327696 LCM327696:LCP327696 LMI327696:LML327696 LWE327696:LWH327696 MGA327696:MGD327696 MPW327696:MPZ327696 MZS327696:MZV327696 NJO327696:NJR327696 NTK327696:NTN327696 ODG327696:ODJ327696 ONC327696:ONF327696 OWY327696:OXB327696 PGU327696:PGX327696 PQQ327696:PQT327696 QAM327696:QAP327696 QKI327696:QKL327696 QUE327696:QUH327696 REA327696:RED327696 RNW327696:RNZ327696 RXS327696:RXV327696 SHO327696:SHR327696 SRK327696:SRN327696 TBG327696:TBJ327696 TLC327696:TLF327696 TUY327696:TVB327696 UEU327696:UEX327696 UOQ327696:UOT327696 UYM327696:UYP327696 VII327696:VIL327696 VSE327696:VSH327696 WCA327696:WCD327696 WLW327696:WLZ327696 WVS327696:WVV327696 K393232:N393232 JG393232:JJ393232 TC393232:TF393232 ACY393232:ADB393232 AMU393232:AMX393232 AWQ393232:AWT393232 BGM393232:BGP393232 BQI393232:BQL393232 CAE393232:CAH393232 CKA393232:CKD393232 CTW393232:CTZ393232 DDS393232:DDV393232 DNO393232:DNR393232 DXK393232:DXN393232 EHG393232:EHJ393232 ERC393232:ERF393232 FAY393232:FBB393232 FKU393232:FKX393232 FUQ393232:FUT393232 GEM393232:GEP393232 GOI393232:GOL393232 GYE393232:GYH393232 HIA393232:HID393232 HRW393232:HRZ393232 IBS393232:IBV393232 ILO393232:ILR393232 IVK393232:IVN393232 JFG393232:JFJ393232 JPC393232:JPF393232 JYY393232:JZB393232 KIU393232:KIX393232 KSQ393232:KST393232 LCM393232:LCP393232 LMI393232:LML393232 LWE393232:LWH393232 MGA393232:MGD393232 MPW393232:MPZ393232 MZS393232:MZV393232 NJO393232:NJR393232 NTK393232:NTN393232 ODG393232:ODJ393232 ONC393232:ONF393232 OWY393232:OXB393232 PGU393232:PGX393232 PQQ393232:PQT393232 QAM393232:QAP393232 QKI393232:QKL393232 QUE393232:QUH393232 REA393232:RED393232 RNW393232:RNZ393232 RXS393232:RXV393232 SHO393232:SHR393232 SRK393232:SRN393232 TBG393232:TBJ393232 TLC393232:TLF393232 TUY393232:TVB393232 UEU393232:UEX393232 UOQ393232:UOT393232 UYM393232:UYP393232 VII393232:VIL393232 VSE393232:VSH393232 WCA393232:WCD393232 WLW393232:WLZ393232 WVS393232:WVV393232 K458768:N458768 JG458768:JJ458768 TC458768:TF458768 ACY458768:ADB458768 AMU458768:AMX458768 AWQ458768:AWT458768 BGM458768:BGP458768 BQI458768:BQL458768 CAE458768:CAH458768 CKA458768:CKD458768 CTW458768:CTZ458768 DDS458768:DDV458768 DNO458768:DNR458768 DXK458768:DXN458768 EHG458768:EHJ458768 ERC458768:ERF458768 FAY458768:FBB458768 FKU458768:FKX458768 FUQ458768:FUT458768 GEM458768:GEP458768 GOI458768:GOL458768 GYE458768:GYH458768 HIA458768:HID458768 HRW458768:HRZ458768 IBS458768:IBV458768 ILO458768:ILR458768 IVK458768:IVN458768 JFG458768:JFJ458768 JPC458768:JPF458768 JYY458768:JZB458768 KIU458768:KIX458768 KSQ458768:KST458768 LCM458768:LCP458768 LMI458768:LML458768 LWE458768:LWH458768 MGA458768:MGD458768 MPW458768:MPZ458768 MZS458768:MZV458768 NJO458768:NJR458768 NTK458768:NTN458768 ODG458768:ODJ458768 ONC458768:ONF458768 OWY458768:OXB458768 PGU458768:PGX458768 PQQ458768:PQT458768 QAM458768:QAP458768 QKI458768:QKL458768 QUE458768:QUH458768 REA458768:RED458768 RNW458768:RNZ458768 RXS458768:RXV458768 SHO458768:SHR458768 SRK458768:SRN458768 TBG458768:TBJ458768 TLC458768:TLF458768 TUY458768:TVB458768 UEU458768:UEX458768 UOQ458768:UOT458768 UYM458768:UYP458768 VII458768:VIL458768 VSE458768:VSH458768 WCA458768:WCD458768 WLW458768:WLZ458768 WVS458768:WVV458768 K524304:N524304 JG524304:JJ524304 TC524304:TF524304 ACY524304:ADB524304 AMU524304:AMX524304 AWQ524304:AWT524304 BGM524304:BGP524304 BQI524304:BQL524304 CAE524304:CAH524304 CKA524304:CKD524304 CTW524304:CTZ524304 DDS524304:DDV524304 DNO524304:DNR524304 DXK524304:DXN524304 EHG524304:EHJ524304 ERC524304:ERF524304 FAY524304:FBB524304 FKU524304:FKX524304 FUQ524304:FUT524304 GEM524304:GEP524304 GOI524304:GOL524304 GYE524304:GYH524304 HIA524304:HID524304 HRW524304:HRZ524304 IBS524304:IBV524304 ILO524304:ILR524304 IVK524304:IVN524304 JFG524304:JFJ524304 JPC524304:JPF524304 JYY524304:JZB524304 KIU524304:KIX524304 KSQ524304:KST524304 LCM524304:LCP524304 LMI524304:LML524304 LWE524304:LWH524304 MGA524304:MGD524304 MPW524304:MPZ524304 MZS524304:MZV524304 NJO524304:NJR524304 NTK524304:NTN524304 ODG524304:ODJ524304 ONC524304:ONF524304 OWY524304:OXB524304 PGU524304:PGX524304 PQQ524304:PQT524304 QAM524304:QAP524304 QKI524304:QKL524304 QUE524304:QUH524304 REA524304:RED524304 RNW524304:RNZ524304 RXS524304:RXV524304 SHO524304:SHR524304 SRK524304:SRN524304 TBG524304:TBJ524304 TLC524304:TLF524304 TUY524304:TVB524304 UEU524304:UEX524304 UOQ524304:UOT524304 UYM524304:UYP524304 VII524304:VIL524304 VSE524304:VSH524304 WCA524304:WCD524304 WLW524304:WLZ524304 WVS524304:WVV524304 K589840:N589840 JG589840:JJ589840 TC589840:TF589840 ACY589840:ADB589840 AMU589840:AMX589840 AWQ589840:AWT589840 BGM589840:BGP589840 BQI589840:BQL589840 CAE589840:CAH589840 CKA589840:CKD589840 CTW589840:CTZ589840 DDS589840:DDV589840 DNO589840:DNR589840 DXK589840:DXN589840 EHG589840:EHJ589840 ERC589840:ERF589840 FAY589840:FBB589840 FKU589840:FKX589840 FUQ589840:FUT589840 GEM589840:GEP589840 GOI589840:GOL589840 GYE589840:GYH589840 HIA589840:HID589840 HRW589840:HRZ589840 IBS589840:IBV589840 ILO589840:ILR589840 IVK589840:IVN589840 JFG589840:JFJ589840 JPC589840:JPF589840 JYY589840:JZB589840 KIU589840:KIX589840 KSQ589840:KST589840 LCM589840:LCP589840 LMI589840:LML589840 LWE589840:LWH589840 MGA589840:MGD589840 MPW589840:MPZ589840 MZS589840:MZV589840 NJO589840:NJR589840 NTK589840:NTN589840 ODG589840:ODJ589840 ONC589840:ONF589840 OWY589840:OXB589840 PGU589840:PGX589840 PQQ589840:PQT589840 QAM589840:QAP589840 QKI589840:QKL589840 QUE589840:QUH589840 REA589840:RED589840 RNW589840:RNZ589840 RXS589840:RXV589840 SHO589840:SHR589840 SRK589840:SRN589840 TBG589840:TBJ589840 TLC589840:TLF589840 TUY589840:TVB589840 UEU589840:UEX589840 UOQ589840:UOT589840 UYM589840:UYP589840 VII589840:VIL589840 VSE589840:VSH589840 WCA589840:WCD589840 WLW589840:WLZ589840 WVS589840:WVV589840 K655376:N655376 JG655376:JJ655376 TC655376:TF655376 ACY655376:ADB655376 AMU655376:AMX655376 AWQ655376:AWT655376 BGM655376:BGP655376 BQI655376:BQL655376 CAE655376:CAH655376 CKA655376:CKD655376 CTW655376:CTZ655376 DDS655376:DDV655376 DNO655376:DNR655376 DXK655376:DXN655376 EHG655376:EHJ655376 ERC655376:ERF655376 FAY655376:FBB655376 FKU655376:FKX655376 FUQ655376:FUT655376 GEM655376:GEP655376 GOI655376:GOL655376 GYE655376:GYH655376 HIA655376:HID655376 HRW655376:HRZ655376 IBS655376:IBV655376 ILO655376:ILR655376 IVK655376:IVN655376 JFG655376:JFJ655376 JPC655376:JPF655376 JYY655376:JZB655376 KIU655376:KIX655376 KSQ655376:KST655376 LCM655376:LCP655376 LMI655376:LML655376 LWE655376:LWH655376 MGA655376:MGD655376 MPW655376:MPZ655376 MZS655376:MZV655376 NJO655376:NJR655376 NTK655376:NTN655376 ODG655376:ODJ655376 ONC655376:ONF655376 OWY655376:OXB655376 PGU655376:PGX655376 PQQ655376:PQT655376 QAM655376:QAP655376 QKI655376:QKL655376 QUE655376:QUH655376 REA655376:RED655376 RNW655376:RNZ655376 RXS655376:RXV655376 SHO655376:SHR655376 SRK655376:SRN655376 TBG655376:TBJ655376 TLC655376:TLF655376 TUY655376:TVB655376 UEU655376:UEX655376 UOQ655376:UOT655376 UYM655376:UYP655376 VII655376:VIL655376 VSE655376:VSH655376 WCA655376:WCD655376 WLW655376:WLZ655376 WVS655376:WVV655376 K720912:N720912 JG720912:JJ720912 TC720912:TF720912 ACY720912:ADB720912 AMU720912:AMX720912 AWQ720912:AWT720912 BGM720912:BGP720912 BQI720912:BQL720912 CAE720912:CAH720912 CKA720912:CKD720912 CTW720912:CTZ720912 DDS720912:DDV720912 DNO720912:DNR720912 DXK720912:DXN720912 EHG720912:EHJ720912 ERC720912:ERF720912 FAY720912:FBB720912 FKU720912:FKX720912 FUQ720912:FUT720912 GEM720912:GEP720912 GOI720912:GOL720912 GYE720912:GYH720912 HIA720912:HID720912 HRW720912:HRZ720912 IBS720912:IBV720912 ILO720912:ILR720912 IVK720912:IVN720912 JFG720912:JFJ720912 JPC720912:JPF720912 JYY720912:JZB720912 KIU720912:KIX720912 KSQ720912:KST720912 LCM720912:LCP720912 LMI720912:LML720912 LWE720912:LWH720912 MGA720912:MGD720912 MPW720912:MPZ720912 MZS720912:MZV720912 NJO720912:NJR720912 NTK720912:NTN720912 ODG720912:ODJ720912 ONC720912:ONF720912 OWY720912:OXB720912 PGU720912:PGX720912 PQQ720912:PQT720912 QAM720912:QAP720912 QKI720912:QKL720912 QUE720912:QUH720912 REA720912:RED720912 RNW720912:RNZ720912 RXS720912:RXV720912 SHO720912:SHR720912 SRK720912:SRN720912 TBG720912:TBJ720912 TLC720912:TLF720912 TUY720912:TVB720912 UEU720912:UEX720912 UOQ720912:UOT720912 UYM720912:UYP720912 VII720912:VIL720912 VSE720912:VSH720912 WCA720912:WCD720912 WLW720912:WLZ720912 WVS720912:WVV720912 K786448:N786448 JG786448:JJ786448 TC786448:TF786448 ACY786448:ADB786448 AMU786448:AMX786448 AWQ786448:AWT786448 BGM786448:BGP786448 BQI786448:BQL786448 CAE786448:CAH786448 CKA786448:CKD786448 CTW786448:CTZ786448 DDS786448:DDV786448 DNO786448:DNR786448 DXK786448:DXN786448 EHG786448:EHJ786448 ERC786448:ERF786448 FAY786448:FBB786448 FKU786448:FKX786448 FUQ786448:FUT786448 GEM786448:GEP786448 GOI786448:GOL786448 GYE786448:GYH786448 HIA786448:HID786448 HRW786448:HRZ786448 IBS786448:IBV786448 ILO786448:ILR786448 IVK786448:IVN786448 JFG786448:JFJ786448 JPC786448:JPF786448 JYY786448:JZB786448 KIU786448:KIX786448 KSQ786448:KST786448 LCM786448:LCP786448 LMI786448:LML786448 LWE786448:LWH786448 MGA786448:MGD786448 MPW786448:MPZ786448 MZS786448:MZV786448 NJO786448:NJR786448 NTK786448:NTN786448 ODG786448:ODJ786448 ONC786448:ONF786448 OWY786448:OXB786448 PGU786448:PGX786448 PQQ786448:PQT786448 QAM786448:QAP786448 QKI786448:QKL786448 QUE786448:QUH786448 REA786448:RED786448 RNW786448:RNZ786448 RXS786448:RXV786448 SHO786448:SHR786448 SRK786448:SRN786448 TBG786448:TBJ786448 TLC786448:TLF786448 TUY786448:TVB786448 UEU786448:UEX786448 UOQ786448:UOT786448 UYM786448:UYP786448 VII786448:VIL786448 VSE786448:VSH786448 WCA786448:WCD786448 WLW786448:WLZ786448 WVS786448:WVV786448 K851984:N851984 JG851984:JJ851984 TC851984:TF851984 ACY851984:ADB851984 AMU851984:AMX851984 AWQ851984:AWT851984 BGM851984:BGP851984 BQI851984:BQL851984 CAE851984:CAH851984 CKA851984:CKD851984 CTW851984:CTZ851984 DDS851984:DDV851984 DNO851984:DNR851984 DXK851984:DXN851984 EHG851984:EHJ851984 ERC851984:ERF851984 FAY851984:FBB851984 FKU851984:FKX851984 FUQ851984:FUT851984 GEM851984:GEP851984 GOI851984:GOL851984 GYE851984:GYH851984 HIA851984:HID851984 HRW851984:HRZ851984 IBS851984:IBV851984 ILO851984:ILR851984 IVK851984:IVN851984 JFG851984:JFJ851984 JPC851984:JPF851984 JYY851984:JZB851984 KIU851984:KIX851984 KSQ851984:KST851984 LCM851984:LCP851984 LMI851984:LML851984 LWE851984:LWH851984 MGA851984:MGD851984 MPW851984:MPZ851984 MZS851984:MZV851984 NJO851984:NJR851984 NTK851984:NTN851984 ODG851984:ODJ851984 ONC851984:ONF851984 OWY851984:OXB851984 PGU851984:PGX851984 PQQ851984:PQT851984 QAM851984:QAP851984 QKI851984:QKL851984 QUE851984:QUH851984 REA851984:RED851984 RNW851984:RNZ851984 RXS851984:RXV851984 SHO851984:SHR851984 SRK851984:SRN851984 TBG851984:TBJ851984 TLC851984:TLF851984 TUY851984:TVB851984 UEU851984:UEX851984 UOQ851984:UOT851984 UYM851984:UYP851984 VII851984:VIL851984 VSE851984:VSH851984 WCA851984:WCD851984 WLW851984:WLZ851984 WVS851984:WVV851984 K917520:N917520 JG917520:JJ917520 TC917520:TF917520 ACY917520:ADB917520 AMU917520:AMX917520 AWQ917520:AWT917520 BGM917520:BGP917520 BQI917520:BQL917520 CAE917520:CAH917520 CKA917520:CKD917520 CTW917520:CTZ917520 DDS917520:DDV917520 DNO917520:DNR917520 DXK917520:DXN917520 EHG917520:EHJ917520 ERC917520:ERF917520 FAY917520:FBB917520 FKU917520:FKX917520 FUQ917520:FUT917520 GEM917520:GEP917520 GOI917520:GOL917520 GYE917520:GYH917520 HIA917520:HID917520 HRW917520:HRZ917520 IBS917520:IBV917520 ILO917520:ILR917520 IVK917520:IVN917520 JFG917520:JFJ917520 JPC917520:JPF917520 JYY917520:JZB917520 KIU917520:KIX917520 KSQ917520:KST917520 LCM917520:LCP917520 LMI917520:LML917520 LWE917520:LWH917520 MGA917520:MGD917520 MPW917520:MPZ917520 MZS917520:MZV917520 NJO917520:NJR917520 NTK917520:NTN917520 ODG917520:ODJ917520 ONC917520:ONF917520 OWY917520:OXB917520 PGU917520:PGX917520 PQQ917520:PQT917520 QAM917520:QAP917520 QKI917520:QKL917520 QUE917520:QUH917520 REA917520:RED917520 RNW917520:RNZ917520 RXS917520:RXV917520 SHO917520:SHR917520 SRK917520:SRN917520 TBG917520:TBJ917520 TLC917520:TLF917520 TUY917520:TVB917520 UEU917520:UEX917520 UOQ917520:UOT917520 UYM917520:UYP917520 VII917520:VIL917520 VSE917520:VSH917520 WCA917520:WCD917520 WLW917520:WLZ917520 WVS917520:WVV917520 K983056:N983056 JG983056:JJ983056 TC983056:TF983056 ACY983056:ADB983056 AMU983056:AMX983056 AWQ983056:AWT983056 BGM983056:BGP983056 BQI983056:BQL983056 CAE983056:CAH983056 CKA983056:CKD983056 CTW983056:CTZ983056 DDS983056:DDV983056 DNO983056:DNR983056 DXK983056:DXN983056 EHG983056:EHJ983056 ERC983056:ERF983056 FAY983056:FBB983056 FKU983056:FKX983056 FUQ983056:FUT983056 GEM983056:GEP983056 GOI983056:GOL983056 GYE983056:GYH983056 HIA983056:HID983056 HRW983056:HRZ983056 IBS983056:IBV983056 ILO983056:ILR983056 IVK983056:IVN983056 JFG983056:JFJ983056 JPC983056:JPF983056 JYY983056:JZB983056 KIU983056:KIX983056 KSQ983056:KST983056 LCM983056:LCP983056 LMI983056:LML983056 LWE983056:LWH983056 MGA983056:MGD983056 MPW983056:MPZ983056 MZS983056:MZV983056 NJO983056:NJR983056 NTK983056:NTN983056 ODG983056:ODJ983056 ONC983056:ONF983056 OWY983056:OXB983056 PGU983056:PGX983056 PQQ983056:PQT983056 QAM983056:QAP983056 QKI983056:QKL983056 QUE983056:QUH983056 REA983056:RED983056 RNW983056:RNZ983056 RXS983056:RXV983056 SHO983056:SHR983056 SRK983056:SRN983056 TBG983056:TBJ983056 TLC983056:TLF983056 TUY983056:TVB983056 UEU983056:UEX983056 UOQ983056:UOT983056 UYM983056:UYP983056 VII983056:VIL983056 VSE983056:VSH983056 WCA983056:WCD983056 WLW983056:WLZ983056 WVS983056:WVV983056">
      <formula1>$U$15:$U$18</formula1>
    </dataValidation>
    <dataValidation type="list" allowBlank="1" sqref="K12:P13 JG12:JL13 TC12:TH13 ACY12:ADD13 AMU12:AMZ13 AWQ12:AWV13 BGM12:BGR13 BQI12:BQN13 CAE12:CAJ13 CKA12:CKF13 CTW12:CUB13 DDS12:DDX13 DNO12:DNT13 DXK12:DXP13 EHG12:EHL13 ERC12:ERH13 FAY12:FBD13 FKU12:FKZ13 FUQ12:FUV13 GEM12:GER13 GOI12:GON13 GYE12:GYJ13 HIA12:HIF13 HRW12:HSB13 IBS12:IBX13 ILO12:ILT13 IVK12:IVP13 JFG12:JFL13 JPC12:JPH13 JYY12:JZD13 KIU12:KIZ13 KSQ12:KSV13 LCM12:LCR13 LMI12:LMN13 LWE12:LWJ13 MGA12:MGF13 MPW12:MQB13 MZS12:MZX13 NJO12:NJT13 NTK12:NTP13 ODG12:ODL13 ONC12:ONH13 OWY12:OXD13 PGU12:PGZ13 PQQ12:PQV13 QAM12:QAR13 QKI12:QKN13 QUE12:QUJ13 REA12:REF13 RNW12:ROB13 RXS12:RXX13 SHO12:SHT13 SRK12:SRP13 TBG12:TBL13 TLC12:TLH13 TUY12:TVD13 UEU12:UEZ13 UOQ12:UOV13 UYM12:UYR13 VII12:VIN13 VSE12:VSJ13 WCA12:WCF13 WLW12:WMB13 WVS12:WVX13 K65548:P65549 JG65548:JL65549 TC65548:TH65549 ACY65548:ADD65549 AMU65548:AMZ65549 AWQ65548:AWV65549 BGM65548:BGR65549 BQI65548:BQN65549 CAE65548:CAJ65549 CKA65548:CKF65549 CTW65548:CUB65549 DDS65548:DDX65549 DNO65548:DNT65549 DXK65548:DXP65549 EHG65548:EHL65549 ERC65548:ERH65549 FAY65548:FBD65549 FKU65548:FKZ65549 FUQ65548:FUV65549 GEM65548:GER65549 GOI65548:GON65549 GYE65548:GYJ65549 HIA65548:HIF65549 HRW65548:HSB65549 IBS65548:IBX65549 ILO65548:ILT65549 IVK65548:IVP65549 JFG65548:JFL65549 JPC65548:JPH65549 JYY65548:JZD65549 KIU65548:KIZ65549 KSQ65548:KSV65549 LCM65548:LCR65549 LMI65548:LMN65549 LWE65548:LWJ65549 MGA65548:MGF65549 MPW65548:MQB65549 MZS65548:MZX65549 NJO65548:NJT65549 NTK65548:NTP65549 ODG65548:ODL65549 ONC65548:ONH65549 OWY65548:OXD65549 PGU65548:PGZ65549 PQQ65548:PQV65549 QAM65548:QAR65549 QKI65548:QKN65549 QUE65548:QUJ65549 REA65548:REF65549 RNW65548:ROB65549 RXS65548:RXX65549 SHO65548:SHT65549 SRK65548:SRP65549 TBG65548:TBL65549 TLC65548:TLH65549 TUY65548:TVD65549 UEU65548:UEZ65549 UOQ65548:UOV65549 UYM65548:UYR65549 VII65548:VIN65549 VSE65548:VSJ65549 WCA65548:WCF65549 WLW65548:WMB65549 WVS65548:WVX65549 K131084:P131085 JG131084:JL131085 TC131084:TH131085 ACY131084:ADD131085 AMU131084:AMZ131085 AWQ131084:AWV131085 BGM131084:BGR131085 BQI131084:BQN131085 CAE131084:CAJ131085 CKA131084:CKF131085 CTW131084:CUB131085 DDS131084:DDX131085 DNO131084:DNT131085 DXK131084:DXP131085 EHG131084:EHL131085 ERC131084:ERH131085 FAY131084:FBD131085 FKU131084:FKZ131085 FUQ131084:FUV131085 GEM131084:GER131085 GOI131084:GON131085 GYE131084:GYJ131085 HIA131084:HIF131085 HRW131084:HSB131085 IBS131084:IBX131085 ILO131084:ILT131085 IVK131084:IVP131085 JFG131084:JFL131085 JPC131084:JPH131085 JYY131084:JZD131085 KIU131084:KIZ131085 KSQ131084:KSV131085 LCM131084:LCR131085 LMI131084:LMN131085 LWE131084:LWJ131085 MGA131084:MGF131085 MPW131084:MQB131085 MZS131084:MZX131085 NJO131084:NJT131085 NTK131084:NTP131085 ODG131084:ODL131085 ONC131084:ONH131085 OWY131084:OXD131085 PGU131084:PGZ131085 PQQ131084:PQV131085 QAM131084:QAR131085 QKI131084:QKN131085 QUE131084:QUJ131085 REA131084:REF131085 RNW131084:ROB131085 RXS131084:RXX131085 SHO131084:SHT131085 SRK131084:SRP131085 TBG131084:TBL131085 TLC131084:TLH131085 TUY131084:TVD131085 UEU131084:UEZ131085 UOQ131084:UOV131085 UYM131084:UYR131085 VII131084:VIN131085 VSE131084:VSJ131085 WCA131084:WCF131085 WLW131084:WMB131085 WVS131084:WVX131085 K196620:P196621 JG196620:JL196621 TC196620:TH196621 ACY196620:ADD196621 AMU196620:AMZ196621 AWQ196620:AWV196621 BGM196620:BGR196621 BQI196620:BQN196621 CAE196620:CAJ196621 CKA196620:CKF196621 CTW196620:CUB196621 DDS196620:DDX196621 DNO196620:DNT196621 DXK196620:DXP196621 EHG196620:EHL196621 ERC196620:ERH196621 FAY196620:FBD196621 FKU196620:FKZ196621 FUQ196620:FUV196621 GEM196620:GER196621 GOI196620:GON196621 GYE196620:GYJ196621 HIA196620:HIF196621 HRW196620:HSB196621 IBS196620:IBX196621 ILO196620:ILT196621 IVK196620:IVP196621 JFG196620:JFL196621 JPC196620:JPH196621 JYY196620:JZD196621 KIU196620:KIZ196621 KSQ196620:KSV196621 LCM196620:LCR196621 LMI196620:LMN196621 LWE196620:LWJ196621 MGA196620:MGF196621 MPW196620:MQB196621 MZS196620:MZX196621 NJO196620:NJT196621 NTK196620:NTP196621 ODG196620:ODL196621 ONC196620:ONH196621 OWY196620:OXD196621 PGU196620:PGZ196621 PQQ196620:PQV196621 QAM196620:QAR196621 QKI196620:QKN196621 QUE196620:QUJ196621 REA196620:REF196621 RNW196620:ROB196621 RXS196620:RXX196621 SHO196620:SHT196621 SRK196620:SRP196621 TBG196620:TBL196621 TLC196620:TLH196621 TUY196620:TVD196621 UEU196620:UEZ196621 UOQ196620:UOV196621 UYM196620:UYR196621 VII196620:VIN196621 VSE196620:VSJ196621 WCA196620:WCF196621 WLW196620:WMB196621 WVS196620:WVX196621 K262156:P262157 JG262156:JL262157 TC262156:TH262157 ACY262156:ADD262157 AMU262156:AMZ262157 AWQ262156:AWV262157 BGM262156:BGR262157 BQI262156:BQN262157 CAE262156:CAJ262157 CKA262156:CKF262157 CTW262156:CUB262157 DDS262156:DDX262157 DNO262156:DNT262157 DXK262156:DXP262157 EHG262156:EHL262157 ERC262156:ERH262157 FAY262156:FBD262157 FKU262156:FKZ262157 FUQ262156:FUV262157 GEM262156:GER262157 GOI262156:GON262157 GYE262156:GYJ262157 HIA262156:HIF262157 HRW262156:HSB262157 IBS262156:IBX262157 ILO262156:ILT262157 IVK262156:IVP262157 JFG262156:JFL262157 JPC262156:JPH262157 JYY262156:JZD262157 KIU262156:KIZ262157 KSQ262156:KSV262157 LCM262156:LCR262157 LMI262156:LMN262157 LWE262156:LWJ262157 MGA262156:MGF262157 MPW262156:MQB262157 MZS262156:MZX262157 NJO262156:NJT262157 NTK262156:NTP262157 ODG262156:ODL262157 ONC262156:ONH262157 OWY262156:OXD262157 PGU262156:PGZ262157 PQQ262156:PQV262157 QAM262156:QAR262157 QKI262156:QKN262157 QUE262156:QUJ262157 REA262156:REF262157 RNW262156:ROB262157 RXS262156:RXX262157 SHO262156:SHT262157 SRK262156:SRP262157 TBG262156:TBL262157 TLC262156:TLH262157 TUY262156:TVD262157 UEU262156:UEZ262157 UOQ262156:UOV262157 UYM262156:UYR262157 VII262156:VIN262157 VSE262156:VSJ262157 WCA262156:WCF262157 WLW262156:WMB262157 WVS262156:WVX262157 K327692:P327693 JG327692:JL327693 TC327692:TH327693 ACY327692:ADD327693 AMU327692:AMZ327693 AWQ327692:AWV327693 BGM327692:BGR327693 BQI327692:BQN327693 CAE327692:CAJ327693 CKA327692:CKF327693 CTW327692:CUB327693 DDS327692:DDX327693 DNO327692:DNT327693 DXK327692:DXP327693 EHG327692:EHL327693 ERC327692:ERH327693 FAY327692:FBD327693 FKU327692:FKZ327693 FUQ327692:FUV327693 GEM327692:GER327693 GOI327692:GON327693 GYE327692:GYJ327693 HIA327692:HIF327693 HRW327692:HSB327693 IBS327692:IBX327693 ILO327692:ILT327693 IVK327692:IVP327693 JFG327692:JFL327693 JPC327692:JPH327693 JYY327692:JZD327693 KIU327692:KIZ327693 KSQ327692:KSV327693 LCM327692:LCR327693 LMI327692:LMN327693 LWE327692:LWJ327693 MGA327692:MGF327693 MPW327692:MQB327693 MZS327692:MZX327693 NJO327692:NJT327693 NTK327692:NTP327693 ODG327692:ODL327693 ONC327692:ONH327693 OWY327692:OXD327693 PGU327692:PGZ327693 PQQ327692:PQV327693 QAM327692:QAR327693 QKI327692:QKN327693 QUE327692:QUJ327693 REA327692:REF327693 RNW327692:ROB327693 RXS327692:RXX327693 SHO327692:SHT327693 SRK327692:SRP327693 TBG327692:TBL327693 TLC327692:TLH327693 TUY327692:TVD327693 UEU327692:UEZ327693 UOQ327692:UOV327693 UYM327692:UYR327693 VII327692:VIN327693 VSE327692:VSJ327693 WCA327692:WCF327693 WLW327692:WMB327693 WVS327692:WVX327693 K393228:P393229 JG393228:JL393229 TC393228:TH393229 ACY393228:ADD393229 AMU393228:AMZ393229 AWQ393228:AWV393229 BGM393228:BGR393229 BQI393228:BQN393229 CAE393228:CAJ393229 CKA393228:CKF393229 CTW393228:CUB393229 DDS393228:DDX393229 DNO393228:DNT393229 DXK393228:DXP393229 EHG393228:EHL393229 ERC393228:ERH393229 FAY393228:FBD393229 FKU393228:FKZ393229 FUQ393228:FUV393229 GEM393228:GER393229 GOI393228:GON393229 GYE393228:GYJ393229 HIA393228:HIF393229 HRW393228:HSB393229 IBS393228:IBX393229 ILO393228:ILT393229 IVK393228:IVP393229 JFG393228:JFL393229 JPC393228:JPH393229 JYY393228:JZD393229 KIU393228:KIZ393229 KSQ393228:KSV393229 LCM393228:LCR393229 LMI393228:LMN393229 LWE393228:LWJ393229 MGA393228:MGF393229 MPW393228:MQB393229 MZS393228:MZX393229 NJO393228:NJT393229 NTK393228:NTP393229 ODG393228:ODL393229 ONC393228:ONH393229 OWY393228:OXD393229 PGU393228:PGZ393229 PQQ393228:PQV393229 QAM393228:QAR393229 QKI393228:QKN393229 QUE393228:QUJ393229 REA393228:REF393229 RNW393228:ROB393229 RXS393228:RXX393229 SHO393228:SHT393229 SRK393228:SRP393229 TBG393228:TBL393229 TLC393228:TLH393229 TUY393228:TVD393229 UEU393228:UEZ393229 UOQ393228:UOV393229 UYM393228:UYR393229 VII393228:VIN393229 VSE393228:VSJ393229 WCA393228:WCF393229 WLW393228:WMB393229 WVS393228:WVX393229 K458764:P458765 JG458764:JL458765 TC458764:TH458765 ACY458764:ADD458765 AMU458764:AMZ458765 AWQ458764:AWV458765 BGM458764:BGR458765 BQI458764:BQN458765 CAE458764:CAJ458765 CKA458764:CKF458765 CTW458764:CUB458765 DDS458764:DDX458765 DNO458764:DNT458765 DXK458764:DXP458765 EHG458764:EHL458765 ERC458764:ERH458765 FAY458764:FBD458765 FKU458764:FKZ458765 FUQ458764:FUV458765 GEM458764:GER458765 GOI458764:GON458765 GYE458764:GYJ458765 HIA458764:HIF458765 HRW458764:HSB458765 IBS458764:IBX458765 ILO458764:ILT458765 IVK458764:IVP458765 JFG458764:JFL458765 JPC458764:JPH458765 JYY458764:JZD458765 KIU458764:KIZ458765 KSQ458764:KSV458765 LCM458764:LCR458765 LMI458764:LMN458765 LWE458764:LWJ458765 MGA458764:MGF458765 MPW458764:MQB458765 MZS458764:MZX458765 NJO458764:NJT458765 NTK458764:NTP458765 ODG458764:ODL458765 ONC458764:ONH458765 OWY458764:OXD458765 PGU458764:PGZ458765 PQQ458764:PQV458765 QAM458764:QAR458765 QKI458764:QKN458765 QUE458764:QUJ458765 REA458764:REF458765 RNW458764:ROB458765 RXS458764:RXX458765 SHO458764:SHT458765 SRK458764:SRP458765 TBG458764:TBL458765 TLC458764:TLH458765 TUY458764:TVD458765 UEU458764:UEZ458765 UOQ458764:UOV458765 UYM458764:UYR458765 VII458764:VIN458765 VSE458764:VSJ458765 WCA458764:WCF458765 WLW458764:WMB458765 WVS458764:WVX458765 K524300:P524301 JG524300:JL524301 TC524300:TH524301 ACY524300:ADD524301 AMU524300:AMZ524301 AWQ524300:AWV524301 BGM524300:BGR524301 BQI524300:BQN524301 CAE524300:CAJ524301 CKA524300:CKF524301 CTW524300:CUB524301 DDS524300:DDX524301 DNO524300:DNT524301 DXK524300:DXP524301 EHG524300:EHL524301 ERC524300:ERH524301 FAY524300:FBD524301 FKU524300:FKZ524301 FUQ524300:FUV524301 GEM524300:GER524301 GOI524300:GON524301 GYE524300:GYJ524301 HIA524300:HIF524301 HRW524300:HSB524301 IBS524300:IBX524301 ILO524300:ILT524301 IVK524300:IVP524301 JFG524300:JFL524301 JPC524300:JPH524301 JYY524300:JZD524301 KIU524300:KIZ524301 KSQ524300:KSV524301 LCM524300:LCR524301 LMI524300:LMN524301 LWE524300:LWJ524301 MGA524300:MGF524301 MPW524300:MQB524301 MZS524300:MZX524301 NJO524300:NJT524301 NTK524300:NTP524301 ODG524300:ODL524301 ONC524300:ONH524301 OWY524300:OXD524301 PGU524300:PGZ524301 PQQ524300:PQV524301 QAM524300:QAR524301 QKI524300:QKN524301 QUE524300:QUJ524301 REA524300:REF524301 RNW524300:ROB524301 RXS524300:RXX524301 SHO524300:SHT524301 SRK524300:SRP524301 TBG524300:TBL524301 TLC524300:TLH524301 TUY524300:TVD524301 UEU524300:UEZ524301 UOQ524300:UOV524301 UYM524300:UYR524301 VII524300:VIN524301 VSE524300:VSJ524301 WCA524300:WCF524301 WLW524300:WMB524301 WVS524300:WVX524301 K589836:P589837 JG589836:JL589837 TC589836:TH589837 ACY589836:ADD589837 AMU589836:AMZ589837 AWQ589836:AWV589837 BGM589836:BGR589837 BQI589836:BQN589837 CAE589836:CAJ589837 CKA589836:CKF589837 CTW589836:CUB589837 DDS589836:DDX589837 DNO589836:DNT589837 DXK589836:DXP589837 EHG589836:EHL589837 ERC589836:ERH589837 FAY589836:FBD589837 FKU589836:FKZ589837 FUQ589836:FUV589837 GEM589836:GER589837 GOI589836:GON589837 GYE589836:GYJ589837 HIA589836:HIF589837 HRW589836:HSB589837 IBS589836:IBX589837 ILO589836:ILT589837 IVK589836:IVP589837 JFG589836:JFL589837 JPC589836:JPH589837 JYY589836:JZD589837 KIU589836:KIZ589837 KSQ589836:KSV589837 LCM589836:LCR589837 LMI589836:LMN589837 LWE589836:LWJ589837 MGA589836:MGF589837 MPW589836:MQB589837 MZS589836:MZX589837 NJO589836:NJT589837 NTK589836:NTP589837 ODG589836:ODL589837 ONC589836:ONH589837 OWY589836:OXD589837 PGU589836:PGZ589837 PQQ589836:PQV589837 QAM589836:QAR589837 QKI589836:QKN589837 QUE589836:QUJ589837 REA589836:REF589837 RNW589836:ROB589837 RXS589836:RXX589837 SHO589836:SHT589837 SRK589836:SRP589837 TBG589836:TBL589837 TLC589836:TLH589837 TUY589836:TVD589837 UEU589836:UEZ589837 UOQ589836:UOV589837 UYM589836:UYR589837 VII589836:VIN589837 VSE589836:VSJ589837 WCA589836:WCF589837 WLW589836:WMB589837 WVS589836:WVX589837 K655372:P655373 JG655372:JL655373 TC655372:TH655373 ACY655372:ADD655373 AMU655372:AMZ655373 AWQ655372:AWV655373 BGM655372:BGR655373 BQI655372:BQN655373 CAE655372:CAJ655373 CKA655372:CKF655373 CTW655372:CUB655373 DDS655372:DDX655373 DNO655372:DNT655373 DXK655372:DXP655373 EHG655372:EHL655373 ERC655372:ERH655373 FAY655372:FBD655373 FKU655372:FKZ655373 FUQ655372:FUV655373 GEM655372:GER655373 GOI655372:GON655373 GYE655372:GYJ655373 HIA655372:HIF655373 HRW655372:HSB655373 IBS655372:IBX655373 ILO655372:ILT655373 IVK655372:IVP655373 JFG655372:JFL655373 JPC655372:JPH655373 JYY655372:JZD655373 KIU655372:KIZ655373 KSQ655372:KSV655373 LCM655372:LCR655373 LMI655372:LMN655373 LWE655372:LWJ655373 MGA655372:MGF655373 MPW655372:MQB655373 MZS655372:MZX655373 NJO655372:NJT655373 NTK655372:NTP655373 ODG655372:ODL655373 ONC655372:ONH655373 OWY655372:OXD655373 PGU655372:PGZ655373 PQQ655372:PQV655373 QAM655372:QAR655373 QKI655372:QKN655373 QUE655372:QUJ655373 REA655372:REF655373 RNW655372:ROB655373 RXS655372:RXX655373 SHO655372:SHT655373 SRK655372:SRP655373 TBG655372:TBL655373 TLC655372:TLH655373 TUY655372:TVD655373 UEU655372:UEZ655373 UOQ655372:UOV655373 UYM655372:UYR655373 VII655372:VIN655373 VSE655372:VSJ655373 WCA655372:WCF655373 WLW655372:WMB655373 WVS655372:WVX655373 K720908:P720909 JG720908:JL720909 TC720908:TH720909 ACY720908:ADD720909 AMU720908:AMZ720909 AWQ720908:AWV720909 BGM720908:BGR720909 BQI720908:BQN720909 CAE720908:CAJ720909 CKA720908:CKF720909 CTW720908:CUB720909 DDS720908:DDX720909 DNO720908:DNT720909 DXK720908:DXP720909 EHG720908:EHL720909 ERC720908:ERH720909 FAY720908:FBD720909 FKU720908:FKZ720909 FUQ720908:FUV720909 GEM720908:GER720909 GOI720908:GON720909 GYE720908:GYJ720909 HIA720908:HIF720909 HRW720908:HSB720909 IBS720908:IBX720909 ILO720908:ILT720909 IVK720908:IVP720909 JFG720908:JFL720909 JPC720908:JPH720909 JYY720908:JZD720909 KIU720908:KIZ720909 KSQ720908:KSV720909 LCM720908:LCR720909 LMI720908:LMN720909 LWE720908:LWJ720909 MGA720908:MGF720909 MPW720908:MQB720909 MZS720908:MZX720909 NJO720908:NJT720909 NTK720908:NTP720909 ODG720908:ODL720909 ONC720908:ONH720909 OWY720908:OXD720909 PGU720908:PGZ720909 PQQ720908:PQV720909 QAM720908:QAR720909 QKI720908:QKN720909 QUE720908:QUJ720909 REA720908:REF720909 RNW720908:ROB720909 RXS720908:RXX720909 SHO720908:SHT720909 SRK720908:SRP720909 TBG720908:TBL720909 TLC720908:TLH720909 TUY720908:TVD720909 UEU720908:UEZ720909 UOQ720908:UOV720909 UYM720908:UYR720909 VII720908:VIN720909 VSE720908:VSJ720909 WCA720908:WCF720909 WLW720908:WMB720909 WVS720908:WVX720909 K786444:P786445 JG786444:JL786445 TC786444:TH786445 ACY786444:ADD786445 AMU786444:AMZ786445 AWQ786444:AWV786445 BGM786444:BGR786445 BQI786444:BQN786445 CAE786444:CAJ786445 CKA786444:CKF786445 CTW786444:CUB786445 DDS786444:DDX786445 DNO786444:DNT786445 DXK786444:DXP786445 EHG786444:EHL786445 ERC786444:ERH786445 FAY786444:FBD786445 FKU786444:FKZ786445 FUQ786444:FUV786445 GEM786444:GER786445 GOI786444:GON786445 GYE786444:GYJ786445 HIA786444:HIF786445 HRW786444:HSB786445 IBS786444:IBX786445 ILO786444:ILT786445 IVK786444:IVP786445 JFG786444:JFL786445 JPC786444:JPH786445 JYY786444:JZD786445 KIU786444:KIZ786445 KSQ786444:KSV786445 LCM786444:LCR786445 LMI786444:LMN786445 LWE786444:LWJ786445 MGA786444:MGF786445 MPW786444:MQB786445 MZS786444:MZX786445 NJO786444:NJT786445 NTK786444:NTP786445 ODG786444:ODL786445 ONC786444:ONH786445 OWY786444:OXD786445 PGU786444:PGZ786445 PQQ786444:PQV786445 QAM786444:QAR786445 QKI786444:QKN786445 QUE786444:QUJ786445 REA786444:REF786445 RNW786444:ROB786445 RXS786444:RXX786445 SHO786444:SHT786445 SRK786444:SRP786445 TBG786444:TBL786445 TLC786444:TLH786445 TUY786444:TVD786445 UEU786444:UEZ786445 UOQ786444:UOV786445 UYM786444:UYR786445 VII786444:VIN786445 VSE786444:VSJ786445 WCA786444:WCF786445 WLW786444:WMB786445 WVS786444:WVX786445 K851980:P851981 JG851980:JL851981 TC851980:TH851981 ACY851980:ADD851981 AMU851980:AMZ851981 AWQ851980:AWV851981 BGM851980:BGR851981 BQI851980:BQN851981 CAE851980:CAJ851981 CKA851980:CKF851981 CTW851980:CUB851981 DDS851980:DDX851981 DNO851980:DNT851981 DXK851980:DXP851981 EHG851980:EHL851981 ERC851980:ERH851981 FAY851980:FBD851981 FKU851980:FKZ851981 FUQ851980:FUV851981 GEM851980:GER851981 GOI851980:GON851981 GYE851980:GYJ851981 HIA851980:HIF851981 HRW851980:HSB851981 IBS851980:IBX851981 ILO851980:ILT851981 IVK851980:IVP851981 JFG851980:JFL851981 JPC851980:JPH851981 JYY851980:JZD851981 KIU851980:KIZ851981 KSQ851980:KSV851981 LCM851980:LCR851981 LMI851980:LMN851981 LWE851980:LWJ851981 MGA851980:MGF851981 MPW851980:MQB851981 MZS851980:MZX851981 NJO851980:NJT851981 NTK851980:NTP851981 ODG851980:ODL851981 ONC851980:ONH851981 OWY851980:OXD851981 PGU851980:PGZ851981 PQQ851980:PQV851981 QAM851980:QAR851981 QKI851980:QKN851981 QUE851980:QUJ851981 REA851980:REF851981 RNW851980:ROB851981 RXS851980:RXX851981 SHO851980:SHT851981 SRK851980:SRP851981 TBG851980:TBL851981 TLC851980:TLH851981 TUY851980:TVD851981 UEU851980:UEZ851981 UOQ851980:UOV851981 UYM851980:UYR851981 VII851980:VIN851981 VSE851980:VSJ851981 WCA851980:WCF851981 WLW851980:WMB851981 WVS851980:WVX851981 K917516:P917517 JG917516:JL917517 TC917516:TH917517 ACY917516:ADD917517 AMU917516:AMZ917517 AWQ917516:AWV917517 BGM917516:BGR917517 BQI917516:BQN917517 CAE917516:CAJ917517 CKA917516:CKF917517 CTW917516:CUB917517 DDS917516:DDX917517 DNO917516:DNT917517 DXK917516:DXP917517 EHG917516:EHL917517 ERC917516:ERH917517 FAY917516:FBD917517 FKU917516:FKZ917517 FUQ917516:FUV917517 GEM917516:GER917517 GOI917516:GON917517 GYE917516:GYJ917517 HIA917516:HIF917517 HRW917516:HSB917517 IBS917516:IBX917517 ILO917516:ILT917517 IVK917516:IVP917517 JFG917516:JFL917517 JPC917516:JPH917517 JYY917516:JZD917517 KIU917516:KIZ917517 KSQ917516:KSV917517 LCM917516:LCR917517 LMI917516:LMN917517 LWE917516:LWJ917517 MGA917516:MGF917517 MPW917516:MQB917517 MZS917516:MZX917517 NJO917516:NJT917517 NTK917516:NTP917517 ODG917516:ODL917517 ONC917516:ONH917517 OWY917516:OXD917517 PGU917516:PGZ917517 PQQ917516:PQV917517 QAM917516:QAR917517 QKI917516:QKN917517 QUE917516:QUJ917517 REA917516:REF917517 RNW917516:ROB917517 RXS917516:RXX917517 SHO917516:SHT917517 SRK917516:SRP917517 TBG917516:TBL917517 TLC917516:TLH917517 TUY917516:TVD917517 UEU917516:UEZ917517 UOQ917516:UOV917517 UYM917516:UYR917517 VII917516:VIN917517 VSE917516:VSJ917517 WCA917516:WCF917517 WLW917516:WMB917517 WVS917516:WVX917517 K983052:P983053 JG983052:JL983053 TC983052:TH983053 ACY983052:ADD983053 AMU983052:AMZ983053 AWQ983052:AWV983053 BGM983052:BGR983053 BQI983052:BQN983053 CAE983052:CAJ983053 CKA983052:CKF983053 CTW983052:CUB983053 DDS983052:DDX983053 DNO983052:DNT983053 DXK983052:DXP983053 EHG983052:EHL983053 ERC983052:ERH983053 FAY983052:FBD983053 FKU983052:FKZ983053 FUQ983052:FUV983053 GEM983052:GER983053 GOI983052:GON983053 GYE983052:GYJ983053 HIA983052:HIF983053 HRW983052:HSB983053 IBS983052:IBX983053 ILO983052:ILT983053 IVK983052:IVP983053 JFG983052:JFL983053 JPC983052:JPH983053 JYY983052:JZD983053 KIU983052:KIZ983053 KSQ983052:KSV983053 LCM983052:LCR983053 LMI983052:LMN983053 LWE983052:LWJ983053 MGA983052:MGF983053 MPW983052:MQB983053 MZS983052:MZX983053 NJO983052:NJT983053 NTK983052:NTP983053 ODG983052:ODL983053 ONC983052:ONH983053 OWY983052:OXD983053 PGU983052:PGZ983053 PQQ983052:PQV983053 QAM983052:QAR983053 QKI983052:QKN983053 QUE983052:QUJ983053 REA983052:REF983053 RNW983052:ROB983053 RXS983052:RXX983053 SHO983052:SHT983053 SRK983052:SRP983053 TBG983052:TBL983053 TLC983052:TLH983053 TUY983052:TVD983053 UEU983052:UEZ983053 UOQ983052:UOV983053 UYM983052:UYR983053 VII983052:VIN983053 VSE983052:VSJ983053 WCA983052:WCF983053 WLW983052:WMB983053 WVS983052:WVX983053">
      <formula1>$S$13:$S$15</formula1>
    </dataValidation>
    <dataValidation type="list" allowBlank="1" sqref="K11:P11 JG11:JL11 TC11:TH11 ACY11:ADD11 AMU11:AMZ11 AWQ11:AWV11 BGM11:BGR11 BQI11:BQN11 CAE11:CAJ11 CKA11:CKF11 CTW11:CUB11 DDS11:DDX11 DNO11:DNT11 DXK11:DXP11 EHG11:EHL11 ERC11:ERH11 FAY11:FBD11 FKU11:FKZ11 FUQ11:FUV11 GEM11:GER11 GOI11:GON11 GYE11:GYJ11 HIA11:HIF11 HRW11:HSB11 IBS11:IBX11 ILO11:ILT11 IVK11:IVP11 JFG11:JFL11 JPC11:JPH11 JYY11:JZD11 KIU11:KIZ11 KSQ11:KSV11 LCM11:LCR11 LMI11:LMN11 LWE11:LWJ11 MGA11:MGF11 MPW11:MQB11 MZS11:MZX11 NJO11:NJT11 NTK11:NTP11 ODG11:ODL11 ONC11:ONH11 OWY11:OXD11 PGU11:PGZ11 PQQ11:PQV11 QAM11:QAR11 QKI11:QKN11 QUE11:QUJ11 REA11:REF11 RNW11:ROB11 RXS11:RXX11 SHO11:SHT11 SRK11:SRP11 TBG11:TBL11 TLC11:TLH11 TUY11:TVD11 UEU11:UEZ11 UOQ11:UOV11 UYM11:UYR11 VII11:VIN11 VSE11:VSJ11 WCA11:WCF11 WLW11:WMB11 WVS11:WVX11 K65547:P65547 JG65547:JL65547 TC65547:TH65547 ACY65547:ADD65547 AMU65547:AMZ65547 AWQ65547:AWV65547 BGM65547:BGR65547 BQI65547:BQN65547 CAE65547:CAJ65547 CKA65547:CKF65547 CTW65547:CUB65547 DDS65547:DDX65547 DNO65547:DNT65547 DXK65547:DXP65547 EHG65547:EHL65547 ERC65547:ERH65547 FAY65547:FBD65547 FKU65547:FKZ65547 FUQ65547:FUV65547 GEM65547:GER65547 GOI65547:GON65547 GYE65547:GYJ65547 HIA65547:HIF65547 HRW65547:HSB65547 IBS65547:IBX65547 ILO65547:ILT65547 IVK65547:IVP65547 JFG65547:JFL65547 JPC65547:JPH65547 JYY65547:JZD65547 KIU65547:KIZ65547 KSQ65547:KSV65547 LCM65547:LCR65547 LMI65547:LMN65547 LWE65547:LWJ65547 MGA65547:MGF65547 MPW65547:MQB65547 MZS65547:MZX65547 NJO65547:NJT65547 NTK65547:NTP65547 ODG65547:ODL65547 ONC65547:ONH65547 OWY65547:OXD65547 PGU65547:PGZ65547 PQQ65547:PQV65547 QAM65547:QAR65547 QKI65547:QKN65547 QUE65547:QUJ65547 REA65547:REF65547 RNW65547:ROB65547 RXS65547:RXX65547 SHO65547:SHT65547 SRK65547:SRP65547 TBG65547:TBL65547 TLC65547:TLH65547 TUY65547:TVD65547 UEU65547:UEZ65547 UOQ65547:UOV65547 UYM65547:UYR65547 VII65547:VIN65547 VSE65547:VSJ65547 WCA65547:WCF65547 WLW65547:WMB65547 WVS65547:WVX65547 K131083:P131083 JG131083:JL131083 TC131083:TH131083 ACY131083:ADD131083 AMU131083:AMZ131083 AWQ131083:AWV131083 BGM131083:BGR131083 BQI131083:BQN131083 CAE131083:CAJ131083 CKA131083:CKF131083 CTW131083:CUB131083 DDS131083:DDX131083 DNO131083:DNT131083 DXK131083:DXP131083 EHG131083:EHL131083 ERC131083:ERH131083 FAY131083:FBD131083 FKU131083:FKZ131083 FUQ131083:FUV131083 GEM131083:GER131083 GOI131083:GON131083 GYE131083:GYJ131083 HIA131083:HIF131083 HRW131083:HSB131083 IBS131083:IBX131083 ILO131083:ILT131083 IVK131083:IVP131083 JFG131083:JFL131083 JPC131083:JPH131083 JYY131083:JZD131083 KIU131083:KIZ131083 KSQ131083:KSV131083 LCM131083:LCR131083 LMI131083:LMN131083 LWE131083:LWJ131083 MGA131083:MGF131083 MPW131083:MQB131083 MZS131083:MZX131083 NJO131083:NJT131083 NTK131083:NTP131083 ODG131083:ODL131083 ONC131083:ONH131083 OWY131083:OXD131083 PGU131083:PGZ131083 PQQ131083:PQV131083 QAM131083:QAR131083 QKI131083:QKN131083 QUE131083:QUJ131083 REA131083:REF131083 RNW131083:ROB131083 RXS131083:RXX131083 SHO131083:SHT131083 SRK131083:SRP131083 TBG131083:TBL131083 TLC131083:TLH131083 TUY131083:TVD131083 UEU131083:UEZ131083 UOQ131083:UOV131083 UYM131083:UYR131083 VII131083:VIN131083 VSE131083:VSJ131083 WCA131083:WCF131083 WLW131083:WMB131083 WVS131083:WVX131083 K196619:P196619 JG196619:JL196619 TC196619:TH196619 ACY196619:ADD196619 AMU196619:AMZ196619 AWQ196619:AWV196619 BGM196619:BGR196619 BQI196619:BQN196619 CAE196619:CAJ196619 CKA196619:CKF196619 CTW196619:CUB196619 DDS196619:DDX196619 DNO196619:DNT196619 DXK196619:DXP196619 EHG196619:EHL196619 ERC196619:ERH196619 FAY196619:FBD196619 FKU196619:FKZ196619 FUQ196619:FUV196619 GEM196619:GER196619 GOI196619:GON196619 GYE196619:GYJ196619 HIA196619:HIF196619 HRW196619:HSB196619 IBS196619:IBX196619 ILO196619:ILT196619 IVK196619:IVP196619 JFG196619:JFL196619 JPC196619:JPH196619 JYY196619:JZD196619 KIU196619:KIZ196619 KSQ196619:KSV196619 LCM196619:LCR196619 LMI196619:LMN196619 LWE196619:LWJ196619 MGA196619:MGF196619 MPW196619:MQB196619 MZS196619:MZX196619 NJO196619:NJT196619 NTK196619:NTP196619 ODG196619:ODL196619 ONC196619:ONH196619 OWY196619:OXD196619 PGU196619:PGZ196619 PQQ196619:PQV196619 QAM196619:QAR196619 QKI196619:QKN196619 QUE196619:QUJ196619 REA196619:REF196619 RNW196619:ROB196619 RXS196619:RXX196619 SHO196619:SHT196619 SRK196619:SRP196619 TBG196619:TBL196619 TLC196619:TLH196619 TUY196619:TVD196619 UEU196619:UEZ196619 UOQ196619:UOV196619 UYM196619:UYR196619 VII196619:VIN196619 VSE196619:VSJ196619 WCA196619:WCF196619 WLW196619:WMB196619 WVS196619:WVX196619 K262155:P262155 JG262155:JL262155 TC262155:TH262155 ACY262155:ADD262155 AMU262155:AMZ262155 AWQ262155:AWV262155 BGM262155:BGR262155 BQI262155:BQN262155 CAE262155:CAJ262155 CKA262155:CKF262155 CTW262155:CUB262155 DDS262155:DDX262155 DNO262155:DNT262155 DXK262155:DXP262155 EHG262155:EHL262155 ERC262155:ERH262155 FAY262155:FBD262155 FKU262155:FKZ262155 FUQ262155:FUV262155 GEM262155:GER262155 GOI262155:GON262155 GYE262155:GYJ262155 HIA262155:HIF262155 HRW262155:HSB262155 IBS262155:IBX262155 ILO262155:ILT262155 IVK262155:IVP262155 JFG262155:JFL262155 JPC262155:JPH262155 JYY262155:JZD262155 KIU262155:KIZ262155 KSQ262155:KSV262155 LCM262155:LCR262155 LMI262155:LMN262155 LWE262155:LWJ262155 MGA262155:MGF262155 MPW262155:MQB262155 MZS262155:MZX262155 NJO262155:NJT262155 NTK262155:NTP262155 ODG262155:ODL262155 ONC262155:ONH262155 OWY262155:OXD262155 PGU262155:PGZ262155 PQQ262155:PQV262155 QAM262155:QAR262155 QKI262155:QKN262155 QUE262155:QUJ262155 REA262155:REF262155 RNW262155:ROB262155 RXS262155:RXX262155 SHO262155:SHT262155 SRK262155:SRP262155 TBG262155:TBL262155 TLC262155:TLH262155 TUY262155:TVD262155 UEU262155:UEZ262155 UOQ262155:UOV262155 UYM262155:UYR262155 VII262155:VIN262155 VSE262155:VSJ262155 WCA262155:WCF262155 WLW262155:WMB262155 WVS262155:WVX262155 K327691:P327691 JG327691:JL327691 TC327691:TH327691 ACY327691:ADD327691 AMU327691:AMZ327691 AWQ327691:AWV327691 BGM327691:BGR327691 BQI327691:BQN327691 CAE327691:CAJ327691 CKA327691:CKF327691 CTW327691:CUB327691 DDS327691:DDX327691 DNO327691:DNT327691 DXK327691:DXP327691 EHG327691:EHL327691 ERC327691:ERH327691 FAY327691:FBD327691 FKU327691:FKZ327691 FUQ327691:FUV327691 GEM327691:GER327691 GOI327691:GON327691 GYE327691:GYJ327691 HIA327691:HIF327691 HRW327691:HSB327691 IBS327691:IBX327691 ILO327691:ILT327691 IVK327691:IVP327691 JFG327691:JFL327691 JPC327691:JPH327691 JYY327691:JZD327691 KIU327691:KIZ327691 KSQ327691:KSV327691 LCM327691:LCR327691 LMI327691:LMN327691 LWE327691:LWJ327691 MGA327691:MGF327691 MPW327691:MQB327691 MZS327691:MZX327691 NJO327691:NJT327691 NTK327691:NTP327691 ODG327691:ODL327691 ONC327691:ONH327691 OWY327691:OXD327691 PGU327691:PGZ327691 PQQ327691:PQV327691 QAM327691:QAR327691 QKI327691:QKN327691 QUE327691:QUJ327691 REA327691:REF327691 RNW327691:ROB327691 RXS327691:RXX327691 SHO327691:SHT327691 SRK327691:SRP327691 TBG327691:TBL327691 TLC327691:TLH327691 TUY327691:TVD327691 UEU327691:UEZ327691 UOQ327691:UOV327691 UYM327691:UYR327691 VII327691:VIN327691 VSE327691:VSJ327691 WCA327691:WCF327691 WLW327691:WMB327691 WVS327691:WVX327691 K393227:P393227 JG393227:JL393227 TC393227:TH393227 ACY393227:ADD393227 AMU393227:AMZ393227 AWQ393227:AWV393227 BGM393227:BGR393227 BQI393227:BQN393227 CAE393227:CAJ393227 CKA393227:CKF393227 CTW393227:CUB393227 DDS393227:DDX393227 DNO393227:DNT393227 DXK393227:DXP393227 EHG393227:EHL393227 ERC393227:ERH393227 FAY393227:FBD393227 FKU393227:FKZ393227 FUQ393227:FUV393227 GEM393227:GER393227 GOI393227:GON393227 GYE393227:GYJ393227 HIA393227:HIF393227 HRW393227:HSB393227 IBS393227:IBX393227 ILO393227:ILT393227 IVK393227:IVP393227 JFG393227:JFL393227 JPC393227:JPH393227 JYY393227:JZD393227 KIU393227:KIZ393227 KSQ393227:KSV393227 LCM393227:LCR393227 LMI393227:LMN393227 LWE393227:LWJ393227 MGA393227:MGF393227 MPW393227:MQB393227 MZS393227:MZX393227 NJO393227:NJT393227 NTK393227:NTP393227 ODG393227:ODL393227 ONC393227:ONH393227 OWY393227:OXD393227 PGU393227:PGZ393227 PQQ393227:PQV393227 QAM393227:QAR393227 QKI393227:QKN393227 QUE393227:QUJ393227 REA393227:REF393227 RNW393227:ROB393227 RXS393227:RXX393227 SHO393227:SHT393227 SRK393227:SRP393227 TBG393227:TBL393227 TLC393227:TLH393227 TUY393227:TVD393227 UEU393227:UEZ393227 UOQ393227:UOV393227 UYM393227:UYR393227 VII393227:VIN393227 VSE393227:VSJ393227 WCA393227:WCF393227 WLW393227:WMB393227 WVS393227:WVX393227 K458763:P458763 JG458763:JL458763 TC458763:TH458763 ACY458763:ADD458763 AMU458763:AMZ458763 AWQ458763:AWV458763 BGM458763:BGR458763 BQI458763:BQN458763 CAE458763:CAJ458763 CKA458763:CKF458763 CTW458763:CUB458763 DDS458763:DDX458763 DNO458763:DNT458763 DXK458763:DXP458763 EHG458763:EHL458763 ERC458763:ERH458763 FAY458763:FBD458763 FKU458763:FKZ458763 FUQ458763:FUV458763 GEM458763:GER458763 GOI458763:GON458763 GYE458763:GYJ458763 HIA458763:HIF458763 HRW458763:HSB458763 IBS458763:IBX458763 ILO458763:ILT458763 IVK458763:IVP458763 JFG458763:JFL458763 JPC458763:JPH458763 JYY458763:JZD458763 KIU458763:KIZ458763 KSQ458763:KSV458763 LCM458763:LCR458763 LMI458763:LMN458763 LWE458763:LWJ458763 MGA458763:MGF458763 MPW458763:MQB458763 MZS458763:MZX458763 NJO458763:NJT458763 NTK458763:NTP458763 ODG458763:ODL458763 ONC458763:ONH458763 OWY458763:OXD458763 PGU458763:PGZ458763 PQQ458763:PQV458763 QAM458763:QAR458763 QKI458763:QKN458763 QUE458763:QUJ458763 REA458763:REF458763 RNW458763:ROB458763 RXS458763:RXX458763 SHO458763:SHT458763 SRK458763:SRP458763 TBG458763:TBL458763 TLC458763:TLH458763 TUY458763:TVD458763 UEU458763:UEZ458763 UOQ458763:UOV458763 UYM458763:UYR458763 VII458763:VIN458763 VSE458763:VSJ458763 WCA458763:WCF458763 WLW458763:WMB458763 WVS458763:WVX458763 K524299:P524299 JG524299:JL524299 TC524299:TH524299 ACY524299:ADD524299 AMU524299:AMZ524299 AWQ524299:AWV524299 BGM524299:BGR524299 BQI524299:BQN524299 CAE524299:CAJ524299 CKA524299:CKF524299 CTW524299:CUB524299 DDS524299:DDX524299 DNO524299:DNT524299 DXK524299:DXP524299 EHG524299:EHL524299 ERC524299:ERH524299 FAY524299:FBD524299 FKU524299:FKZ524299 FUQ524299:FUV524299 GEM524299:GER524299 GOI524299:GON524299 GYE524299:GYJ524299 HIA524299:HIF524299 HRW524299:HSB524299 IBS524299:IBX524299 ILO524299:ILT524299 IVK524299:IVP524299 JFG524299:JFL524299 JPC524299:JPH524299 JYY524299:JZD524299 KIU524299:KIZ524299 KSQ524299:KSV524299 LCM524299:LCR524299 LMI524299:LMN524299 LWE524299:LWJ524299 MGA524299:MGF524299 MPW524299:MQB524299 MZS524299:MZX524299 NJO524299:NJT524299 NTK524299:NTP524299 ODG524299:ODL524299 ONC524299:ONH524299 OWY524299:OXD524299 PGU524299:PGZ524299 PQQ524299:PQV524299 QAM524299:QAR524299 QKI524299:QKN524299 QUE524299:QUJ524299 REA524299:REF524299 RNW524299:ROB524299 RXS524299:RXX524299 SHO524299:SHT524299 SRK524299:SRP524299 TBG524299:TBL524299 TLC524299:TLH524299 TUY524299:TVD524299 UEU524299:UEZ524299 UOQ524299:UOV524299 UYM524299:UYR524299 VII524299:VIN524299 VSE524299:VSJ524299 WCA524299:WCF524299 WLW524299:WMB524299 WVS524299:WVX524299 K589835:P589835 JG589835:JL589835 TC589835:TH589835 ACY589835:ADD589835 AMU589835:AMZ589835 AWQ589835:AWV589835 BGM589835:BGR589835 BQI589835:BQN589835 CAE589835:CAJ589835 CKA589835:CKF589835 CTW589835:CUB589835 DDS589835:DDX589835 DNO589835:DNT589835 DXK589835:DXP589835 EHG589835:EHL589835 ERC589835:ERH589835 FAY589835:FBD589835 FKU589835:FKZ589835 FUQ589835:FUV589835 GEM589835:GER589835 GOI589835:GON589835 GYE589835:GYJ589835 HIA589835:HIF589835 HRW589835:HSB589835 IBS589835:IBX589835 ILO589835:ILT589835 IVK589835:IVP589835 JFG589835:JFL589835 JPC589835:JPH589835 JYY589835:JZD589835 KIU589835:KIZ589835 KSQ589835:KSV589835 LCM589835:LCR589835 LMI589835:LMN589835 LWE589835:LWJ589835 MGA589835:MGF589835 MPW589835:MQB589835 MZS589835:MZX589835 NJO589835:NJT589835 NTK589835:NTP589835 ODG589835:ODL589835 ONC589835:ONH589835 OWY589835:OXD589835 PGU589835:PGZ589835 PQQ589835:PQV589835 QAM589835:QAR589835 QKI589835:QKN589835 QUE589835:QUJ589835 REA589835:REF589835 RNW589835:ROB589835 RXS589835:RXX589835 SHO589835:SHT589835 SRK589835:SRP589835 TBG589835:TBL589835 TLC589835:TLH589835 TUY589835:TVD589835 UEU589835:UEZ589835 UOQ589835:UOV589835 UYM589835:UYR589835 VII589835:VIN589835 VSE589835:VSJ589835 WCA589835:WCF589835 WLW589835:WMB589835 WVS589835:WVX589835 K655371:P655371 JG655371:JL655371 TC655371:TH655371 ACY655371:ADD655371 AMU655371:AMZ655371 AWQ655371:AWV655371 BGM655371:BGR655371 BQI655371:BQN655371 CAE655371:CAJ655371 CKA655371:CKF655371 CTW655371:CUB655371 DDS655371:DDX655371 DNO655371:DNT655371 DXK655371:DXP655371 EHG655371:EHL655371 ERC655371:ERH655371 FAY655371:FBD655371 FKU655371:FKZ655371 FUQ655371:FUV655371 GEM655371:GER655371 GOI655371:GON655371 GYE655371:GYJ655371 HIA655371:HIF655371 HRW655371:HSB655371 IBS655371:IBX655371 ILO655371:ILT655371 IVK655371:IVP655371 JFG655371:JFL655371 JPC655371:JPH655371 JYY655371:JZD655371 KIU655371:KIZ655371 KSQ655371:KSV655371 LCM655371:LCR655371 LMI655371:LMN655371 LWE655371:LWJ655371 MGA655371:MGF655371 MPW655371:MQB655371 MZS655371:MZX655371 NJO655371:NJT655371 NTK655371:NTP655371 ODG655371:ODL655371 ONC655371:ONH655371 OWY655371:OXD655371 PGU655371:PGZ655371 PQQ655371:PQV655371 QAM655371:QAR655371 QKI655371:QKN655371 QUE655371:QUJ655371 REA655371:REF655371 RNW655371:ROB655371 RXS655371:RXX655371 SHO655371:SHT655371 SRK655371:SRP655371 TBG655371:TBL655371 TLC655371:TLH655371 TUY655371:TVD655371 UEU655371:UEZ655371 UOQ655371:UOV655371 UYM655371:UYR655371 VII655371:VIN655371 VSE655371:VSJ655371 WCA655371:WCF655371 WLW655371:WMB655371 WVS655371:WVX655371 K720907:P720907 JG720907:JL720907 TC720907:TH720907 ACY720907:ADD720907 AMU720907:AMZ720907 AWQ720907:AWV720907 BGM720907:BGR720907 BQI720907:BQN720907 CAE720907:CAJ720907 CKA720907:CKF720907 CTW720907:CUB720907 DDS720907:DDX720907 DNO720907:DNT720907 DXK720907:DXP720907 EHG720907:EHL720907 ERC720907:ERH720907 FAY720907:FBD720907 FKU720907:FKZ720907 FUQ720907:FUV720907 GEM720907:GER720907 GOI720907:GON720907 GYE720907:GYJ720907 HIA720907:HIF720907 HRW720907:HSB720907 IBS720907:IBX720907 ILO720907:ILT720907 IVK720907:IVP720907 JFG720907:JFL720907 JPC720907:JPH720907 JYY720907:JZD720907 KIU720907:KIZ720907 KSQ720907:KSV720907 LCM720907:LCR720907 LMI720907:LMN720907 LWE720907:LWJ720907 MGA720907:MGF720907 MPW720907:MQB720907 MZS720907:MZX720907 NJO720907:NJT720907 NTK720907:NTP720907 ODG720907:ODL720907 ONC720907:ONH720907 OWY720907:OXD720907 PGU720907:PGZ720907 PQQ720907:PQV720907 QAM720907:QAR720907 QKI720907:QKN720907 QUE720907:QUJ720907 REA720907:REF720907 RNW720907:ROB720907 RXS720907:RXX720907 SHO720907:SHT720907 SRK720907:SRP720907 TBG720907:TBL720907 TLC720907:TLH720907 TUY720907:TVD720907 UEU720907:UEZ720907 UOQ720907:UOV720907 UYM720907:UYR720907 VII720907:VIN720907 VSE720907:VSJ720907 WCA720907:WCF720907 WLW720907:WMB720907 WVS720907:WVX720907 K786443:P786443 JG786443:JL786443 TC786443:TH786443 ACY786443:ADD786443 AMU786443:AMZ786443 AWQ786443:AWV786443 BGM786443:BGR786443 BQI786443:BQN786443 CAE786443:CAJ786443 CKA786443:CKF786443 CTW786443:CUB786443 DDS786443:DDX786443 DNO786443:DNT786443 DXK786443:DXP786443 EHG786443:EHL786443 ERC786443:ERH786443 FAY786443:FBD786443 FKU786443:FKZ786443 FUQ786443:FUV786443 GEM786443:GER786443 GOI786443:GON786443 GYE786443:GYJ786443 HIA786443:HIF786443 HRW786443:HSB786443 IBS786443:IBX786443 ILO786443:ILT786443 IVK786443:IVP786443 JFG786443:JFL786443 JPC786443:JPH786443 JYY786443:JZD786443 KIU786443:KIZ786443 KSQ786443:KSV786443 LCM786443:LCR786443 LMI786443:LMN786443 LWE786443:LWJ786443 MGA786443:MGF786443 MPW786443:MQB786443 MZS786443:MZX786443 NJO786443:NJT786443 NTK786443:NTP786443 ODG786443:ODL786443 ONC786443:ONH786443 OWY786443:OXD786443 PGU786443:PGZ786443 PQQ786443:PQV786443 QAM786443:QAR786443 QKI786443:QKN786443 QUE786443:QUJ786443 REA786443:REF786443 RNW786443:ROB786443 RXS786443:RXX786443 SHO786443:SHT786443 SRK786443:SRP786443 TBG786443:TBL786443 TLC786443:TLH786443 TUY786443:TVD786443 UEU786443:UEZ786443 UOQ786443:UOV786443 UYM786443:UYR786443 VII786443:VIN786443 VSE786443:VSJ786443 WCA786443:WCF786443 WLW786443:WMB786443 WVS786443:WVX786443 K851979:P851979 JG851979:JL851979 TC851979:TH851979 ACY851979:ADD851979 AMU851979:AMZ851979 AWQ851979:AWV851979 BGM851979:BGR851979 BQI851979:BQN851979 CAE851979:CAJ851979 CKA851979:CKF851979 CTW851979:CUB851979 DDS851979:DDX851979 DNO851979:DNT851979 DXK851979:DXP851979 EHG851979:EHL851979 ERC851979:ERH851979 FAY851979:FBD851979 FKU851979:FKZ851979 FUQ851979:FUV851979 GEM851979:GER851979 GOI851979:GON851979 GYE851979:GYJ851979 HIA851979:HIF851979 HRW851979:HSB851979 IBS851979:IBX851979 ILO851979:ILT851979 IVK851979:IVP851979 JFG851979:JFL851979 JPC851979:JPH851979 JYY851979:JZD851979 KIU851979:KIZ851979 KSQ851979:KSV851979 LCM851979:LCR851979 LMI851979:LMN851979 LWE851979:LWJ851979 MGA851979:MGF851979 MPW851979:MQB851979 MZS851979:MZX851979 NJO851979:NJT851979 NTK851979:NTP851979 ODG851979:ODL851979 ONC851979:ONH851979 OWY851979:OXD851979 PGU851979:PGZ851979 PQQ851979:PQV851979 QAM851979:QAR851979 QKI851979:QKN851979 QUE851979:QUJ851979 REA851979:REF851979 RNW851979:ROB851979 RXS851979:RXX851979 SHO851979:SHT851979 SRK851979:SRP851979 TBG851979:TBL851979 TLC851979:TLH851979 TUY851979:TVD851979 UEU851979:UEZ851979 UOQ851979:UOV851979 UYM851979:UYR851979 VII851979:VIN851979 VSE851979:VSJ851979 WCA851979:WCF851979 WLW851979:WMB851979 WVS851979:WVX851979 K917515:P917515 JG917515:JL917515 TC917515:TH917515 ACY917515:ADD917515 AMU917515:AMZ917515 AWQ917515:AWV917515 BGM917515:BGR917515 BQI917515:BQN917515 CAE917515:CAJ917515 CKA917515:CKF917515 CTW917515:CUB917515 DDS917515:DDX917515 DNO917515:DNT917515 DXK917515:DXP917515 EHG917515:EHL917515 ERC917515:ERH917515 FAY917515:FBD917515 FKU917515:FKZ917515 FUQ917515:FUV917515 GEM917515:GER917515 GOI917515:GON917515 GYE917515:GYJ917515 HIA917515:HIF917515 HRW917515:HSB917515 IBS917515:IBX917515 ILO917515:ILT917515 IVK917515:IVP917515 JFG917515:JFL917515 JPC917515:JPH917515 JYY917515:JZD917515 KIU917515:KIZ917515 KSQ917515:KSV917515 LCM917515:LCR917515 LMI917515:LMN917515 LWE917515:LWJ917515 MGA917515:MGF917515 MPW917515:MQB917515 MZS917515:MZX917515 NJO917515:NJT917515 NTK917515:NTP917515 ODG917515:ODL917515 ONC917515:ONH917515 OWY917515:OXD917515 PGU917515:PGZ917515 PQQ917515:PQV917515 QAM917515:QAR917515 QKI917515:QKN917515 QUE917515:QUJ917515 REA917515:REF917515 RNW917515:ROB917515 RXS917515:RXX917515 SHO917515:SHT917515 SRK917515:SRP917515 TBG917515:TBL917515 TLC917515:TLH917515 TUY917515:TVD917515 UEU917515:UEZ917515 UOQ917515:UOV917515 UYM917515:UYR917515 VII917515:VIN917515 VSE917515:VSJ917515 WCA917515:WCF917515 WLW917515:WMB917515 WVS917515:WVX917515 K983051:P983051 JG983051:JL983051 TC983051:TH983051 ACY983051:ADD983051 AMU983051:AMZ983051 AWQ983051:AWV983051 BGM983051:BGR983051 BQI983051:BQN983051 CAE983051:CAJ983051 CKA983051:CKF983051 CTW983051:CUB983051 DDS983051:DDX983051 DNO983051:DNT983051 DXK983051:DXP983051 EHG983051:EHL983051 ERC983051:ERH983051 FAY983051:FBD983051 FKU983051:FKZ983051 FUQ983051:FUV983051 GEM983051:GER983051 GOI983051:GON983051 GYE983051:GYJ983051 HIA983051:HIF983051 HRW983051:HSB983051 IBS983051:IBX983051 ILO983051:ILT983051 IVK983051:IVP983051 JFG983051:JFL983051 JPC983051:JPH983051 JYY983051:JZD983051 KIU983051:KIZ983051 KSQ983051:KSV983051 LCM983051:LCR983051 LMI983051:LMN983051 LWE983051:LWJ983051 MGA983051:MGF983051 MPW983051:MQB983051 MZS983051:MZX983051 NJO983051:NJT983051 NTK983051:NTP983051 ODG983051:ODL983051 ONC983051:ONH983051 OWY983051:OXD983051 PGU983051:PGZ983051 PQQ983051:PQV983051 QAM983051:QAR983051 QKI983051:QKN983051 QUE983051:QUJ983051 REA983051:REF983051 RNW983051:ROB983051 RXS983051:RXX983051 SHO983051:SHT983051 SRK983051:SRP983051 TBG983051:TBL983051 TLC983051:TLH983051 TUY983051:TVD983051 UEU983051:UEZ983051 UOQ983051:UOV983051 UYM983051:UYR983051 VII983051:VIN983051 VSE983051:VSJ983051 WCA983051:WCF983051 WLW983051:WMB983051 WVS983051:WVX983051">
      <formula1>$U$3:$U$8</formula1>
    </dataValidation>
    <dataValidation type="list" allowBlank="1" sqref="H11:J11 JD11:JF11 SZ11:TB11 ACV11:ACX11 AMR11:AMT11 AWN11:AWP11 BGJ11:BGL11 BQF11:BQH11 CAB11:CAD11 CJX11:CJZ11 CTT11:CTV11 DDP11:DDR11 DNL11:DNN11 DXH11:DXJ11 EHD11:EHF11 EQZ11:ERB11 FAV11:FAX11 FKR11:FKT11 FUN11:FUP11 GEJ11:GEL11 GOF11:GOH11 GYB11:GYD11 HHX11:HHZ11 HRT11:HRV11 IBP11:IBR11 ILL11:ILN11 IVH11:IVJ11 JFD11:JFF11 JOZ11:JPB11 JYV11:JYX11 KIR11:KIT11 KSN11:KSP11 LCJ11:LCL11 LMF11:LMH11 LWB11:LWD11 MFX11:MFZ11 MPT11:MPV11 MZP11:MZR11 NJL11:NJN11 NTH11:NTJ11 ODD11:ODF11 OMZ11:ONB11 OWV11:OWX11 PGR11:PGT11 PQN11:PQP11 QAJ11:QAL11 QKF11:QKH11 QUB11:QUD11 RDX11:RDZ11 RNT11:RNV11 RXP11:RXR11 SHL11:SHN11 SRH11:SRJ11 TBD11:TBF11 TKZ11:TLB11 TUV11:TUX11 UER11:UET11 UON11:UOP11 UYJ11:UYL11 VIF11:VIH11 VSB11:VSD11 WBX11:WBZ11 WLT11:WLV11 WVP11:WVR11 H65547:J65547 JD65547:JF65547 SZ65547:TB65547 ACV65547:ACX65547 AMR65547:AMT65547 AWN65547:AWP65547 BGJ65547:BGL65547 BQF65547:BQH65547 CAB65547:CAD65547 CJX65547:CJZ65547 CTT65547:CTV65547 DDP65547:DDR65547 DNL65547:DNN65547 DXH65547:DXJ65547 EHD65547:EHF65547 EQZ65547:ERB65547 FAV65547:FAX65547 FKR65547:FKT65547 FUN65547:FUP65547 GEJ65547:GEL65547 GOF65547:GOH65547 GYB65547:GYD65547 HHX65547:HHZ65547 HRT65547:HRV65547 IBP65547:IBR65547 ILL65547:ILN65547 IVH65547:IVJ65547 JFD65547:JFF65547 JOZ65547:JPB65547 JYV65547:JYX65547 KIR65547:KIT65547 KSN65547:KSP65547 LCJ65547:LCL65547 LMF65547:LMH65547 LWB65547:LWD65547 MFX65547:MFZ65547 MPT65547:MPV65547 MZP65547:MZR65547 NJL65547:NJN65547 NTH65547:NTJ65547 ODD65547:ODF65547 OMZ65547:ONB65547 OWV65547:OWX65547 PGR65547:PGT65547 PQN65547:PQP65547 QAJ65547:QAL65547 QKF65547:QKH65547 QUB65547:QUD65547 RDX65547:RDZ65547 RNT65547:RNV65547 RXP65547:RXR65547 SHL65547:SHN65547 SRH65547:SRJ65547 TBD65547:TBF65547 TKZ65547:TLB65547 TUV65547:TUX65547 UER65547:UET65547 UON65547:UOP65547 UYJ65547:UYL65547 VIF65547:VIH65547 VSB65547:VSD65547 WBX65547:WBZ65547 WLT65547:WLV65547 WVP65547:WVR65547 H131083:J131083 JD131083:JF131083 SZ131083:TB131083 ACV131083:ACX131083 AMR131083:AMT131083 AWN131083:AWP131083 BGJ131083:BGL131083 BQF131083:BQH131083 CAB131083:CAD131083 CJX131083:CJZ131083 CTT131083:CTV131083 DDP131083:DDR131083 DNL131083:DNN131083 DXH131083:DXJ131083 EHD131083:EHF131083 EQZ131083:ERB131083 FAV131083:FAX131083 FKR131083:FKT131083 FUN131083:FUP131083 GEJ131083:GEL131083 GOF131083:GOH131083 GYB131083:GYD131083 HHX131083:HHZ131083 HRT131083:HRV131083 IBP131083:IBR131083 ILL131083:ILN131083 IVH131083:IVJ131083 JFD131083:JFF131083 JOZ131083:JPB131083 JYV131083:JYX131083 KIR131083:KIT131083 KSN131083:KSP131083 LCJ131083:LCL131083 LMF131083:LMH131083 LWB131083:LWD131083 MFX131083:MFZ131083 MPT131083:MPV131083 MZP131083:MZR131083 NJL131083:NJN131083 NTH131083:NTJ131083 ODD131083:ODF131083 OMZ131083:ONB131083 OWV131083:OWX131083 PGR131083:PGT131083 PQN131083:PQP131083 QAJ131083:QAL131083 QKF131083:QKH131083 QUB131083:QUD131083 RDX131083:RDZ131083 RNT131083:RNV131083 RXP131083:RXR131083 SHL131083:SHN131083 SRH131083:SRJ131083 TBD131083:TBF131083 TKZ131083:TLB131083 TUV131083:TUX131083 UER131083:UET131083 UON131083:UOP131083 UYJ131083:UYL131083 VIF131083:VIH131083 VSB131083:VSD131083 WBX131083:WBZ131083 WLT131083:WLV131083 WVP131083:WVR131083 H196619:J196619 JD196619:JF196619 SZ196619:TB196619 ACV196619:ACX196619 AMR196619:AMT196619 AWN196619:AWP196619 BGJ196619:BGL196619 BQF196619:BQH196619 CAB196619:CAD196619 CJX196619:CJZ196619 CTT196619:CTV196619 DDP196619:DDR196619 DNL196619:DNN196619 DXH196619:DXJ196619 EHD196619:EHF196619 EQZ196619:ERB196619 FAV196619:FAX196619 FKR196619:FKT196619 FUN196619:FUP196619 GEJ196619:GEL196619 GOF196619:GOH196619 GYB196619:GYD196619 HHX196619:HHZ196619 HRT196619:HRV196619 IBP196619:IBR196619 ILL196619:ILN196619 IVH196619:IVJ196619 JFD196619:JFF196619 JOZ196619:JPB196619 JYV196619:JYX196619 KIR196619:KIT196619 KSN196619:KSP196619 LCJ196619:LCL196619 LMF196619:LMH196619 LWB196619:LWD196619 MFX196619:MFZ196619 MPT196619:MPV196619 MZP196619:MZR196619 NJL196619:NJN196619 NTH196619:NTJ196619 ODD196619:ODF196619 OMZ196619:ONB196619 OWV196619:OWX196619 PGR196619:PGT196619 PQN196619:PQP196619 QAJ196619:QAL196619 QKF196619:QKH196619 QUB196619:QUD196619 RDX196619:RDZ196619 RNT196619:RNV196619 RXP196619:RXR196619 SHL196619:SHN196619 SRH196619:SRJ196619 TBD196619:TBF196619 TKZ196619:TLB196619 TUV196619:TUX196619 UER196619:UET196619 UON196619:UOP196619 UYJ196619:UYL196619 VIF196619:VIH196619 VSB196619:VSD196619 WBX196619:WBZ196619 WLT196619:WLV196619 WVP196619:WVR196619 H262155:J262155 JD262155:JF262155 SZ262155:TB262155 ACV262155:ACX262155 AMR262155:AMT262155 AWN262155:AWP262155 BGJ262155:BGL262155 BQF262155:BQH262155 CAB262155:CAD262155 CJX262155:CJZ262155 CTT262155:CTV262155 DDP262155:DDR262155 DNL262155:DNN262155 DXH262155:DXJ262155 EHD262155:EHF262155 EQZ262155:ERB262155 FAV262155:FAX262155 FKR262155:FKT262155 FUN262155:FUP262155 GEJ262155:GEL262155 GOF262155:GOH262155 GYB262155:GYD262155 HHX262155:HHZ262155 HRT262155:HRV262155 IBP262155:IBR262155 ILL262155:ILN262155 IVH262155:IVJ262155 JFD262155:JFF262155 JOZ262155:JPB262155 JYV262155:JYX262155 KIR262155:KIT262155 KSN262155:KSP262155 LCJ262155:LCL262155 LMF262155:LMH262155 LWB262155:LWD262155 MFX262155:MFZ262155 MPT262155:MPV262155 MZP262155:MZR262155 NJL262155:NJN262155 NTH262155:NTJ262155 ODD262155:ODF262155 OMZ262155:ONB262155 OWV262155:OWX262155 PGR262155:PGT262155 PQN262155:PQP262155 QAJ262155:QAL262155 QKF262155:QKH262155 QUB262155:QUD262155 RDX262155:RDZ262155 RNT262155:RNV262155 RXP262155:RXR262155 SHL262155:SHN262155 SRH262155:SRJ262155 TBD262155:TBF262155 TKZ262155:TLB262155 TUV262155:TUX262155 UER262155:UET262155 UON262155:UOP262155 UYJ262155:UYL262155 VIF262155:VIH262155 VSB262155:VSD262155 WBX262155:WBZ262155 WLT262155:WLV262155 WVP262155:WVR262155 H327691:J327691 JD327691:JF327691 SZ327691:TB327691 ACV327691:ACX327691 AMR327691:AMT327691 AWN327691:AWP327691 BGJ327691:BGL327691 BQF327691:BQH327691 CAB327691:CAD327691 CJX327691:CJZ327691 CTT327691:CTV327691 DDP327691:DDR327691 DNL327691:DNN327691 DXH327691:DXJ327691 EHD327691:EHF327691 EQZ327691:ERB327691 FAV327691:FAX327691 FKR327691:FKT327691 FUN327691:FUP327691 GEJ327691:GEL327691 GOF327691:GOH327691 GYB327691:GYD327691 HHX327691:HHZ327691 HRT327691:HRV327691 IBP327691:IBR327691 ILL327691:ILN327691 IVH327691:IVJ327691 JFD327691:JFF327691 JOZ327691:JPB327691 JYV327691:JYX327691 KIR327691:KIT327691 KSN327691:KSP327691 LCJ327691:LCL327691 LMF327691:LMH327691 LWB327691:LWD327691 MFX327691:MFZ327691 MPT327691:MPV327691 MZP327691:MZR327691 NJL327691:NJN327691 NTH327691:NTJ327691 ODD327691:ODF327691 OMZ327691:ONB327691 OWV327691:OWX327691 PGR327691:PGT327691 PQN327691:PQP327691 QAJ327691:QAL327691 QKF327691:QKH327691 QUB327691:QUD327691 RDX327691:RDZ327691 RNT327691:RNV327691 RXP327691:RXR327691 SHL327691:SHN327691 SRH327691:SRJ327691 TBD327691:TBF327691 TKZ327691:TLB327691 TUV327691:TUX327691 UER327691:UET327691 UON327691:UOP327691 UYJ327691:UYL327691 VIF327691:VIH327691 VSB327691:VSD327691 WBX327691:WBZ327691 WLT327691:WLV327691 WVP327691:WVR327691 H393227:J393227 JD393227:JF393227 SZ393227:TB393227 ACV393227:ACX393227 AMR393227:AMT393227 AWN393227:AWP393227 BGJ393227:BGL393227 BQF393227:BQH393227 CAB393227:CAD393227 CJX393227:CJZ393227 CTT393227:CTV393227 DDP393227:DDR393227 DNL393227:DNN393227 DXH393227:DXJ393227 EHD393227:EHF393227 EQZ393227:ERB393227 FAV393227:FAX393227 FKR393227:FKT393227 FUN393227:FUP393227 GEJ393227:GEL393227 GOF393227:GOH393227 GYB393227:GYD393227 HHX393227:HHZ393227 HRT393227:HRV393227 IBP393227:IBR393227 ILL393227:ILN393227 IVH393227:IVJ393227 JFD393227:JFF393227 JOZ393227:JPB393227 JYV393227:JYX393227 KIR393227:KIT393227 KSN393227:KSP393227 LCJ393227:LCL393227 LMF393227:LMH393227 LWB393227:LWD393227 MFX393227:MFZ393227 MPT393227:MPV393227 MZP393227:MZR393227 NJL393227:NJN393227 NTH393227:NTJ393227 ODD393227:ODF393227 OMZ393227:ONB393227 OWV393227:OWX393227 PGR393227:PGT393227 PQN393227:PQP393227 QAJ393227:QAL393227 QKF393227:QKH393227 QUB393227:QUD393227 RDX393227:RDZ393227 RNT393227:RNV393227 RXP393227:RXR393227 SHL393227:SHN393227 SRH393227:SRJ393227 TBD393227:TBF393227 TKZ393227:TLB393227 TUV393227:TUX393227 UER393227:UET393227 UON393227:UOP393227 UYJ393227:UYL393227 VIF393227:VIH393227 VSB393227:VSD393227 WBX393227:WBZ393227 WLT393227:WLV393227 WVP393227:WVR393227 H458763:J458763 JD458763:JF458763 SZ458763:TB458763 ACV458763:ACX458763 AMR458763:AMT458763 AWN458763:AWP458763 BGJ458763:BGL458763 BQF458763:BQH458763 CAB458763:CAD458763 CJX458763:CJZ458763 CTT458763:CTV458763 DDP458763:DDR458763 DNL458763:DNN458763 DXH458763:DXJ458763 EHD458763:EHF458763 EQZ458763:ERB458763 FAV458763:FAX458763 FKR458763:FKT458763 FUN458763:FUP458763 GEJ458763:GEL458763 GOF458763:GOH458763 GYB458763:GYD458763 HHX458763:HHZ458763 HRT458763:HRV458763 IBP458763:IBR458763 ILL458763:ILN458763 IVH458763:IVJ458763 JFD458763:JFF458763 JOZ458763:JPB458763 JYV458763:JYX458763 KIR458763:KIT458763 KSN458763:KSP458763 LCJ458763:LCL458763 LMF458763:LMH458763 LWB458763:LWD458763 MFX458763:MFZ458763 MPT458763:MPV458763 MZP458763:MZR458763 NJL458763:NJN458763 NTH458763:NTJ458763 ODD458763:ODF458763 OMZ458763:ONB458763 OWV458763:OWX458763 PGR458763:PGT458763 PQN458763:PQP458763 QAJ458763:QAL458763 QKF458763:QKH458763 QUB458763:QUD458763 RDX458763:RDZ458763 RNT458763:RNV458763 RXP458763:RXR458763 SHL458763:SHN458763 SRH458763:SRJ458763 TBD458763:TBF458763 TKZ458763:TLB458763 TUV458763:TUX458763 UER458763:UET458763 UON458763:UOP458763 UYJ458763:UYL458763 VIF458763:VIH458763 VSB458763:VSD458763 WBX458763:WBZ458763 WLT458763:WLV458763 WVP458763:WVR458763 H524299:J524299 JD524299:JF524299 SZ524299:TB524299 ACV524299:ACX524299 AMR524299:AMT524299 AWN524299:AWP524299 BGJ524299:BGL524299 BQF524299:BQH524299 CAB524299:CAD524299 CJX524299:CJZ524299 CTT524299:CTV524299 DDP524299:DDR524299 DNL524299:DNN524299 DXH524299:DXJ524299 EHD524299:EHF524299 EQZ524299:ERB524299 FAV524299:FAX524299 FKR524299:FKT524299 FUN524299:FUP524299 GEJ524299:GEL524299 GOF524299:GOH524299 GYB524299:GYD524299 HHX524299:HHZ524299 HRT524299:HRV524299 IBP524299:IBR524299 ILL524299:ILN524299 IVH524299:IVJ524299 JFD524299:JFF524299 JOZ524299:JPB524299 JYV524299:JYX524299 KIR524299:KIT524299 KSN524299:KSP524299 LCJ524299:LCL524299 LMF524299:LMH524299 LWB524299:LWD524299 MFX524299:MFZ524299 MPT524299:MPV524299 MZP524299:MZR524299 NJL524299:NJN524299 NTH524299:NTJ524299 ODD524299:ODF524299 OMZ524299:ONB524299 OWV524299:OWX524299 PGR524299:PGT524299 PQN524299:PQP524299 QAJ524299:QAL524299 QKF524299:QKH524299 QUB524299:QUD524299 RDX524299:RDZ524299 RNT524299:RNV524299 RXP524299:RXR524299 SHL524299:SHN524299 SRH524299:SRJ524299 TBD524299:TBF524299 TKZ524299:TLB524299 TUV524299:TUX524299 UER524299:UET524299 UON524299:UOP524299 UYJ524299:UYL524299 VIF524299:VIH524299 VSB524299:VSD524299 WBX524299:WBZ524299 WLT524299:WLV524299 WVP524299:WVR524299 H589835:J589835 JD589835:JF589835 SZ589835:TB589835 ACV589835:ACX589835 AMR589835:AMT589835 AWN589835:AWP589835 BGJ589835:BGL589835 BQF589835:BQH589835 CAB589835:CAD589835 CJX589835:CJZ589835 CTT589835:CTV589835 DDP589835:DDR589835 DNL589835:DNN589835 DXH589835:DXJ589835 EHD589835:EHF589835 EQZ589835:ERB589835 FAV589835:FAX589835 FKR589835:FKT589835 FUN589835:FUP589835 GEJ589835:GEL589835 GOF589835:GOH589835 GYB589835:GYD589835 HHX589835:HHZ589835 HRT589835:HRV589835 IBP589835:IBR589835 ILL589835:ILN589835 IVH589835:IVJ589835 JFD589835:JFF589835 JOZ589835:JPB589835 JYV589835:JYX589835 KIR589835:KIT589835 KSN589835:KSP589835 LCJ589835:LCL589835 LMF589835:LMH589835 LWB589835:LWD589835 MFX589835:MFZ589835 MPT589835:MPV589835 MZP589835:MZR589835 NJL589835:NJN589835 NTH589835:NTJ589835 ODD589835:ODF589835 OMZ589835:ONB589835 OWV589835:OWX589835 PGR589835:PGT589835 PQN589835:PQP589835 QAJ589835:QAL589835 QKF589835:QKH589835 QUB589835:QUD589835 RDX589835:RDZ589835 RNT589835:RNV589835 RXP589835:RXR589835 SHL589835:SHN589835 SRH589835:SRJ589835 TBD589835:TBF589835 TKZ589835:TLB589835 TUV589835:TUX589835 UER589835:UET589835 UON589835:UOP589835 UYJ589835:UYL589835 VIF589835:VIH589835 VSB589835:VSD589835 WBX589835:WBZ589835 WLT589835:WLV589835 WVP589835:WVR589835 H655371:J655371 JD655371:JF655371 SZ655371:TB655371 ACV655371:ACX655371 AMR655371:AMT655371 AWN655371:AWP655371 BGJ655371:BGL655371 BQF655371:BQH655371 CAB655371:CAD655371 CJX655371:CJZ655371 CTT655371:CTV655371 DDP655371:DDR655371 DNL655371:DNN655371 DXH655371:DXJ655371 EHD655371:EHF655371 EQZ655371:ERB655371 FAV655371:FAX655371 FKR655371:FKT655371 FUN655371:FUP655371 GEJ655371:GEL655371 GOF655371:GOH655371 GYB655371:GYD655371 HHX655371:HHZ655371 HRT655371:HRV655371 IBP655371:IBR655371 ILL655371:ILN655371 IVH655371:IVJ655371 JFD655371:JFF655371 JOZ655371:JPB655371 JYV655371:JYX655371 KIR655371:KIT655371 KSN655371:KSP655371 LCJ655371:LCL655371 LMF655371:LMH655371 LWB655371:LWD655371 MFX655371:MFZ655371 MPT655371:MPV655371 MZP655371:MZR655371 NJL655371:NJN655371 NTH655371:NTJ655371 ODD655371:ODF655371 OMZ655371:ONB655371 OWV655371:OWX655371 PGR655371:PGT655371 PQN655371:PQP655371 QAJ655371:QAL655371 QKF655371:QKH655371 QUB655371:QUD655371 RDX655371:RDZ655371 RNT655371:RNV655371 RXP655371:RXR655371 SHL655371:SHN655371 SRH655371:SRJ655371 TBD655371:TBF655371 TKZ655371:TLB655371 TUV655371:TUX655371 UER655371:UET655371 UON655371:UOP655371 UYJ655371:UYL655371 VIF655371:VIH655371 VSB655371:VSD655371 WBX655371:WBZ655371 WLT655371:WLV655371 WVP655371:WVR655371 H720907:J720907 JD720907:JF720907 SZ720907:TB720907 ACV720907:ACX720907 AMR720907:AMT720907 AWN720907:AWP720907 BGJ720907:BGL720907 BQF720907:BQH720907 CAB720907:CAD720907 CJX720907:CJZ720907 CTT720907:CTV720907 DDP720907:DDR720907 DNL720907:DNN720907 DXH720907:DXJ720907 EHD720907:EHF720907 EQZ720907:ERB720907 FAV720907:FAX720907 FKR720907:FKT720907 FUN720907:FUP720907 GEJ720907:GEL720907 GOF720907:GOH720907 GYB720907:GYD720907 HHX720907:HHZ720907 HRT720907:HRV720907 IBP720907:IBR720907 ILL720907:ILN720907 IVH720907:IVJ720907 JFD720907:JFF720907 JOZ720907:JPB720907 JYV720907:JYX720907 KIR720907:KIT720907 KSN720907:KSP720907 LCJ720907:LCL720907 LMF720907:LMH720907 LWB720907:LWD720907 MFX720907:MFZ720907 MPT720907:MPV720907 MZP720907:MZR720907 NJL720907:NJN720907 NTH720907:NTJ720907 ODD720907:ODF720907 OMZ720907:ONB720907 OWV720907:OWX720907 PGR720907:PGT720907 PQN720907:PQP720907 QAJ720907:QAL720907 QKF720907:QKH720907 QUB720907:QUD720907 RDX720907:RDZ720907 RNT720907:RNV720907 RXP720907:RXR720907 SHL720907:SHN720907 SRH720907:SRJ720907 TBD720907:TBF720907 TKZ720907:TLB720907 TUV720907:TUX720907 UER720907:UET720907 UON720907:UOP720907 UYJ720907:UYL720907 VIF720907:VIH720907 VSB720907:VSD720907 WBX720907:WBZ720907 WLT720907:WLV720907 WVP720907:WVR720907 H786443:J786443 JD786443:JF786443 SZ786443:TB786443 ACV786443:ACX786443 AMR786443:AMT786443 AWN786443:AWP786443 BGJ786443:BGL786443 BQF786443:BQH786443 CAB786443:CAD786443 CJX786443:CJZ786443 CTT786443:CTV786443 DDP786443:DDR786443 DNL786443:DNN786443 DXH786443:DXJ786443 EHD786443:EHF786443 EQZ786443:ERB786443 FAV786443:FAX786443 FKR786443:FKT786443 FUN786443:FUP786443 GEJ786443:GEL786443 GOF786443:GOH786443 GYB786443:GYD786443 HHX786443:HHZ786443 HRT786443:HRV786443 IBP786443:IBR786443 ILL786443:ILN786443 IVH786443:IVJ786443 JFD786443:JFF786443 JOZ786443:JPB786443 JYV786443:JYX786443 KIR786443:KIT786443 KSN786443:KSP786443 LCJ786443:LCL786443 LMF786443:LMH786443 LWB786443:LWD786443 MFX786443:MFZ786443 MPT786443:MPV786443 MZP786443:MZR786443 NJL786443:NJN786443 NTH786443:NTJ786443 ODD786443:ODF786443 OMZ786443:ONB786443 OWV786443:OWX786443 PGR786443:PGT786443 PQN786443:PQP786443 QAJ786443:QAL786443 QKF786443:QKH786443 QUB786443:QUD786443 RDX786443:RDZ786443 RNT786443:RNV786443 RXP786443:RXR786443 SHL786443:SHN786443 SRH786443:SRJ786443 TBD786443:TBF786443 TKZ786443:TLB786443 TUV786443:TUX786443 UER786443:UET786443 UON786443:UOP786443 UYJ786443:UYL786443 VIF786443:VIH786443 VSB786443:VSD786443 WBX786443:WBZ786443 WLT786443:WLV786443 WVP786443:WVR786443 H851979:J851979 JD851979:JF851979 SZ851979:TB851979 ACV851979:ACX851979 AMR851979:AMT851979 AWN851979:AWP851979 BGJ851979:BGL851979 BQF851979:BQH851979 CAB851979:CAD851979 CJX851979:CJZ851979 CTT851979:CTV851979 DDP851979:DDR851979 DNL851979:DNN851979 DXH851979:DXJ851979 EHD851979:EHF851979 EQZ851979:ERB851979 FAV851979:FAX851979 FKR851979:FKT851979 FUN851979:FUP851979 GEJ851979:GEL851979 GOF851979:GOH851979 GYB851979:GYD851979 HHX851979:HHZ851979 HRT851979:HRV851979 IBP851979:IBR851979 ILL851979:ILN851979 IVH851979:IVJ851979 JFD851979:JFF851979 JOZ851979:JPB851979 JYV851979:JYX851979 KIR851979:KIT851979 KSN851979:KSP851979 LCJ851979:LCL851979 LMF851979:LMH851979 LWB851979:LWD851979 MFX851979:MFZ851979 MPT851979:MPV851979 MZP851979:MZR851979 NJL851979:NJN851979 NTH851979:NTJ851979 ODD851979:ODF851979 OMZ851979:ONB851979 OWV851979:OWX851979 PGR851979:PGT851979 PQN851979:PQP851979 QAJ851979:QAL851979 QKF851979:QKH851979 QUB851979:QUD851979 RDX851979:RDZ851979 RNT851979:RNV851979 RXP851979:RXR851979 SHL851979:SHN851979 SRH851979:SRJ851979 TBD851979:TBF851979 TKZ851979:TLB851979 TUV851979:TUX851979 UER851979:UET851979 UON851979:UOP851979 UYJ851979:UYL851979 VIF851979:VIH851979 VSB851979:VSD851979 WBX851979:WBZ851979 WLT851979:WLV851979 WVP851979:WVR851979 H917515:J917515 JD917515:JF917515 SZ917515:TB917515 ACV917515:ACX917515 AMR917515:AMT917515 AWN917515:AWP917515 BGJ917515:BGL917515 BQF917515:BQH917515 CAB917515:CAD917515 CJX917515:CJZ917515 CTT917515:CTV917515 DDP917515:DDR917515 DNL917515:DNN917515 DXH917515:DXJ917515 EHD917515:EHF917515 EQZ917515:ERB917515 FAV917515:FAX917515 FKR917515:FKT917515 FUN917515:FUP917515 GEJ917515:GEL917515 GOF917515:GOH917515 GYB917515:GYD917515 HHX917515:HHZ917515 HRT917515:HRV917515 IBP917515:IBR917515 ILL917515:ILN917515 IVH917515:IVJ917515 JFD917515:JFF917515 JOZ917515:JPB917515 JYV917515:JYX917515 KIR917515:KIT917515 KSN917515:KSP917515 LCJ917515:LCL917515 LMF917515:LMH917515 LWB917515:LWD917515 MFX917515:MFZ917515 MPT917515:MPV917515 MZP917515:MZR917515 NJL917515:NJN917515 NTH917515:NTJ917515 ODD917515:ODF917515 OMZ917515:ONB917515 OWV917515:OWX917515 PGR917515:PGT917515 PQN917515:PQP917515 QAJ917515:QAL917515 QKF917515:QKH917515 QUB917515:QUD917515 RDX917515:RDZ917515 RNT917515:RNV917515 RXP917515:RXR917515 SHL917515:SHN917515 SRH917515:SRJ917515 TBD917515:TBF917515 TKZ917515:TLB917515 TUV917515:TUX917515 UER917515:UET917515 UON917515:UOP917515 UYJ917515:UYL917515 VIF917515:VIH917515 VSB917515:VSD917515 WBX917515:WBZ917515 WLT917515:WLV917515 WVP917515:WVR917515 H983051:J983051 JD983051:JF983051 SZ983051:TB983051 ACV983051:ACX983051 AMR983051:AMT983051 AWN983051:AWP983051 BGJ983051:BGL983051 BQF983051:BQH983051 CAB983051:CAD983051 CJX983051:CJZ983051 CTT983051:CTV983051 DDP983051:DDR983051 DNL983051:DNN983051 DXH983051:DXJ983051 EHD983051:EHF983051 EQZ983051:ERB983051 FAV983051:FAX983051 FKR983051:FKT983051 FUN983051:FUP983051 GEJ983051:GEL983051 GOF983051:GOH983051 GYB983051:GYD983051 HHX983051:HHZ983051 HRT983051:HRV983051 IBP983051:IBR983051 ILL983051:ILN983051 IVH983051:IVJ983051 JFD983051:JFF983051 JOZ983051:JPB983051 JYV983051:JYX983051 KIR983051:KIT983051 KSN983051:KSP983051 LCJ983051:LCL983051 LMF983051:LMH983051 LWB983051:LWD983051 MFX983051:MFZ983051 MPT983051:MPV983051 MZP983051:MZR983051 NJL983051:NJN983051 NTH983051:NTJ983051 ODD983051:ODF983051 OMZ983051:ONB983051 OWV983051:OWX983051 PGR983051:PGT983051 PQN983051:PQP983051 QAJ983051:QAL983051 QKF983051:QKH983051 QUB983051:QUD983051 RDX983051:RDZ983051 RNT983051:RNV983051 RXP983051:RXR983051 SHL983051:SHN983051 SRH983051:SRJ983051 TBD983051:TBF983051 TKZ983051:TLB983051 TUV983051:TUX983051 UER983051:UET983051 UON983051:UOP983051 UYJ983051:UYL983051 VIF983051:VIH983051 VSB983051:VSD983051 WBX983051:WBZ983051 WLT983051:WLV983051 WVP983051:WVR983051">
      <formula1>$S$3:$S$6</formula1>
    </dataValidation>
  </dataValidations>
  <printOptions horizontalCentered="1" verticalCentered="1"/>
  <pageMargins left="0.2" right="0.15748031496063" top="0.9" bottom="0.26" header="0.6" footer="0.41"/>
  <pageSetup paperSize="9" scale="6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522"/>
  <sheetViews>
    <sheetView view="pageBreakPreview" topLeftCell="D1" zoomScale="75" zoomScaleNormal="75" zoomScaleSheetLayoutView="75" workbookViewId="0">
      <selection activeCell="K12" sqref="K12:Q12"/>
    </sheetView>
  </sheetViews>
  <sheetFormatPr defaultRowHeight="12.75" x14ac:dyDescent="0.2"/>
  <cols>
    <col min="1" max="1" width="2.875" style="339" customWidth="1"/>
    <col min="2" max="2" width="0.625" style="29" customWidth="1"/>
    <col min="3" max="3" width="29.5" style="29" customWidth="1"/>
    <col min="4" max="4" width="1.5" style="29" customWidth="1"/>
    <col min="5" max="5" width="10" style="29" customWidth="1"/>
    <col min="6" max="6" width="6.5" style="29" customWidth="1"/>
    <col min="7" max="7" width="2.125" style="29" customWidth="1"/>
    <col min="8" max="8" width="10" style="29" customWidth="1"/>
    <col min="9" max="9" width="11.625" style="29" customWidth="1"/>
    <col min="10" max="10" width="0.875" style="29" customWidth="1"/>
    <col min="11" max="11" width="2.625" style="29" customWidth="1"/>
    <col min="12" max="12" width="8.875" style="29" customWidth="1"/>
    <col min="13" max="13" width="8.5" style="29" customWidth="1"/>
    <col min="14" max="14" width="1.875" style="29" customWidth="1"/>
    <col min="15" max="15" width="12.125" style="29" customWidth="1"/>
    <col min="16" max="16" width="3.625" style="29" customWidth="1"/>
    <col min="17" max="17" width="11.375" style="29" customWidth="1"/>
    <col min="18" max="18" width="1.625" style="29" customWidth="1"/>
    <col min="19" max="19" width="9.5" style="29" customWidth="1"/>
    <col min="20" max="20" width="8.375" style="29" customWidth="1"/>
    <col min="21" max="21" width="3" style="339" customWidth="1"/>
    <col min="22" max="22" width="0.875" style="29" customWidth="1"/>
    <col min="23" max="23" width="17" style="29" customWidth="1"/>
    <col min="24" max="24" width="34.625" style="29" customWidth="1"/>
    <col min="25" max="25" width="2.5" style="29" customWidth="1"/>
    <col min="26" max="26" width="30.625" style="29" customWidth="1"/>
    <col min="27" max="27" width="3.125" style="29" customWidth="1"/>
    <col min="28" max="28" width="22" style="29" customWidth="1"/>
    <col min="29" max="29" width="2.625" style="29" customWidth="1"/>
    <col min="30" max="30" width="7.625" style="29" customWidth="1"/>
    <col min="31" max="31" width="10.625" style="29" customWidth="1"/>
    <col min="32" max="32" width="0.875" style="29" customWidth="1"/>
    <col min="33" max="33" width="6.625" style="29" customWidth="1"/>
    <col min="34" max="34" width="0.875" style="29" customWidth="1"/>
    <col min="35" max="35" width="6.625" style="29" customWidth="1"/>
    <col min="36" max="36" width="3.625" style="29" customWidth="1"/>
    <col min="37" max="37" width="6.625" style="29" customWidth="1"/>
    <col min="38" max="38" width="2.375" style="29" customWidth="1"/>
    <col min="39" max="256" width="9.125" style="29"/>
    <col min="257" max="257" width="2.875" style="29" customWidth="1"/>
    <col min="258" max="258" width="0.625" style="29" customWidth="1"/>
    <col min="259" max="259" width="29.5" style="29" customWidth="1"/>
    <col min="260" max="260" width="1.5" style="29" customWidth="1"/>
    <col min="261" max="261" width="10" style="29" customWidth="1"/>
    <col min="262" max="262" width="6.5" style="29" customWidth="1"/>
    <col min="263" max="263" width="2.125" style="29" customWidth="1"/>
    <col min="264" max="264" width="10" style="29" customWidth="1"/>
    <col min="265" max="265" width="11.625" style="29" customWidth="1"/>
    <col min="266" max="266" width="0.875" style="29" customWidth="1"/>
    <col min="267" max="267" width="2.625" style="29" customWidth="1"/>
    <col min="268" max="268" width="8.875" style="29" customWidth="1"/>
    <col min="269" max="269" width="8.5" style="29" customWidth="1"/>
    <col min="270" max="270" width="1.875" style="29" customWidth="1"/>
    <col min="271" max="271" width="12.125" style="29" customWidth="1"/>
    <col min="272" max="272" width="3.625" style="29" customWidth="1"/>
    <col min="273" max="273" width="11.375" style="29" customWidth="1"/>
    <col min="274" max="274" width="1.625" style="29" customWidth="1"/>
    <col min="275" max="275" width="9.5" style="29" customWidth="1"/>
    <col min="276" max="276" width="8.375" style="29" customWidth="1"/>
    <col min="277" max="277" width="3" style="29" customWidth="1"/>
    <col min="278" max="278" width="0.875" style="29" customWidth="1"/>
    <col min="279" max="279" width="17" style="29" customWidth="1"/>
    <col min="280" max="280" width="34.625" style="29" customWidth="1"/>
    <col min="281" max="281" width="2.5" style="29" customWidth="1"/>
    <col min="282" max="282" width="30.625" style="29" customWidth="1"/>
    <col min="283" max="283" width="3.125" style="29" customWidth="1"/>
    <col min="284" max="284" width="22" style="29" customWidth="1"/>
    <col min="285" max="285" width="2.625" style="29" customWidth="1"/>
    <col min="286" max="286" width="7.625" style="29" customWidth="1"/>
    <col min="287" max="287" width="10.625" style="29" customWidth="1"/>
    <col min="288" max="288" width="0.875" style="29" customWidth="1"/>
    <col min="289" max="289" width="6.625" style="29" customWidth="1"/>
    <col min="290" max="290" width="0.875" style="29" customWidth="1"/>
    <col min="291" max="291" width="6.625" style="29" customWidth="1"/>
    <col min="292" max="292" width="3.625" style="29" customWidth="1"/>
    <col min="293" max="293" width="6.625" style="29" customWidth="1"/>
    <col min="294" max="294" width="2.375" style="29" customWidth="1"/>
    <col min="295" max="512" width="9.125" style="29"/>
    <col min="513" max="513" width="2.875" style="29" customWidth="1"/>
    <col min="514" max="514" width="0.625" style="29" customWidth="1"/>
    <col min="515" max="515" width="29.5" style="29" customWidth="1"/>
    <col min="516" max="516" width="1.5" style="29" customWidth="1"/>
    <col min="517" max="517" width="10" style="29" customWidth="1"/>
    <col min="518" max="518" width="6.5" style="29" customWidth="1"/>
    <col min="519" max="519" width="2.125" style="29" customWidth="1"/>
    <col min="520" max="520" width="10" style="29" customWidth="1"/>
    <col min="521" max="521" width="11.625" style="29" customWidth="1"/>
    <col min="522" max="522" width="0.875" style="29" customWidth="1"/>
    <col min="523" max="523" width="2.625" style="29" customWidth="1"/>
    <col min="524" max="524" width="8.875" style="29" customWidth="1"/>
    <col min="525" max="525" width="8.5" style="29" customWidth="1"/>
    <col min="526" max="526" width="1.875" style="29" customWidth="1"/>
    <col min="527" max="527" width="12.125" style="29" customWidth="1"/>
    <col min="528" max="528" width="3.625" style="29" customWidth="1"/>
    <col min="529" max="529" width="11.375" style="29" customWidth="1"/>
    <col min="530" max="530" width="1.625" style="29" customWidth="1"/>
    <col min="531" max="531" width="9.5" style="29" customWidth="1"/>
    <col min="532" max="532" width="8.375" style="29" customWidth="1"/>
    <col min="533" max="533" width="3" style="29" customWidth="1"/>
    <col min="534" max="534" width="0.875" style="29" customWidth="1"/>
    <col min="535" max="535" width="17" style="29" customWidth="1"/>
    <col min="536" max="536" width="34.625" style="29" customWidth="1"/>
    <col min="537" max="537" width="2.5" style="29" customWidth="1"/>
    <col min="538" max="538" width="30.625" style="29" customWidth="1"/>
    <col min="539" max="539" width="3.125" style="29" customWidth="1"/>
    <col min="540" max="540" width="22" style="29" customWidth="1"/>
    <col min="541" max="541" width="2.625" style="29" customWidth="1"/>
    <col min="542" max="542" width="7.625" style="29" customWidth="1"/>
    <col min="543" max="543" width="10.625" style="29" customWidth="1"/>
    <col min="544" max="544" width="0.875" style="29" customWidth="1"/>
    <col min="545" max="545" width="6.625" style="29" customWidth="1"/>
    <col min="546" max="546" width="0.875" style="29" customWidth="1"/>
    <col min="547" max="547" width="6.625" style="29" customWidth="1"/>
    <col min="548" max="548" width="3.625" style="29" customWidth="1"/>
    <col min="549" max="549" width="6.625" style="29" customWidth="1"/>
    <col min="550" max="550" width="2.375" style="29" customWidth="1"/>
    <col min="551" max="768" width="9.125" style="29"/>
    <col min="769" max="769" width="2.875" style="29" customWidth="1"/>
    <col min="770" max="770" width="0.625" style="29" customWidth="1"/>
    <col min="771" max="771" width="29.5" style="29" customWidth="1"/>
    <col min="772" max="772" width="1.5" style="29" customWidth="1"/>
    <col min="773" max="773" width="10" style="29" customWidth="1"/>
    <col min="774" max="774" width="6.5" style="29" customWidth="1"/>
    <col min="775" max="775" width="2.125" style="29" customWidth="1"/>
    <col min="776" max="776" width="10" style="29" customWidth="1"/>
    <col min="777" max="777" width="11.625" style="29" customWidth="1"/>
    <col min="778" max="778" width="0.875" style="29" customWidth="1"/>
    <col min="779" max="779" width="2.625" style="29" customWidth="1"/>
    <col min="780" max="780" width="8.875" style="29" customWidth="1"/>
    <col min="781" max="781" width="8.5" style="29" customWidth="1"/>
    <col min="782" max="782" width="1.875" style="29" customWidth="1"/>
    <col min="783" max="783" width="12.125" style="29" customWidth="1"/>
    <col min="784" max="784" width="3.625" style="29" customWidth="1"/>
    <col min="785" max="785" width="11.375" style="29" customWidth="1"/>
    <col min="786" max="786" width="1.625" style="29" customWidth="1"/>
    <col min="787" max="787" width="9.5" style="29" customWidth="1"/>
    <col min="788" max="788" width="8.375" style="29" customWidth="1"/>
    <col min="789" max="789" width="3" style="29" customWidth="1"/>
    <col min="790" max="790" width="0.875" style="29" customWidth="1"/>
    <col min="791" max="791" width="17" style="29" customWidth="1"/>
    <col min="792" max="792" width="34.625" style="29" customWidth="1"/>
    <col min="793" max="793" width="2.5" style="29" customWidth="1"/>
    <col min="794" max="794" width="30.625" style="29" customWidth="1"/>
    <col min="795" max="795" width="3.125" style="29" customWidth="1"/>
    <col min="796" max="796" width="22" style="29" customWidth="1"/>
    <col min="797" max="797" width="2.625" style="29" customWidth="1"/>
    <col min="798" max="798" width="7.625" style="29" customWidth="1"/>
    <col min="799" max="799" width="10.625" style="29" customWidth="1"/>
    <col min="800" max="800" width="0.875" style="29" customWidth="1"/>
    <col min="801" max="801" width="6.625" style="29" customWidth="1"/>
    <col min="802" max="802" width="0.875" style="29" customWidth="1"/>
    <col min="803" max="803" width="6.625" style="29" customWidth="1"/>
    <col min="804" max="804" width="3.625" style="29" customWidth="1"/>
    <col min="805" max="805" width="6.625" style="29" customWidth="1"/>
    <col min="806" max="806" width="2.375" style="29" customWidth="1"/>
    <col min="807" max="1024" width="9.125" style="29"/>
    <col min="1025" max="1025" width="2.875" style="29" customWidth="1"/>
    <col min="1026" max="1026" width="0.625" style="29" customWidth="1"/>
    <col min="1027" max="1027" width="29.5" style="29" customWidth="1"/>
    <col min="1028" max="1028" width="1.5" style="29" customWidth="1"/>
    <col min="1029" max="1029" width="10" style="29" customWidth="1"/>
    <col min="1030" max="1030" width="6.5" style="29" customWidth="1"/>
    <col min="1031" max="1031" width="2.125" style="29" customWidth="1"/>
    <col min="1032" max="1032" width="10" style="29" customWidth="1"/>
    <col min="1033" max="1033" width="11.625" style="29" customWidth="1"/>
    <col min="1034" max="1034" width="0.875" style="29" customWidth="1"/>
    <col min="1035" max="1035" width="2.625" style="29" customWidth="1"/>
    <col min="1036" max="1036" width="8.875" style="29" customWidth="1"/>
    <col min="1037" max="1037" width="8.5" style="29" customWidth="1"/>
    <col min="1038" max="1038" width="1.875" style="29" customWidth="1"/>
    <col min="1039" max="1039" width="12.125" style="29" customWidth="1"/>
    <col min="1040" max="1040" width="3.625" style="29" customWidth="1"/>
    <col min="1041" max="1041" width="11.375" style="29" customWidth="1"/>
    <col min="1042" max="1042" width="1.625" style="29" customWidth="1"/>
    <col min="1043" max="1043" width="9.5" style="29" customWidth="1"/>
    <col min="1044" max="1044" width="8.375" style="29" customWidth="1"/>
    <col min="1045" max="1045" width="3" style="29" customWidth="1"/>
    <col min="1046" max="1046" width="0.875" style="29" customWidth="1"/>
    <col min="1047" max="1047" width="17" style="29" customWidth="1"/>
    <col min="1048" max="1048" width="34.625" style="29" customWidth="1"/>
    <col min="1049" max="1049" width="2.5" style="29" customWidth="1"/>
    <col min="1050" max="1050" width="30.625" style="29" customWidth="1"/>
    <col min="1051" max="1051" width="3.125" style="29" customWidth="1"/>
    <col min="1052" max="1052" width="22" style="29" customWidth="1"/>
    <col min="1053" max="1053" width="2.625" style="29" customWidth="1"/>
    <col min="1054" max="1054" width="7.625" style="29" customWidth="1"/>
    <col min="1055" max="1055" width="10.625" style="29" customWidth="1"/>
    <col min="1056" max="1056" width="0.875" style="29" customWidth="1"/>
    <col min="1057" max="1057" width="6.625" style="29" customWidth="1"/>
    <col min="1058" max="1058" width="0.875" style="29" customWidth="1"/>
    <col min="1059" max="1059" width="6.625" style="29" customWidth="1"/>
    <col min="1060" max="1060" width="3.625" style="29" customWidth="1"/>
    <col min="1061" max="1061" width="6.625" style="29" customWidth="1"/>
    <col min="1062" max="1062" width="2.375" style="29" customWidth="1"/>
    <col min="1063" max="1280" width="9.125" style="29"/>
    <col min="1281" max="1281" width="2.875" style="29" customWidth="1"/>
    <col min="1282" max="1282" width="0.625" style="29" customWidth="1"/>
    <col min="1283" max="1283" width="29.5" style="29" customWidth="1"/>
    <col min="1284" max="1284" width="1.5" style="29" customWidth="1"/>
    <col min="1285" max="1285" width="10" style="29" customWidth="1"/>
    <col min="1286" max="1286" width="6.5" style="29" customWidth="1"/>
    <col min="1287" max="1287" width="2.125" style="29" customWidth="1"/>
    <col min="1288" max="1288" width="10" style="29" customWidth="1"/>
    <col min="1289" max="1289" width="11.625" style="29" customWidth="1"/>
    <col min="1290" max="1290" width="0.875" style="29" customWidth="1"/>
    <col min="1291" max="1291" width="2.625" style="29" customWidth="1"/>
    <col min="1292" max="1292" width="8.875" style="29" customWidth="1"/>
    <col min="1293" max="1293" width="8.5" style="29" customWidth="1"/>
    <col min="1294" max="1294" width="1.875" style="29" customWidth="1"/>
    <col min="1295" max="1295" width="12.125" style="29" customWidth="1"/>
    <col min="1296" max="1296" width="3.625" style="29" customWidth="1"/>
    <col min="1297" max="1297" width="11.375" style="29" customWidth="1"/>
    <col min="1298" max="1298" width="1.625" style="29" customWidth="1"/>
    <col min="1299" max="1299" width="9.5" style="29" customWidth="1"/>
    <col min="1300" max="1300" width="8.375" style="29" customWidth="1"/>
    <col min="1301" max="1301" width="3" style="29" customWidth="1"/>
    <col min="1302" max="1302" width="0.875" style="29" customWidth="1"/>
    <col min="1303" max="1303" width="17" style="29" customWidth="1"/>
    <col min="1304" max="1304" width="34.625" style="29" customWidth="1"/>
    <col min="1305" max="1305" width="2.5" style="29" customWidth="1"/>
    <col min="1306" max="1306" width="30.625" style="29" customWidth="1"/>
    <col min="1307" max="1307" width="3.125" style="29" customWidth="1"/>
    <col min="1308" max="1308" width="22" style="29" customWidth="1"/>
    <col min="1309" max="1309" width="2.625" style="29" customWidth="1"/>
    <col min="1310" max="1310" width="7.625" style="29" customWidth="1"/>
    <col min="1311" max="1311" width="10.625" style="29" customWidth="1"/>
    <col min="1312" max="1312" width="0.875" style="29" customWidth="1"/>
    <col min="1313" max="1313" width="6.625" style="29" customWidth="1"/>
    <col min="1314" max="1314" width="0.875" style="29" customWidth="1"/>
    <col min="1315" max="1315" width="6.625" style="29" customWidth="1"/>
    <col min="1316" max="1316" width="3.625" style="29" customWidth="1"/>
    <col min="1317" max="1317" width="6.625" style="29" customWidth="1"/>
    <col min="1318" max="1318" width="2.375" style="29" customWidth="1"/>
    <col min="1319" max="1536" width="9.125" style="29"/>
    <col min="1537" max="1537" width="2.875" style="29" customWidth="1"/>
    <col min="1538" max="1538" width="0.625" style="29" customWidth="1"/>
    <col min="1539" max="1539" width="29.5" style="29" customWidth="1"/>
    <col min="1540" max="1540" width="1.5" style="29" customWidth="1"/>
    <col min="1541" max="1541" width="10" style="29" customWidth="1"/>
    <col min="1542" max="1542" width="6.5" style="29" customWidth="1"/>
    <col min="1543" max="1543" width="2.125" style="29" customWidth="1"/>
    <col min="1544" max="1544" width="10" style="29" customWidth="1"/>
    <col min="1545" max="1545" width="11.625" style="29" customWidth="1"/>
    <col min="1546" max="1546" width="0.875" style="29" customWidth="1"/>
    <col min="1547" max="1547" width="2.625" style="29" customWidth="1"/>
    <col min="1548" max="1548" width="8.875" style="29" customWidth="1"/>
    <col min="1549" max="1549" width="8.5" style="29" customWidth="1"/>
    <col min="1550" max="1550" width="1.875" style="29" customWidth="1"/>
    <col min="1551" max="1551" width="12.125" style="29" customWidth="1"/>
    <col min="1552" max="1552" width="3.625" style="29" customWidth="1"/>
    <col min="1553" max="1553" width="11.375" style="29" customWidth="1"/>
    <col min="1554" max="1554" width="1.625" style="29" customWidth="1"/>
    <col min="1555" max="1555" width="9.5" style="29" customWidth="1"/>
    <col min="1556" max="1556" width="8.375" style="29" customWidth="1"/>
    <col min="1557" max="1557" width="3" style="29" customWidth="1"/>
    <col min="1558" max="1558" width="0.875" style="29" customWidth="1"/>
    <col min="1559" max="1559" width="17" style="29" customWidth="1"/>
    <col min="1560" max="1560" width="34.625" style="29" customWidth="1"/>
    <col min="1561" max="1561" width="2.5" style="29" customWidth="1"/>
    <col min="1562" max="1562" width="30.625" style="29" customWidth="1"/>
    <col min="1563" max="1563" width="3.125" style="29" customWidth="1"/>
    <col min="1564" max="1564" width="22" style="29" customWidth="1"/>
    <col min="1565" max="1565" width="2.625" style="29" customWidth="1"/>
    <col min="1566" max="1566" width="7.625" style="29" customWidth="1"/>
    <col min="1567" max="1567" width="10.625" style="29" customWidth="1"/>
    <col min="1568" max="1568" width="0.875" style="29" customWidth="1"/>
    <col min="1569" max="1569" width="6.625" style="29" customWidth="1"/>
    <col min="1570" max="1570" width="0.875" style="29" customWidth="1"/>
    <col min="1571" max="1571" width="6.625" style="29" customWidth="1"/>
    <col min="1572" max="1572" width="3.625" style="29" customWidth="1"/>
    <col min="1573" max="1573" width="6.625" style="29" customWidth="1"/>
    <col min="1574" max="1574" width="2.375" style="29" customWidth="1"/>
    <col min="1575" max="1792" width="9.125" style="29"/>
    <col min="1793" max="1793" width="2.875" style="29" customWidth="1"/>
    <col min="1794" max="1794" width="0.625" style="29" customWidth="1"/>
    <col min="1795" max="1795" width="29.5" style="29" customWidth="1"/>
    <col min="1796" max="1796" width="1.5" style="29" customWidth="1"/>
    <col min="1797" max="1797" width="10" style="29" customWidth="1"/>
    <col min="1798" max="1798" width="6.5" style="29" customWidth="1"/>
    <col min="1799" max="1799" width="2.125" style="29" customWidth="1"/>
    <col min="1800" max="1800" width="10" style="29" customWidth="1"/>
    <col min="1801" max="1801" width="11.625" style="29" customWidth="1"/>
    <col min="1802" max="1802" width="0.875" style="29" customWidth="1"/>
    <col min="1803" max="1803" width="2.625" style="29" customWidth="1"/>
    <col min="1804" max="1804" width="8.875" style="29" customWidth="1"/>
    <col min="1805" max="1805" width="8.5" style="29" customWidth="1"/>
    <col min="1806" max="1806" width="1.875" style="29" customWidth="1"/>
    <col min="1807" max="1807" width="12.125" style="29" customWidth="1"/>
    <col min="1808" max="1808" width="3.625" style="29" customWidth="1"/>
    <col min="1809" max="1809" width="11.375" style="29" customWidth="1"/>
    <col min="1810" max="1810" width="1.625" style="29" customWidth="1"/>
    <col min="1811" max="1811" width="9.5" style="29" customWidth="1"/>
    <col min="1812" max="1812" width="8.375" style="29" customWidth="1"/>
    <col min="1813" max="1813" width="3" style="29" customWidth="1"/>
    <col min="1814" max="1814" width="0.875" style="29" customWidth="1"/>
    <col min="1815" max="1815" width="17" style="29" customWidth="1"/>
    <col min="1816" max="1816" width="34.625" style="29" customWidth="1"/>
    <col min="1817" max="1817" width="2.5" style="29" customWidth="1"/>
    <col min="1818" max="1818" width="30.625" style="29" customWidth="1"/>
    <col min="1819" max="1819" width="3.125" style="29" customWidth="1"/>
    <col min="1820" max="1820" width="22" style="29" customWidth="1"/>
    <col min="1821" max="1821" width="2.625" style="29" customWidth="1"/>
    <col min="1822" max="1822" width="7.625" style="29" customWidth="1"/>
    <col min="1823" max="1823" width="10.625" style="29" customWidth="1"/>
    <col min="1824" max="1824" width="0.875" style="29" customWidth="1"/>
    <col min="1825" max="1825" width="6.625" style="29" customWidth="1"/>
    <col min="1826" max="1826" width="0.875" style="29" customWidth="1"/>
    <col min="1827" max="1827" width="6.625" style="29" customWidth="1"/>
    <col min="1828" max="1828" width="3.625" style="29" customWidth="1"/>
    <col min="1829" max="1829" width="6.625" style="29" customWidth="1"/>
    <col min="1830" max="1830" width="2.375" style="29" customWidth="1"/>
    <col min="1831" max="2048" width="9.125" style="29"/>
    <col min="2049" max="2049" width="2.875" style="29" customWidth="1"/>
    <col min="2050" max="2050" width="0.625" style="29" customWidth="1"/>
    <col min="2051" max="2051" width="29.5" style="29" customWidth="1"/>
    <col min="2052" max="2052" width="1.5" style="29" customWidth="1"/>
    <col min="2053" max="2053" width="10" style="29" customWidth="1"/>
    <col min="2054" max="2054" width="6.5" style="29" customWidth="1"/>
    <col min="2055" max="2055" width="2.125" style="29" customWidth="1"/>
    <col min="2056" max="2056" width="10" style="29" customWidth="1"/>
    <col min="2057" max="2057" width="11.625" style="29" customWidth="1"/>
    <col min="2058" max="2058" width="0.875" style="29" customWidth="1"/>
    <col min="2059" max="2059" width="2.625" style="29" customWidth="1"/>
    <col min="2060" max="2060" width="8.875" style="29" customWidth="1"/>
    <col min="2061" max="2061" width="8.5" style="29" customWidth="1"/>
    <col min="2062" max="2062" width="1.875" style="29" customWidth="1"/>
    <col min="2063" max="2063" width="12.125" style="29" customWidth="1"/>
    <col min="2064" max="2064" width="3.625" style="29" customWidth="1"/>
    <col min="2065" max="2065" width="11.375" style="29" customWidth="1"/>
    <col min="2066" max="2066" width="1.625" style="29" customWidth="1"/>
    <col min="2067" max="2067" width="9.5" style="29" customWidth="1"/>
    <col min="2068" max="2068" width="8.375" style="29" customWidth="1"/>
    <col min="2069" max="2069" width="3" style="29" customWidth="1"/>
    <col min="2070" max="2070" width="0.875" style="29" customWidth="1"/>
    <col min="2071" max="2071" width="17" style="29" customWidth="1"/>
    <col min="2072" max="2072" width="34.625" style="29" customWidth="1"/>
    <col min="2073" max="2073" width="2.5" style="29" customWidth="1"/>
    <col min="2074" max="2074" width="30.625" style="29" customWidth="1"/>
    <col min="2075" max="2075" width="3.125" style="29" customWidth="1"/>
    <col min="2076" max="2076" width="22" style="29" customWidth="1"/>
    <col min="2077" max="2077" width="2.625" style="29" customWidth="1"/>
    <col min="2078" max="2078" width="7.625" style="29" customWidth="1"/>
    <col min="2079" max="2079" width="10.625" style="29" customWidth="1"/>
    <col min="2080" max="2080" width="0.875" style="29" customWidth="1"/>
    <col min="2081" max="2081" width="6.625" style="29" customWidth="1"/>
    <col min="2082" max="2082" width="0.875" style="29" customWidth="1"/>
    <col min="2083" max="2083" width="6.625" style="29" customWidth="1"/>
    <col min="2084" max="2084" width="3.625" style="29" customWidth="1"/>
    <col min="2085" max="2085" width="6.625" style="29" customWidth="1"/>
    <col min="2086" max="2086" width="2.375" style="29" customWidth="1"/>
    <col min="2087" max="2304" width="9.125" style="29"/>
    <col min="2305" max="2305" width="2.875" style="29" customWidth="1"/>
    <col min="2306" max="2306" width="0.625" style="29" customWidth="1"/>
    <col min="2307" max="2307" width="29.5" style="29" customWidth="1"/>
    <col min="2308" max="2308" width="1.5" style="29" customWidth="1"/>
    <col min="2309" max="2309" width="10" style="29" customWidth="1"/>
    <col min="2310" max="2310" width="6.5" style="29" customWidth="1"/>
    <col min="2311" max="2311" width="2.125" style="29" customWidth="1"/>
    <col min="2312" max="2312" width="10" style="29" customWidth="1"/>
    <col min="2313" max="2313" width="11.625" style="29" customWidth="1"/>
    <col min="2314" max="2314" width="0.875" style="29" customWidth="1"/>
    <col min="2315" max="2315" width="2.625" style="29" customWidth="1"/>
    <col min="2316" max="2316" width="8.875" style="29" customWidth="1"/>
    <col min="2317" max="2317" width="8.5" style="29" customWidth="1"/>
    <col min="2318" max="2318" width="1.875" style="29" customWidth="1"/>
    <col min="2319" max="2319" width="12.125" style="29" customWidth="1"/>
    <col min="2320" max="2320" width="3.625" style="29" customWidth="1"/>
    <col min="2321" max="2321" width="11.375" style="29" customWidth="1"/>
    <col min="2322" max="2322" width="1.625" style="29" customWidth="1"/>
    <col min="2323" max="2323" width="9.5" style="29" customWidth="1"/>
    <col min="2324" max="2324" width="8.375" style="29" customWidth="1"/>
    <col min="2325" max="2325" width="3" style="29" customWidth="1"/>
    <col min="2326" max="2326" width="0.875" style="29" customWidth="1"/>
    <col min="2327" max="2327" width="17" style="29" customWidth="1"/>
    <col min="2328" max="2328" width="34.625" style="29" customWidth="1"/>
    <col min="2329" max="2329" width="2.5" style="29" customWidth="1"/>
    <col min="2330" max="2330" width="30.625" style="29" customWidth="1"/>
    <col min="2331" max="2331" width="3.125" style="29" customWidth="1"/>
    <col min="2332" max="2332" width="22" style="29" customWidth="1"/>
    <col min="2333" max="2333" width="2.625" style="29" customWidth="1"/>
    <col min="2334" max="2334" width="7.625" style="29" customWidth="1"/>
    <col min="2335" max="2335" width="10.625" style="29" customWidth="1"/>
    <col min="2336" max="2336" width="0.875" style="29" customWidth="1"/>
    <col min="2337" max="2337" width="6.625" style="29" customWidth="1"/>
    <col min="2338" max="2338" width="0.875" style="29" customWidth="1"/>
    <col min="2339" max="2339" width="6.625" style="29" customWidth="1"/>
    <col min="2340" max="2340" width="3.625" style="29" customWidth="1"/>
    <col min="2341" max="2341" width="6.625" style="29" customWidth="1"/>
    <col min="2342" max="2342" width="2.375" style="29" customWidth="1"/>
    <col min="2343" max="2560" width="9.125" style="29"/>
    <col min="2561" max="2561" width="2.875" style="29" customWidth="1"/>
    <col min="2562" max="2562" width="0.625" style="29" customWidth="1"/>
    <col min="2563" max="2563" width="29.5" style="29" customWidth="1"/>
    <col min="2564" max="2564" width="1.5" style="29" customWidth="1"/>
    <col min="2565" max="2565" width="10" style="29" customWidth="1"/>
    <col min="2566" max="2566" width="6.5" style="29" customWidth="1"/>
    <col min="2567" max="2567" width="2.125" style="29" customWidth="1"/>
    <col min="2568" max="2568" width="10" style="29" customWidth="1"/>
    <col min="2569" max="2569" width="11.625" style="29" customWidth="1"/>
    <col min="2570" max="2570" width="0.875" style="29" customWidth="1"/>
    <col min="2571" max="2571" width="2.625" style="29" customWidth="1"/>
    <col min="2572" max="2572" width="8.875" style="29" customWidth="1"/>
    <col min="2573" max="2573" width="8.5" style="29" customWidth="1"/>
    <col min="2574" max="2574" width="1.875" style="29" customWidth="1"/>
    <col min="2575" max="2575" width="12.125" style="29" customWidth="1"/>
    <col min="2576" max="2576" width="3.625" style="29" customWidth="1"/>
    <col min="2577" max="2577" width="11.375" style="29" customWidth="1"/>
    <col min="2578" max="2578" width="1.625" style="29" customWidth="1"/>
    <col min="2579" max="2579" width="9.5" style="29" customWidth="1"/>
    <col min="2580" max="2580" width="8.375" style="29" customWidth="1"/>
    <col min="2581" max="2581" width="3" style="29" customWidth="1"/>
    <col min="2582" max="2582" width="0.875" style="29" customWidth="1"/>
    <col min="2583" max="2583" width="17" style="29" customWidth="1"/>
    <col min="2584" max="2584" width="34.625" style="29" customWidth="1"/>
    <col min="2585" max="2585" width="2.5" style="29" customWidth="1"/>
    <col min="2586" max="2586" width="30.625" style="29" customWidth="1"/>
    <col min="2587" max="2587" width="3.125" style="29" customWidth="1"/>
    <col min="2588" max="2588" width="22" style="29" customWidth="1"/>
    <col min="2589" max="2589" width="2.625" style="29" customWidth="1"/>
    <col min="2590" max="2590" width="7.625" style="29" customWidth="1"/>
    <col min="2591" max="2591" width="10.625" style="29" customWidth="1"/>
    <col min="2592" max="2592" width="0.875" style="29" customWidth="1"/>
    <col min="2593" max="2593" width="6.625" style="29" customWidth="1"/>
    <col min="2594" max="2594" width="0.875" style="29" customWidth="1"/>
    <col min="2595" max="2595" width="6.625" style="29" customWidth="1"/>
    <col min="2596" max="2596" width="3.625" style="29" customWidth="1"/>
    <col min="2597" max="2597" width="6.625" style="29" customWidth="1"/>
    <col min="2598" max="2598" width="2.375" style="29" customWidth="1"/>
    <col min="2599" max="2816" width="9.125" style="29"/>
    <col min="2817" max="2817" width="2.875" style="29" customWidth="1"/>
    <col min="2818" max="2818" width="0.625" style="29" customWidth="1"/>
    <col min="2819" max="2819" width="29.5" style="29" customWidth="1"/>
    <col min="2820" max="2820" width="1.5" style="29" customWidth="1"/>
    <col min="2821" max="2821" width="10" style="29" customWidth="1"/>
    <col min="2822" max="2822" width="6.5" style="29" customWidth="1"/>
    <col min="2823" max="2823" width="2.125" style="29" customWidth="1"/>
    <col min="2824" max="2824" width="10" style="29" customWidth="1"/>
    <col min="2825" max="2825" width="11.625" style="29" customWidth="1"/>
    <col min="2826" max="2826" width="0.875" style="29" customWidth="1"/>
    <col min="2827" max="2827" width="2.625" style="29" customWidth="1"/>
    <col min="2828" max="2828" width="8.875" style="29" customWidth="1"/>
    <col min="2829" max="2829" width="8.5" style="29" customWidth="1"/>
    <col min="2830" max="2830" width="1.875" style="29" customWidth="1"/>
    <col min="2831" max="2831" width="12.125" style="29" customWidth="1"/>
    <col min="2832" max="2832" width="3.625" style="29" customWidth="1"/>
    <col min="2833" max="2833" width="11.375" style="29" customWidth="1"/>
    <col min="2834" max="2834" width="1.625" style="29" customWidth="1"/>
    <col min="2835" max="2835" width="9.5" style="29" customWidth="1"/>
    <col min="2836" max="2836" width="8.375" style="29" customWidth="1"/>
    <col min="2837" max="2837" width="3" style="29" customWidth="1"/>
    <col min="2838" max="2838" width="0.875" style="29" customWidth="1"/>
    <col min="2839" max="2839" width="17" style="29" customWidth="1"/>
    <col min="2840" max="2840" width="34.625" style="29" customWidth="1"/>
    <col min="2841" max="2841" width="2.5" style="29" customWidth="1"/>
    <col min="2842" max="2842" width="30.625" style="29" customWidth="1"/>
    <col min="2843" max="2843" width="3.125" style="29" customWidth="1"/>
    <col min="2844" max="2844" width="22" style="29" customWidth="1"/>
    <col min="2845" max="2845" width="2.625" style="29" customWidth="1"/>
    <col min="2846" max="2846" width="7.625" style="29" customWidth="1"/>
    <col min="2847" max="2847" width="10.625" style="29" customWidth="1"/>
    <col min="2848" max="2848" width="0.875" style="29" customWidth="1"/>
    <col min="2849" max="2849" width="6.625" style="29" customWidth="1"/>
    <col min="2850" max="2850" width="0.875" style="29" customWidth="1"/>
    <col min="2851" max="2851" width="6.625" style="29" customWidth="1"/>
    <col min="2852" max="2852" width="3.625" style="29" customWidth="1"/>
    <col min="2853" max="2853" width="6.625" style="29" customWidth="1"/>
    <col min="2854" max="2854" width="2.375" style="29" customWidth="1"/>
    <col min="2855" max="3072" width="9.125" style="29"/>
    <col min="3073" max="3073" width="2.875" style="29" customWidth="1"/>
    <col min="3074" max="3074" width="0.625" style="29" customWidth="1"/>
    <col min="3075" max="3075" width="29.5" style="29" customWidth="1"/>
    <col min="3076" max="3076" width="1.5" style="29" customWidth="1"/>
    <col min="3077" max="3077" width="10" style="29" customWidth="1"/>
    <col min="3078" max="3078" width="6.5" style="29" customWidth="1"/>
    <col min="3079" max="3079" width="2.125" style="29" customWidth="1"/>
    <col min="3080" max="3080" width="10" style="29" customWidth="1"/>
    <col min="3081" max="3081" width="11.625" style="29" customWidth="1"/>
    <col min="3082" max="3082" width="0.875" style="29" customWidth="1"/>
    <col min="3083" max="3083" width="2.625" style="29" customWidth="1"/>
    <col min="3084" max="3084" width="8.875" style="29" customWidth="1"/>
    <col min="3085" max="3085" width="8.5" style="29" customWidth="1"/>
    <col min="3086" max="3086" width="1.875" style="29" customWidth="1"/>
    <col min="3087" max="3087" width="12.125" style="29" customWidth="1"/>
    <col min="3088" max="3088" width="3.625" style="29" customWidth="1"/>
    <col min="3089" max="3089" width="11.375" style="29" customWidth="1"/>
    <col min="3090" max="3090" width="1.625" style="29" customWidth="1"/>
    <col min="3091" max="3091" width="9.5" style="29" customWidth="1"/>
    <col min="3092" max="3092" width="8.375" style="29" customWidth="1"/>
    <col min="3093" max="3093" width="3" style="29" customWidth="1"/>
    <col min="3094" max="3094" width="0.875" style="29" customWidth="1"/>
    <col min="3095" max="3095" width="17" style="29" customWidth="1"/>
    <col min="3096" max="3096" width="34.625" style="29" customWidth="1"/>
    <col min="3097" max="3097" width="2.5" style="29" customWidth="1"/>
    <col min="3098" max="3098" width="30.625" style="29" customWidth="1"/>
    <col min="3099" max="3099" width="3.125" style="29" customWidth="1"/>
    <col min="3100" max="3100" width="22" style="29" customWidth="1"/>
    <col min="3101" max="3101" width="2.625" style="29" customWidth="1"/>
    <col min="3102" max="3102" width="7.625" style="29" customWidth="1"/>
    <col min="3103" max="3103" width="10.625" style="29" customWidth="1"/>
    <col min="3104" max="3104" width="0.875" style="29" customWidth="1"/>
    <col min="3105" max="3105" width="6.625" style="29" customWidth="1"/>
    <col min="3106" max="3106" width="0.875" style="29" customWidth="1"/>
    <col min="3107" max="3107" width="6.625" style="29" customWidth="1"/>
    <col min="3108" max="3108" width="3.625" style="29" customWidth="1"/>
    <col min="3109" max="3109" width="6.625" style="29" customWidth="1"/>
    <col min="3110" max="3110" width="2.375" style="29" customWidth="1"/>
    <col min="3111" max="3328" width="9.125" style="29"/>
    <col min="3329" max="3329" width="2.875" style="29" customWidth="1"/>
    <col min="3330" max="3330" width="0.625" style="29" customWidth="1"/>
    <col min="3331" max="3331" width="29.5" style="29" customWidth="1"/>
    <col min="3332" max="3332" width="1.5" style="29" customWidth="1"/>
    <col min="3333" max="3333" width="10" style="29" customWidth="1"/>
    <col min="3334" max="3334" width="6.5" style="29" customWidth="1"/>
    <col min="3335" max="3335" width="2.125" style="29" customWidth="1"/>
    <col min="3336" max="3336" width="10" style="29" customWidth="1"/>
    <col min="3337" max="3337" width="11.625" style="29" customWidth="1"/>
    <col min="3338" max="3338" width="0.875" style="29" customWidth="1"/>
    <col min="3339" max="3339" width="2.625" style="29" customWidth="1"/>
    <col min="3340" max="3340" width="8.875" style="29" customWidth="1"/>
    <col min="3341" max="3341" width="8.5" style="29" customWidth="1"/>
    <col min="3342" max="3342" width="1.875" style="29" customWidth="1"/>
    <col min="3343" max="3343" width="12.125" style="29" customWidth="1"/>
    <col min="3344" max="3344" width="3.625" style="29" customWidth="1"/>
    <col min="3345" max="3345" width="11.375" style="29" customWidth="1"/>
    <col min="3346" max="3346" width="1.625" style="29" customWidth="1"/>
    <col min="3347" max="3347" width="9.5" style="29" customWidth="1"/>
    <col min="3348" max="3348" width="8.375" style="29" customWidth="1"/>
    <col min="3349" max="3349" width="3" style="29" customWidth="1"/>
    <col min="3350" max="3350" width="0.875" style="29" customWidth="1"/>
    <col min="3351" max="3351" width="17" style="29" customWidth="1"/>
    <col min="3352" max="3352" width="34.625" style="29" customWidth="1"/>
    <col min="3353" max="3353" width="2.5" style="29" customWidth="1"/>
    <col min="3354" max="3354" width="30.625" style="29" customWidth="1"/>
    <col min="3355" max="3355" width="3.125" style="29" customWidth="1"/>
    <col min="3356" max="3356" width="22" style="29" customWidth="1"/>
    <col min="3357" max="3357" width="2.625" style="29" customWidth="1"/>
    <col min="3358" max="3358" width="7.625" style="29" customWidth="1"/>
    <col min="3359" max="3359" width="10.625" style="29" customWidth="1"/>
    <col min="3360" max="3360" width="0.875" style="29" customWidth="1"/>
    <col min="3361" max="3361" width="6.625" style="29" customWidth="1"/>
    <col min="3362" max="3362" width="0.875" style="29" customWidth="1"/>
    <col min="3363" max="3363" width="6.625" style="29" customWidth="1"/>
    <col min="3364" max="3364" width="3.625" style="29" customWidth="1"/>
    <col min="3365" max="3365" width="6.625" style="29" customWidth="1"/>
    <col min="3366" max="3366" width="2.375" style="29" customWidth="1"/>
    <col min="3367" max="3584" width="9.125" style="29"/>
    <col min="3585" max="3585" width="2.875" style="29" customWidth="1"/>
    <col min="3586" max="3586" width="0.625" style="29" customWidth="1"/>
    <col min="3587" max="3587" width="29.5" style="29" customWidth="1"/>
    <col min="3588" max="3588" width="1.5" style="29" customWidth="1"/>
    <col min="3589" max="3589" width="10" style="29" customWidth="1"/>
    <col min="3590" max="3590" width="6.5" style="29" customWidth="1"/>
    <col min="3591" max="3591" width="2.125" style="29" customWidth="1"/>
    <col min="3592" max="3592" width="10" style="29" customWidth="1"/>
    <col min="3593" max="3593" width="11.625" style="29" customWidth="1"/>
    <col min="3594" max="3594" width="0.875" style="29" customWidth="1"/>
    <col min="3595" max="3595" width="2.625" style="29" customWidth="1"/>
    <col min="3596" max="3596" width="8.875" style="29" customWidth="1"/>
    <col min="3597" max="3597" width="8.5" style="29" customWidth="1"/>
    <col min="3598" max="3598" width="1.875" style="29" customWidth="1"/>
    <col min="3599" max="3599" width="12.125" style="29" customWidth="1"/>
    <col min="3600" max="3600" width="3.625" style="29" customWidth="1"/>
    <col min="3601" max="3601" width="11.375" style="29" customWidth="1"/>
    <col min="3602" max="3602" width="1.625" style="29" customWidth="1"/>
    <col min="3603" max="3603" width="9.5" style="29" customWidth="1"/>
    <col min="3604" max="3604" width="8.375" style="29" customWidth="1"/>
    <col min="3605" max="3605" width="3" style="29" customWidth="1"/>
    <col min="3606" max="3606" width="0.875" style="29" customWidth="1"/>
    <col min="3607" max="3607" width="17" style="29" customWidth="1"/>
    <col min="3608" max="3608" width="34.625" style="29" customWidth="1"/>
    <col min="3609" max="3609" width="2.5" style="29" customWidth="1"/>
    <col min="3610" max="3610" width="30.625" style="29" customWidth="1"/>
    <col min="3611" max="3611" width="3.125" style="29" customWidth="1"/>
    <col min="3612" max="3612" width="22" style="29" customWidth="1"/>
    <col min="3613" max="3613" width="2.625" style="29" customWidth="1"/>
    <col min="3614" max="3614" width="7.625" style="29" customWidth="1"/>
    <col min="3615" max="3615" width="10.625" style="29" customWidth="1"/>
    <col min="3616" max="3616" width="0.875" style="29" customWidth="1"/>
    <col min="3617" max="3617" width="6.625" style="29" customWidth="1"/>
    <col min="3618" max="3618" width="0.875" style="29" customWidth="1"/>
    <col min="3619" max="3619" width="6.625" style="29" customWidth="1"/>
    <col min="3620" max="3620" width="3.625" style="29" customWidth="1"/>
    <col min="3621" max="3621" width="6.625" style="29" customWidth="1"/>
    <col min="3622" max="3622" width="2.375" style="29" customWidth="1"/>
    <col min="3623" max="3840" width="9.125" style="29"/>
    <col min="3841" max="3841" width="2.875" style="29" customWidth="1"/>
    <col min="3842" max="3842" width="0.625" style="29" customWidth="1"/>
    <col min="3843" max="3843" width="29.5" style="29" customWidth="1"/>
    <col min="3844" max="3844" width="1.5" style="29" customWidth="1"/>
    <col min="3845" max="3845" width="10" style="29" customWidth="1"/>
    <col min="3846" max="3846" width="6.5" style="29" customWidth="1"/>
    <col min="3847" max="3847" width="2.125" style="29" customWidth="1"/>
    <col min="3848" max="3848" width="10" style="29" customWidth="1"/>
    <col min="3849" max="3849" width="11.625" style="29" customWidth="1"/>
    <col min="3850" max="3850" width="0.875" style="29" customWidth="1"/>
    <col min="3851" max="3851" width="2.625" style="29" customWidth="1"/>
    <col min="3852" max="3852" width="8.875" style="29" customWidth="1"/>
    <col min="3853" max="3853" width="8.5" style="29" customWidth="1"/>
    <col min="3854" max="3854" width="1.875" style="29" customWidth="1"/>
    <col min="3855" max="3855" width="12.125" style="29" customWidth="1"/>
    <col min="3856" max="3856" width="3.625" style="29" customWidth="1"/>
    <col min="3857" max="3857" width="11.375" style="29" customWidth="1"/>
    <col min="3858" max="3858" width="1.625" style="29" customWidth="1"/>
    <col min="3859" max="3859" width="9.5" style="29" customWidth="1"/>
    <col min="3860" max="3860" width="8.375" style="29" customWidth="1"/>
    <col min="3861" max="3861" width="3" style="29" customWidth="1"/>
    <col min="3862" max="3862" width="0.875" style="29" customWidth="1"/>
    <col min="3863" max="3863" width="17" style="29" customWidth="1"/>
    <col min="3864" max="3864" width="34.625" style="29" customWidth="1"/>
    <col min="3865" max="3865" width="2.5" style="29" customWidth="1"/>
    <col min="3866" max="3866" width="30.625" style="29" customWidth="1"/>
    <col min="3867" max="3867" width="3.125" style="29" customWidth="1"/>
    <col min="3868" max="3868" width="22" style="29" customWidth="1"/>
    <col min="3869" max="3869" width="2.625" style="29" customWidth="1"/>
    <col min="3870" max="3870" width="7.625" style="29" customWidth="1"/>
    <col min="3871" max="3871" width="10.625" style="29" customWidth="1"/>
    <col min="3872" max="3872" width="0.875" style="29" customWidth="1"/>
    <col min="3873" max="3873" width="6.625" style="29" customWidth="1"/>
    <col min="3874" max="3874" width="0.875" style="29" customWidth="1"/>
    <col min="3875" max="3875" width="6.625" style="29" customWidth="1"/>
    <col min="3876" max="3876" width="3.625" style="29" customWidth="1"/>
    <col min="3877" max="3877" width="6.625" style="29" customWidth="1"/>
    <col min="3878" max="3878" width="2.375" style="29" customWidth="1"/>
    <col min="3879" max="4096" width="9.125" style="29"/>
    <col min="4097" max="4097" width="2.875" style="29" customWidth="1"/>
    <col min="4098" max="4098" width="0.625" style="29" customWidth="1"/>
    <col min="4099" max="4099" width="29.5" style="29" customWidth="1"/>
    <col min="4100" max="4100" width="1.5" style="29" customWidth="1"/>
    <col min="4101" max="4101" width="10" style="29" customWidth="1"/>
    <col min="4102" max="4102" width="6.5" style="29" customWidth="1"/>
    <col min="4103" max="4103" width="2.125" style="29" customWidth="1"/>
    <col min="4104" max="4104" width="10" style="29" customWidth="1"/>
    <col min="4105" max="4105" width="11.625" style="29" customWidth="1"/>
    <col min="4106" max="4106" width="0.875" style="29" customWidth="1"/>
    <col min="4107" max="4107" width="2.625" style="29" customWidth="1"/>
    <col min="4108" max="4108" width="8.875" style="29" customWidth="1"/>
    <col min="4109" max="4109" width="8.5" style="29" customWidth="1"/>
    <col min="4110" max="4110" width="1.875" style="29" customWidth="1"/>
    <col min="4111" max="4111" width="12.125" style="29" customWidth="1"/>
    <col min="4112" max="4112" width="3.625" style="29" customWidth="1"/>
    <col min="4113" max="4113" width="11.375" style="29" customWidth="1"/>
    <col min="4114" max="4114" width="1.625" style="29" customWidth="1"/>
    <col min="4115" max="4115" width="9.5" style="29" customWidth="1"/>
    <col min="4116" max="4116" width="8.375" style="29" customWidth="1"/>
    <col min="4117" max="4117" width="3" style="29" customWidth="1"/>
    <col min="4118" max="4118" width="0.875" style="29" customWidth="1"/>
    <col min="4119" max="4119" width="17" style="29" customWidth="1"/>
    <col min="4120" max="4120" width="34.625" style="29" customWidth="1"/>
    <col min="4121" max="4121" width="2.5" style="29" customWidth="1"/>
    <col min="4122" max="4122" width="30.625" style="29" customWidth="1"/>
    <col min="4123" max="4123" width="3.125" style="29" customWidth="1"/>
    <col min="4124" max="4124" width="22" style="29" customWidth="1"/>
    <col min="4125" max="4125" width="2.625" style="29" customWidth="1"/>
    <col min="4126" max="4126" width="7.625" style="29" customWidth="1"/>
    <col min="4127" max="4127" width="10.625" style="29" customWidth="1"/>
    <col min="4128" max="4128" width="0.875" style="29" customWidth="1"/>
    <col min="4129" max="4129" width="6.625" style="29" customWidth="1"/>
    <col min="4130" max="4130" width="0.875" style="29" customWidth="1"/>
    <col min="4131" max="4131" width="6.625" style="29" customWidth="1"/>
    <col min="4132" max="4132" width="3.625" style="29" customWidth="1"/>
    <col min="4133" max="4133" width="6.625" style="29" customWidth="1"/>
    <col min="4134" max="4134" width="2.375" style="29" customWidth="1"/>
    <col min="4135" max="4352" width="9.125" style="29"/>
    <col min="4353" max="4353" width="2.875" style="29" customWidth="1"/>
    <col min="4354" max="4354" width="0.625" style="29" customWidth="1"/>
    <col min="4355" max="4355" width="29.5" style="29" customWidth="1"/>
    <col min="4356" max="4356" width="1.5" style="29" customWidth="1"/>
    <col min="4357" max="4357" width="10" style="29" customWidth="1"/>
    <col min="4358" max="4358" width="6.5" style="29" customWidth="1"/>
    <col min="4359" max="4359" width="2.125" style="29" customWidth="1"/>
    <col min="4360" max="4360" width="10" style="29" customWidth="1"/>
    <col min="4361" max="4361" width="11.625" style="29" customWidth="1"/>
    <col min="4362" max="4362" width="0.875" style="29" customWidth="1"/>
    <col min="4363" max="4363" width="2.625" style="29" customWidth="1"/>
    <col min="4364" max="4364" width="8.875" style="29" customWidth="1"/>
    <col min="4365" max="4365" width="8.5" style="29" customWidth="1"/>
    <col min="4366" max="4366" width="1.875" style="29" customWidth="1"/>
    <col min="4367" max="4367" width="12.125" style="29" customWidth="1"/>
    <col min="4368" max="4368" width="3.625" style="29" customWidth="1"/>
    <col min="4369" max="4369" width="11.375" style="29" customWidth="1"/>
    <col min="4370" max="4370" width="1.625" style="29" customWidth="1"/>
    <col min="4371" max="4371" width="9.5" style="29" customWidth="1"/>
    <col min="4372" max="4372" width="8.375" style="29" customWidth="1"/>
    <col min="4373" max="4373" width="3" style="29" customWidth="1"/>
    <col min="4374" max="4374" width="0.875" style="29" customWidth="1"/>
    <col min="4375" max="4375" width="17" style="29" customWidth="1"/>
    <col min="4376" max="4376" width="34.625" style="29" customWidth="1"/>
    <col min="4377" max="4377" width="2.5" style="29" customWidth="1"/>
    <col min="4378" max="4378" width="30.625" style="29" customWidth="1"/>
    <col min="4379" max="4379" width="3.125" style="29" customWidth="1"/>
    <col min="4380" max="4380" width="22" style="29" customWidth="1"/>
    <col min="4381" max="4381" width="2.625" style="29" customWidth="1"/>
    <col min="4382" max="4382" width="7.625" style="29" customWidth="1"/>
    <col min="4383" max="4383" width="10.625" style="29" customWidth="1"/>
    <col min="4384" max="4384" width="0.875" style="29" customWidth="1"/>
    <col min="4385" max="4385" width="6.625" style="29" customWidth="1"/>
    <col min="4386" max="4386" width="0.875" style="29" customWidth="1"/>
    <col min="4387" max="4387" width="6.625" style="29" customWidth="1"/>
    <col min="4388" max="4388" width="3.625" style="29" customWidth="1"/>
    <col min="4389" max="4389" width="6.625" style="29" customWidth="1"/>
    <col min="4390" max="4390" width="2.375" style="29" customWidth="1"/>
    <col min="4391" max="4608" width="9.125" style="29"/>
    <col min="4609" max="4609" width="2.875" style="29" customWidth="1"/>
    <col min="4610" max="4610" width="0.625" style="29" customWidth="1"/>
    <col min="4611" max="4611" width="29.5" style="29" customWidth="1"/>
    <col min="4612" max="4612" width="1.5" style="29" customWidth="1"/>
    <col min="4613" max="4613" width="10" style="29" customWidth="1"/>
    <col min="4614" max="4614" width="6.5" style="29" customWidth="1"/>
    <col min="4615" max="4615" width="2.125" style="29" customWidth="1"/>
    <col min="4616" max="4616" width="10" style="29" customWidth="1"/>
    <col min="4617" max="4617" width="11.625" style="29" customWidth="1"/>
    <col min="4618" max="4618" width="0.875" style="29" customWidth="1"/>
    <col min="4619" max="4619" width="2.625" style="29" customWidth="1"/>
    <col min="4620" max="4620" width="8.875" style="29" customWidth="1"/>
    <col min="4621" max="4621" width="8.5" style="29" customWidth="1"/>
    <col min="4622" max="4622" width="1.875" style="29" customWidth="1"/>
    <col min="4623" max="4623" width="12.125" style="29" customWidth="1"/>
    <col min="4624" max="4624" width="3.625" style="29" customWidth="1"/>
    <col min="4625" max="4625" width="11.375" style="29" customWidth="1"/>
    <col min="4626" max="4626" width="1.625" style="29" customWidth="1"/>
    <col min="4627" max="4627" width="9.5" style="29" customWidth="1"/>
    <col min="4628" max="4628" width="8.375" style="29" customWidth="1"/>
    <col min="4629" max="4629" width="3" style="29" customWidth="1"/>
    <col min="4630" max="4630" width="0.875" style="29" customWidth="1"/>
    <col min="4631" max="4631" width="17" style="29" customWidth="1"/>
    <col min="4632" max="4632" width="34.625" style="29" customWidth="1"/>
    <col min="4633" max="4633" width="2.5" style="29" customWidth="1"/>
    <col min="4634" max="4634" width="30.625" style="29" customWidth="1"/>
    <col min="4635" max="4635" width="3.125" style="29" customWidth="1"/>
    <col min="4636" max="4636" width="22" style="29" customWidth="1"/>
    <col min="4637" max="4637" width="2.625" style="29" customWidth="1"/>
    <col min="4638" max="4638" width="7.625" style="29" customWidth="1"/>
    <col min="4639" max="4639" width="10.625" style="29" customWidth="1"/>
    <col min="4640" max="4640" width="0.875" style="29" customWidth="1"/>
    <col min="4641" max="4641" width="6.625" style="29" customWidth="1"/>
    <col min="4642" max="4642" width="0.875" style="29" customWidth="1"/>
    <col min="4643" max="4643" width="6.625" style="29" customWidth="1"/>
    <col min="4644" max="4644" width="3.625" style="29" customWidth="1"/>
    <col min="4645" max="4645" width="6.625" style="29" customWidth="1"/>
    <col min="4646" max="4646" width="2.375" style="29" customWidth="1"/>
    <col min="4647" max="4864" width="9.125" style="29"/>
    <col min="4865" max="4865" width="2.875" style="29" customWidth="1"/>
    <col min="4866" max="4866" width="0.625" style="29" customWidth="1"/>
    <col min="4867" max="4867" width="29.5" style="29" customWidth="1"/>
    <col min="4868" max="4868" width="1.5" style="29" customWidth="1"/>
    <col min="4869" max="4869" width="10" style="29" customWidth="1"/>
    <col min="4870" max="4870" width="6.5" style="29" customWidth="1"/>
    <col min="4871" max="4871" width="2.125" style="29" customWidth="1"/>
    <col min="4872" max="4872" width="10" style="29" customWidth="1"/>
    <col min="4873" max="4873" width="11.625" style="29" customWidth="1"/>
    <col min="4874" max="4874" width="0.875" style="29" customWidth="1"/>
    <col min="4875" max="4875" width="2.625" style="29" customWidth="1"/>
    <col min="4876" max="4876" width="8.875" style="29" customWidth="1"/>
    <col min="4877" max="4877" width="8.5" style="29" customWidth="1"/>
    <col min="4878" max="4878" width="1.875" style="29" customWidth="1"/>
    <col min="4879" max="4879" width="12.125" style="29" customWidth="1"/>
    <col min="4880" max="4880" width="3.625" style="29" customWidth="1"/>
    <col min="4881" max="4881" width="11.375" style="29" customWidth="1"/>
    <col min="4882" max="4882" width="1.625" style="29" customWidth="1"/>
    <col min="4883" max="4883" width="9.5" style="29" customWidth="1"/>
    <col min="4884" max="4884" width="8.375" style="29" customWidth="1"/>
    <col min="4885" max="4885" width="3" style="29" customWidth="1"/>
    <col min="4886" max="4886" width="0.875" style="29" customWidth="1"/>
    <col min="4887" max="4887" width="17" style="29" customWidth="1"/>
    <col min="4888" max="4888" width="34.625" style="29" customWidth="1"/>
    <col min="4889" max="4889" width="2.5" style="29" customWidth="1"/>
    <col min="4890" max="4890" width="30.625" style="29" customWidth="1"/>
    <col min="4891" max="4891" width="3.125" style="29" customWidth="1"/>
    <col min="4892" max="4892" width="22" style="29" customWidth="1"/>
    <col min="4893" max="4893" width="2.625" style="29" customWidth="1"/>
    <col min="4894" max="4894" width="7.625" style="29" customWidth="1"/>
    <col min="4895" max="4895" width="10.625" style="29" customWidth="1"/>
    <col min="4896" max="4896" width="0.875" style="29" customWidth="1"/>
    <col min="4897" max="4897" width="6.625" style="29" customWidth="1"/>
    <col min="4898" max="4898" width="0.875" style="29" customWidth="1"/>
    <col min="4899" max="4899" width="6.625" style="29" customWidth="1"/>
    <col min="4900" max="4900" width="3.625" style="29" customWidth="1"/>
    <col min="4901" max="4901" width="6.625" style="29" customWidth="1"/>
    <col min="4902" max="4902" width="2.375" style="29" customWidth="1"/>
    <col min="4903" max="5120" width="9.125" style="29"/>
    <col min="5121" max="5121" width="2.875" style="29" customWidth="1"/>
    <col min="5122" max="5122" width="0.625" style="29" customWidth="1"/>
    <col min="5123" max="5123" width="29.5" style="29" customWidth="1"/>
    <col min="5124" max="5124" width="1.5" style="29" customWidth="1"/>
    <col min="5125" max="5125" width="10" style="29" customWidth="1"/>
    <col min="5126" max="5126" width="6.5" style="29" customWidth="1"/>
    <col min="5127" max="5127" width="2.125" style="29" customWidth="1"/>
    <col min="5128" max="5128" width="10" style="29" customWidth="1"/>
    <col min="5129" max="5129" width="11.625" style="29" customWidth="1"/>
    <col min="5130" max="5130" width="0.875" style="29" customWidth="1"/>
    <col min="5131" max="5131" width="2.625" style="29" customWidth="1"/>
    <col min="5132" max="5132" width="8.875" style="29" customWidth="1"/>
    <col min="5133" max="5133" width="8.5" style="29" customWidth="1"/>
    <col min="5134" max="5134" width="1.875" style="29" customWidth="1"/>
    <col min="5135" max="5135" width="12.125" style="29" customWidth="1"/>
    <col min="5136" max="5136" width="3.625" style="29" customWidth="1"/>
    <col min="5137" max="5137" width="11.375" style="29" customWidth="1"/>
    <col min="5138" max="5138" width="1.625" style="29" customWidth="1"/>
    <col min="5139" max="5139" width="9.5" style="29" customWidth="1"/>
    <col min="5140" max="5140" width="8.375" style="29" customWidth="1"/>
    <col min="5141" max="5141" width="3" style="29" customWidth="1"/>
    <col min="5142" max="5142" width="0.875" style="29" customWidth="1"/>
    <col min="5143" max="5143" width="17" style="29" customWidth="1"/>
    <col min="5144" max="5144" width="34.625" style="29" customWidth="1"/>
    <col min="5145" max="5145" width="2.5" style="29" customWidth="1"/>
    <col min="5146" max="5146" width="30.625" style="29" customWidth="1"/>
    <col min="5147" max="5147" width="3.125" style="29" customWidth="1"/>
    <col min="5148" max="5148" width="22" style="29" customWidth="1"/>
    <col min="5149" max="5149" width="2.625" style="29" customWidth="1"/>
    <col min="5150" max="5150" width="7.625" style="29" customWidth="1"/>
    <col min="5151" max="5151" width="10.625" style="29" customWidth="1"/>
    <col min="5152" max="5152" width="0.875" style="29" customWidth="1"/>
    <col min="5153" max="5153" width="6.625" style="29" customWidth="1"/>
    <col min="5154" max="5154" width="0.875" style="29" customWidth="1"/>
    <col min="5155" max="5155" width="6.625" style="29" customWidth="1"/>
    <col min="5156" max="5156" width="3.625" style="29" customWidth="1"/>
    <col min="5157" max="5157" width="6.625" style="29" customWidth="1"/>
    <col min="5158" max="5158" width="2.375" style="29" customWidth="1"/>
    <col min="5159" max="5376" width="9.125" style="29"/>
    <col min="5377" max="5377" width="2.875" style="29" customWidth="1"/>
    <col min="5378" max="5378" width="0.625" style="29" customWidth="1"/>
    <col min="5379" max="5379" width="29.5" style="29" customWidth="1"/>
    <col min="5380" max="5380" width="1.5" style="29" customWidth="1"/>
    <col min="5381" max="5381" width="10" style="29" customWidth="1"/>
    <col min="5382" max="5382" width="6.5" style="29" customWidth="1"/>
    <col min="5383" max="5383" width="2.125" style="29" customWidth="1"/>
    <col min="5384" max="5384" width="10" style="29" customWidth="1"/>
    <col min="5385" max="5385" width="11.625" style="29" customWidth="1"/>
    <col min="5386" max="5386" width="0.875" style="29" customWidth="1"/>
    <col min="5387" max="5387" width="2.625" style="29" customWidth="1"/>
    <col min="5388" max="5388" width="8.875" style="29" customWidth="1"/>
    <col min="5389" max="5389" width="8.5" style="29" customWidth="1"/>
    <col min="5390" max="5390" width="1.875" style="29" customWidth="1"/>
    <col min="5391" max="5391" width="12.125" style="29" customWidth="1"/>
    <col min="5392" max="5392" width="3.625" style="29" customWidth="1"/>
    <col min="5393" max="5393" width="11.375" style="29" customWidth="1"/>
    <col min="5394" max="5394" width="1.625" style="29" customWidth="1"/>
    <col min="5395" max="5395" width="9.5" style="29" customWidth="1"/>
    <col min="5396" max="5396" width="8.375" style="29" customWidth="1"/>
    <col min="5397" max="5397" width="3" style="29" customWidth="1"/>
    <col min="5398" max="5398" width="0.875" style="29" customWidth="1"/>
    <col min="5399" max="5399" width="17" style="29" customWidth="1"/>
    <col min="5400" max="5400" width="34.625" style="29" customWidth="1"/>
    <col min="5401" max="5401" width="2.5" style="29" customWidth="1"/>
    <col min="5402" max="5402" width="30.625" style="29" customWidth="1"/>
    <col min="5403" max="5403" width="3.125" style="29" customWidth="1"/>
    <col min="5404" max="5404" width="22" style="29" customWidth="1"/>
    <col min="5405" max="5405" width="2.625" style="29" customWidth="1"/>
    <col min="5406" max="5406" width="7.625" style="29" customWidth="1"/>
    <col min="5407" max="5407" width="10.625" style="29" customWidth="1"/>
    <col min="5408" max="5408" width="0.875" style="29" customWidth="1"/>
    <col min="5409" max="5409" width="6.625" style="29" customWidth="1"/>
    <col min="5410" max="5410" width="0.875" style="29" customWidth="1"/>
    <col min="5411" max="5411" width="6.625" style="29" customWidth="1"/>
    <col min="5412" max="5412" width="3.625" style="29" customWidth="1"/>
    <col min="5413" max="5413" width="6.625" style="29" customWidth="1"/>
    <col min="5414" max="5414" width="2.375" style="29" customWidth="1"/>
    <col min="5415" max="5632" width="9.125" style="29"/>
    <col min="5633" max="5633" width="2.875" style="29" customWidth="1"/>
    <col min="5634" max="5634" width="0.625" style="29" customWidth="1"/>
    <col min="5635" max="5635" width="29.5" style="29" customWidth="1"/>
    <col min="5636" max="5636" width="1.5" style="29" customWidth="1"/>
    <col min="5637" max="5637" width="10" style="29" customWidth="1"/>
    <col min="5638" max="5638" width="6.5" style="29" customWidth="1"/>
    <col min="5639" max="5639" width="2.125" style="29" customWidth="1"/>
    <col min="5640" max="5640" width="10" style="29" customWidth="1"/>
    <col min="5641" max="5641" width="11.625" style="29" customWidth="1"/>
    <col min="5642" max="5642" width="0.875" style="29" customWidth="1"/>
    <col min="5643" max="5643" width="2.625" style="29" customWidth="1"/>
    <col min="5644" max="5644" width="8.875" style="29" customWidth="1"/>
    <col min="5645" max="5645" width="8.5" style="29" customWidth="1"/>
    <col min="5646" max="5646" width="1.875" style="29" customWidth="1"/>
    <col min="5647" max="5647" width="12.125" style="29" customWidth="1"/>
    <col min="5648" max="5648" width="3.625" style="29" customWidth="1"/>
    <col min="5649" max="5649" width="11.375" style="29" customWidth="1"/>
    <col min="5650" max="5650" width="1.625" style="29" customWidth="1"/>
    <col min="5651" max="5651" width="9.5" style="29" customWidth="1"/>
    <col min="5652" max="5652" width="8.375" style="29" customWidth="1"/>
    <col min="5653" max="5653" width="3" style="29" customWidth="1"/>
    <col min="5654" max="5654" width="0.875" style="29" customWidth="1"/>
    <col min="5655" max="5655" width="17" style="29" customWidth="1"/>
    <col min="5656" max="5656" width="34.625" style="29" customWidth="1"/>
    <col min="5657" max="5657" width="2.5" style="29" customWidth="1"/>
    <col min="5658" max="5658" width="30.625" style="29" customWidth="1"/>
    <col min="5659" max="5659" width="3.125" style="29" customWidth="1"/>
    <col min="5660" max="5660" width="22" style="29" customWidth="1"/>
    <col min="5661" max="5661" width="2.625" style="29" customWidth="1"/>
    <col min="5662" max="5662" width="7.625" style="29" customWidth="1"/>
    <col min="5663" max="5663" width="10.625" style="29" customWidth="1"/>
    <col min="5664" max="5664" width="0.875" style="29" customWidth="1"/>
    <col min="5665" max="5665" width="6.625" style="29" customWidth="1"/>
    <col min="5666" max="5666" width="0.875" style="29" customWidth="1"/>
    <col min="5667" max="5667" width="6.625" style="29" customWidth="1"/>
    <col min="5668" max="5668" width="3.625" style="29" customWidth="1"/>
    <col min="5669" max="5669" width="6.625" style="29" customWidth="1"/>
    <col min="5670" max="5670" width="2.375" style="29" customWidth="1"/>
    <col min="5671" max="5888" width="9.125" style="29"/>
    <col min="5889" max="5889" width="2.875" style="29" customWidth="1"/>
    <col min="5890" max="5890" width="0.625" style="29" customWidth="1"/>
    <col min="5891" max="5891" width="29.5" style="29" customWidth="1"/>
    <col min="5892" max="5892" width="1.5" style="29" customWidth="1"/>
    <col min="5893" max="5893" width="10" style="29" customWidth="1"/>
    <col min="5894" max="5894" width="6.5" style="29" customWidth="1"/>
    <col min="5895" max="5895" width="2.125" style="29" customWidth="1"/>
    <col min="5896" max="5896" width="10" style="29" customWidth="1"/>
    <col min="5897" max="5897" width="11.625" style="29" customWidth="1"/>
    <col min="5898" max="5898" width="0.875" style="29" customWidth="1"/>
    <col min="5899" max="5899" width="2.625" style="29" customWidth="1"/>
    <col min="5900" max="5900" width="8.875" style="29" customWidth="1"/>
    <col min="5901" max="5901" width="8.5" style="29" customWidth="1"/>
    <col min="5902" max="5902" width="1.875" style="29" customWidth="1"/>
    <col min="5903" max="5903" width="12.125" style="29" customWidth="1"/>
    <col min="5904" max="5904" width="3.625" style="29" customWidth="1"/>
    <col min="5905" max="5905" width="11.375" style="29" customWidth="1"/>
    <col min="5906" max="5906" width="1.625" style="29" customWidth="1"/>
    <col min="5907" max="5907" width="9.5" style="29" customWidth="1"/>
    <col min="5908" max="5908" width="8.375" style="29" customWidth="1"/>
    <col min="5909" max="5909" width="3" style="29" customWidth="1"/>
    <col min="5910" max="5910" width="0.875" style="29" customWidth="1"/>
    <col min="5911" max="5911" width="17" style="29" customWidth="1"/>
    <col min="5912" max="5912" width="34.625" style="29" customWidth="1"/>
    <col min="5913" max="5913" width="2.5" style="29" customWidth="1"/>
    <col min="5914" max="5914" width="30.625" style="29" customWidth="1"/>
    <col min="5915" max="5915" width="3.125" style="29" customWidth="1"/>
    <col min="5916" max="5916" width="22" style="29" customWidth="1"/>
    <col min="5917" max="5917" width="2.625" style="29" customWidth="1"/>
    <col min="5918" max="5918" width="7.625" style="29" customWidth="1"/>
    <col min="5919" max="5919" width="10.625" style="29" customWidth="1"/>
    <col min="5920" max="5920" width="0.875" style="29" customWidth="1"/>
    <col min="5921" max="5921" width="6.625" style="29" customWidth="1"/>
    <col min="5922" max="5922" width="0.875" style="29" customWidth="1"/>
    <col min="5923" max="5923" width="6.625" style="29" customWidth="1"/>
    <col min="5924" max="5924" width="3.625" style="29" customWidth="1"/>
    <col min="5925" max="5925" width="6.625" style="29" customWidth="1"/>
    <col min="5926" max="5926" width="2.375" style="29" customWidth="1"/>
    <col min="5927" max="6144" width="9.125" style="29"/>
    <col min="6145" max="6145" width="2.875" style="29" customWidth="1"/>
    <col min="6146" max="6146" width="0.625" style="29" customWidth="1"/>
    <col min="6147" max="6147" width="29.5" style="29" customWidth="1"/>
    <col min="6148" max="6148" width="1.5" style="29" customWidth="1"/>
    <col min="6149" max="6149" width="10" style="29" customWidth="1"/>
    <col min="6150" max="6150" width="6.5" style="29" customWidth="1"/>
    <col min="6151" max="6151" width="2.125" style="29" customWidth="1"/>
    <col min="6152" max="6152" width="10" style="29" customWidth="1"/>
    <col min="6153" max="6153" width="11.625" style="29" customWidth="1"/>
    <col min="6154" max="6154" width="0.875" style="29" customWidth="1"/>
    <col min="6155" max="6155" width="2.625" style="29" customWidth="1"/>
    <col min="6156" max="6156" width="8.875" style="29" customWidth="1"/>
    <col min="6157" max="6157" width="8.5" style="29" customWidth="1"/>
    <col min="6158" max="6158" width="1.875" style="29" customWidth="1"/>
    <col min="6159" max="6159" width="12.125" style="29" customWidth="1"/>
    <col min="6160" max="6160" width="3.625" style="29" customWidth="1"/>
    <col min="6161" max="6161" width="11.375" style="29" customWidth="1"/>
    <col min="6162" max="6162" width="1.625" style="29" customWidth="1"/>
    <col min="6163" max="6163" width="9.5" style="29" customWidth="1"/>
    <col min="6164" max="6164" width="8.375" style="29" customWidth="1"/>
    <col min="6165" max="6165" width="3" style="29" customWidth="1"/>
    <col min="6166" max="6166" width="0.875" style="29" customWidth="1"/>
    <col min="6167" max="6167" width="17" style="29" customWidth="1"/>
    <col min="6168" max="6168" width="34.625" style="29" customWidth="1"/>
    <col min="6169" max="6169" width="2.5" style="29" customWidth="1"/>
    <col min="6170" max="6170" width="30.625" style="29" customWidth="1"/>
    <col min="6171" max="6171" width="3.125" style="29" customWidth="1"/>
    <col min="6172" max="6172" width="22" style="29" customWidth="1"/>
    <col min="6173" max="6173" width="2.625" style="29" customWidth="1"/>
    <col min="6174" max="6174" width="7.625" style="29" customWidth="1"/>
    <col min="6175" max="6175" width="10.625" style="29" customWidth="1"/>
    <col min="6176" max="6176" width="0.875" style="29" customWidth="1"/>
    <col min="6177" max="6177" width="6.625" style="29" customWidth="1"/>
    <col min="6178" max="6178" width="0.875" style="29" customWidth="1"/>
    <col min="6179" max="6179" width="6.625" style="29" customWidth="1"/>
    <col min="6180" max="6180" width="3.625" style="29" customWidth="1"/>
    <col min="6181" max="6181" width="6.625" style="29" customWidth="1"/>
    <col min="6182" max="6182" width="2.375" style="29" customWidth="1"/>
    <col min="6183" max="6400" width="9.125" style="29"/>
    <col min="6401" max="6401" width="2.875" style="29" customWidth="1"/>
    <col min="6402" max="6402" width="0.625" style="29" customWidth="1"/>
    <col min="6403" max="6403" width="29.5" style="29" customWidth="1"/>
    <col min="6404" max="6404" width="1.5" style="29" customWidth="1"/>
    <col min="6405" max="6405" width="10" style="29" customWidth="1"/>
    <col min="6406" max="6406" width="6.5" style="29" customWidth="1"/>
    <col min="6407" max="6407" width="2.125" style="29" customWidth="1"/>
    <col min="6408" max="6408" width="10" style="29" customWidth="1"/>
    <col min="6409" max="6409" width="11.625" style="29" customWidth="1"/>
    <col min="6410" max="6410" width="0.875" style="29" customWidth="1"/>
    <col min="6411" max="6411" width="2.625" style="29" customWidth="1"/>
    <col min="6412" max="6412" width="8.875" style="29" customWidth="1"/>
    <col min="6413" max="6413" width="8.5" style="29" customWidth="1"/>
    <col min="6414" max="6414" width="1.875" style="29" customWidth="1"/>
    <col min="6415" max="6415" width="12.125" style="29" customWidth="1"/>
    <col min="6416" max="6416" width="3.625" style="29" customWidth="1"/>
    <col min="6417" max="6417" width="11.375" style="29" customWidth="1"/>
    <col min="6418" max="6418" width="1.625" style="29" customWidth="1"/>
    <col min="6419" max="6419" width="9.5" style="29" customWidth="1"/>
    <col min="6420" max="6420" width="8.375" style="29" customWidth="1"/>
    <col min="6421" max="6421" width="3" style="29" customWidth="1"/>
    <col min="6422" max="6422" width="0.875" style="29" customWidth="1"/>
    <col min="6423" max="6423" width="17" style="29" customWidth="1"/>
    <col min="6424" max="6424" width="34.625" style="29" customWidth="1"/>
    <col min="6425" max="6425" width="2.5" style="29" customWidth="1"/>
    <col min="6426" max="6426" width="30.625" style="29" customWidth="1"/>
    <col min="6427" max="6427" width="3.125" style="29" customWidth="1"/>
    <col min="6428" max="6428" width="22" style="29" customWidth="1"/>
    <col min="6429" max="6429" width="2.625" style="29" customWidth="1"/>
    <col min="6430" max="6430" width="7.625" style="29" customWidth="1"/>
    <col min="6431" max="6431" width="10.625" style="29" customWidth="1"/>
    <col min="6432" max="6432" width="0.875" style="29" customWidth="1"/>
    <col min="6433" max="6433" width="6.625" style="29" customWidth="1"/>
    <col min="6434" max="6434" width="0.875" style="29" customWidth="1"/>
    <col min="6435" max="6435" width="6.625" style="29" customWidth="1"/>
    <col min="6436" max="6436" width="3.625" style="29" customWidth="1"/>
    <col min="6437" max="6437" width="6.625" style="29" customWidth="1"/>
    <col min="6438" max="6438" width="2.375" style="29" customWidth="1"/>
    <col min="6439" max="6656" width="9.125" style="29"/>
    <col min="6657" max="6657" width="2.875" style="29" customWidth="1"/>
    <col min="6658" max="6658" width="0.625" style="29" customWidth="1"/>
    <col min="6659" max="6659" width="29.5" style="29" customWidth="1"/>
    <col min="6660" max="6660" width="1.5" style="29" customWidth="1"/>
    <col min="6661" max="6661" width="10" style="29" customWidth="1"/>
    <col min="6662" max="6662" width="6.5" style="29" customWidth="1"/>
    <col min="6663" max="6663" width="2.125" style="29" customWidth="1"/>
    <col min="6664" max="6664" width="10" style="29" customWidth="1"/>
    <col min="6665" max="6665" width="11.625" style="29" customWidth="1"/>
    <col min="6666" max="6666" width="0.875" style="29" customWidth="1"/>
    <col min="6667" max="6667" width="2.625" style="29" customWidth="1"/>
    <col min="6668" max="6668" width="8.875" style="29" customWidth="1"/>
    <col min="6669" max="6669" width="8.5" style="29" customWidth="1"/>
    <col min="6670" max="6670" width="1.875" style="29" customWidth="1"/>
    <col min="6671" max="6671" width="12.125" style="29" customWidth="1"/>
    <col min="6672" max="6672" width="3.625" style="29" customWidth="1"/>
    <col min="6673" max="6673" width="11.375" style="29" customWidth="1"/>
    <col min="6674" max="6674" width="1.625" style="29" customWidth="1"/>
    <col min="6675" max="6675" width="9.5" style="29" customWidth="1"/>
    <col min="6676" max="6676" width="8.375" style="29" customWidth="1"/>
    <col min="6677" max="6677" width="3" style="29" customWidth="1"/>
    <col min="6678" max="6678" width="0.875" style="29" customWidth="1"/>
    <col min="6679" max="6679" width="17" style="29" customWidth="1"/>
    <col min="6680" max="6680" width="34.625" style="29" customWidth="1"/>
    <col min="6681" max="6681" width="2.5" style="29" customWidth="1"/>
    <col min="6682" max="6682" width="30.625" style="29" customWidth="1"/>
    <col min="6683" max="6683" width="3.125" style="29" customWidth="1"/>
    <col min="6684" max="6684" width="22" style="29" customWidth="1"/>
    <col min="6685" max="6685" width="2.625" style="29" customWidth="1"/>
    <col min="6686" max="6686" width="7.625" style="29" customWidth="1"/>
    <col min="6687" max="6687" width="10.625" style="29" customWidth="1"/>
    <col min="6688" max="6688" width="0.875" style="29" customWidth="1"/>
    <col min="6689" max="6689" width="6.625" style="29" customWidth="1"/>
    <col min="6690" max="6690" width="0.875" style="29" customWidth="1"/>
    <col min="6691" max="6691" width="6.625" style="29" customWidth="1"/>
    <col min="6692" max="6692" width="3.625" style="29" customWidth="1"/>
    <col min="6693" max="6693" width="6.625" style="29" customWidth="1"/>
    <col min="6694" max="6694" width="2.375" style="29" customWidth="1"/>
    <col min="6695" max="6912" width="9.125" style="29"/>
    <col min="6913" max="6913" width="2.875" style="29" customWidth="1"/>
    <col min="6914" max="6914" width="0.625" style="29" customWidth="1"/>
    <col min="6915" max="6915" width="29.5" style="29" customWidth="1"/>
    <col min="6916" max="6916" width="1.5" style="29" customWidth="1"/>
    <col min="6917" max="6917" width="10" style="29" customWidth="1"/>
    <col min="6918" max="6918" width="6.5" style="29" customWidth="1"/>
    <col min="6919" max="6919" width="2.125" style="29" customWidth="1"/>
    <col min="6920" max="6920" width="10" style="29" customWidth="1"/>
    <col min="6921" max="6921" width="11.625" style="29" customWidth="1"/>
    <col min="6922" max="6922" width="0.875" style="29" customWidth="1"/>
    <col min="6923" max="6923" width="2.625" style="29" customWidth="1"/>
    <col min="6924" max="6924" width="8.875" style="29" customWidth="1"/>
    <col min="6925" max="6925" width="8.5" style="29" customWidth="1"/>
    <col min="6926" max="6926" width="1.875" style="29" customWidth="1"/>
    <col min="6927" max="6927" width="12.125" style="29" customWidth="1"/>
    <col min="6928" max="6928" width="3.625" style="29" customWidth="1"/>
    <col min="6929" max="6929" width="11.375" style="29" customWidth="1"/>
    <col min="6930" max="6930" width="1.625" style="29" customWidth="1"/>
    <col min="6931" max="6931" width="9.5" style="29" customWidth="1"/>
    <col min="6932" max="6932" width="8.375" style="29" customWidth="1"/>
    <col min="6933" max="6933" width="3" style="29" customWidth="1"/>
    <col min="6934" max="6934" width="0.875" style="29" customWidth="1"/>
    <col min="6935" max="6935" width="17" style="29" customWidth="1"/>
    <col min="6936" max="6936" width="34.625" style="29" customWidth="1"/>
    <col min="6937" max="6937" width="2.5" style="29" customWidth="1"/>
    <col min="6938" max="6938" width="30.625" style="29" customWidth="1"/>
    <col min="6939" max="6939" width="3.125" style="29" customWidth="1"/>
    <col min="6940" max="6940" width="22" style="29" customWidth="1"/>
    <col min="6941" max="6941" width="2.625" style="29" customWidth="1"/>
    <col min="6942" max="6942" width="7.625" style="29" customWidth="1"/>
    <col min="6943" max="6943" width="10.625" style="29" customWidth="1"/>
    <col min="6944" max="6944" width="0.875" style="29" customWidth="1"/>
    <col min="6945" max="6945" width="6.625" style="29" customWidth="1"/>
    <col min="6946" max="6946" width="0.875" style="29" customWidth="1"/>
    <col min="6947" max="6947" width="6.625" style="29" customWidth="1"/>
    <col min="6948" max="6948" width="3.625" style="29" customWidth="1"/>
    <col min="6949" max="6949" width="6.625" style="29" customWidth="1"/>
    <col min="6950" max="6950" width="2.375" style="29" customWidth="1"/>
    <col min="6951" max="7168" width="9.125" style="29"/>
    <col min="7169" max="7169" width="2.875" style="29" customWidth="1"/>
    <col min="7170" max="7170" width="0.625" style="29" customWidth="1"/>
    <col min="7171" max="7171" width="29.5" style="29" customWidth="1"/>
    <col min="7172" max="7172" width="1.5" style="29" customWidth="1"/>
    <col min="7173" max="7173" width="10" style="29" customWidth="1"/>
    <col min="7174" max="7174" width="6.5" style="29" customWidth="1"/>
    <col min="7175" max="7175" width="2.125" style="29" customWidth="1"/>
    <col min="7176" max="7176" width="10" style="29" customWidth="1"/>
    <col min="7177" max="7177" width="11.625" style="29" customWidth="1"/>
    <col min="7178" max="7178" width="0.875" style="29" customWidth="1"/>
    <col min="7179" max="7179" width="2.625" style="29" customWidth="1"/>
    <col min="7180" max="7180" width="8.875" style="29" customWidth="1"/>
    <col min="7181" max="7181" width="8.5" style="29" customWidth="1"/>
    <col min="7182" max="7182" width="1.875" style="29" customWidth="1"/>
    <col min="7183" max="7183" width="12.125" style="29" customWidth="1"/>
    <col min="7184" max="7184" width="3.625" style="29" customWidth="1"/>
    <col min="7185" max="7185" width="11.375" style="29" customWidth="1"/>
    <col min="7186" max="7186" width="1.625" style="29" customWidth="1"/>
    <col min="7187" max="7187" width="9.5" style="29" customWidth="1"/>
    <col min="7188" max="7188" width="8.375" style="29" customWidth="1"/>
    <col min="7189" max="7189" width="3" style="29" customWidth="1"/>
    <col min="7190" max="7190" width="0.875" style="29" customWidth="1"/>
    <col min="7191" max="7191" width="17" style="29" customWidth="1"/>
    <col min="7192" max="7192" width="34.625" style="29" customWidth="1"/>
    <col min="7193" max="7193" width="2.5" style="29" customWidth="1"/>
    <col min="7194" max="7194" width="30.625" style="29" customWidth="1"/>
    <col min="7195" max="7195" width="3.125" style="29" customWidth="1"/>
    <col min="7196" max="7196" width="22" style="29" customWidth="1"/>
    <col min="7197" max="7197" width="2.625" style="29" customWidth="1"/>
    <col min="7198" max="7198" width="7.625" style="29" customWidth="1"/>
    <col min="7199" max="7199" width="10.625" style="29" customWidth="1"/>
    <col min="7200" max="7200" width="0.875" style="29" customWidth="1"/>
    <col min="7201" max="7201" width="6.625" style="29" customWidth="1"/>
    <col min="7202" max="7202" width="0.875" style="29" customWidth="1"/>
    <col min="7203" max="7203" width="6.625" style="29" customWidth="1"/>
    <col min="7204" max="7204" width="3.625" style="29" customWidth="1"/>
    <col min="7205" max="7205" width="6.625" style="29" customWidth="1"/>
    <col min="7206" max="7206" width="2.375" style="29" customWidth="1"/>
    <col min="7207" max="7424" width="9.125" style="29"/>
    <col min="7425" max="7425" width="2.875" style="29" customWidth="1"/>
    <col min="7426" max="7426" width="0.625" style="29" customWidth="1"/>
    <col min="7427" max="7427" width="29.5" style="29" customWidth="1"/>
    <col min="7428" max="7428" width="1.5" style="29" customWidth="1"/>
    <col min="7429" max="7429" width="10" style="29" customWidth="1"/>
    <col min="7430" max="7430" width="6.5" style="29" customWidth="1"/>
    <col min="7431" max="7431" width="2.125" style="29" customWidth="1"/>
    <col min="7432" max="7432" width="10" style="29" customWidth="1"/>
    <col min="7433" max="7433" width="11.625" style="29" customWidth="1"/>
    <col min="7434" max="7434" width="0.875" style="29" customWidth="1"/>
    <col min="7435" max="7435" width="2.625" style="29" customWidth="1"/>
    <col min="7436" max="7436" width="8.875" style="29" customWidth="1"/>
    <col min="7437" max="7437" width="8.5" style="29" customWidth="1"/>
    <col min="7438" max="7438" width="1.875" style="29" customWidth="1"/>
    <col min="7439" max="7439" width="12.125" style="29" customWidth="1"/>
    <col min="7440" max="7440" width="3.625" style="29" customWidth="1"/>
    <col min="7441" max="7441" width="11.375" style="29" customWidth="1"/>
    <col min="7442" max="7442" width="1.625" style="29" customWidth="1"/>
    <col min="7443" max="7443" width="9.5" style="29" customWidth="1"/>
    <col min="7444" max="7444" width="8.375" style="29" customWidth="1"/>
    <col min="7445" max="7445" width="3" style="29" customWidth="1"/>
    <col min="7446" max="7446" width="0.875" style="29" customWidth="1"/>
    <col min="7447" max="7447" width="17" style="29" customWidth="1"/>
    <col min="7448" max="7448" width="34.625" style="29" customWidth="1"/>
    <col min="7449" max="7449" width="2.5" style="29" customWidth="1"/>
    <col min="7450" max="7450" width="30.625" style="29" customWidth="1"/>
    <col min="7451" max="7451" width="3.125" style="29" customWidth="1"/>
    <col min="7452" max="7452" width="22" style="29" customWidth="1"/>
    <col min="7453" max="7453" width="2.625" style="29" customWidth="1"/>
    <col min="7454" max="7454" width="7.625" style="29" customWidth="1"/>
    <col min="7455" max="7455" width="10.625" style="29" customWidth="1"/>
    <col min="7456" max="7456" width="0.875" style="29" customWidth="1"/>
    <col min="7457" max="7457" width="6.625" style="29" customWidth="1"/>
    <col min="7458" max="7458" width="0.875" style="29" customWidth="1"/>
    <col min="7459" max="7459" width="6.625" style="29" customWidth="1"/>
    <col min="7460" max="7460" width="3.625" style="29" customWidth="1"/>
    <col min="7461" max="7461" width="6.625" style="29" customWidth="1"/>
    <col min="7462" max="7462" width="2.375" style="29" customWidth="1"/>
    <col min="7463" max="7680" width="9.125" style="29"/>
    <col min="7681" max="7681" width="2.875" style="29" customWidth="1"/>
    <col min="7682" max="7682" width="0.625" style="29" customWidth="1"/>
    <col min="7683" max="7683" width="29.5" style="29" customWidth="1"/>
    <col min="7684" max="7684" width="1.5" style="29" customWidth="1"/>
    <col min="7685" max="7685" width="10" style="29" customWidth="1"/>
    <col min="7686" max="7686" width="6.5" style="29" customWidth="1"/>
    <col min="7687" max="7687" width="2.125" style="29" customWidth="1"/>
    <col min="7688" max="7688" width="10" style="29" customWidth="1"/>
    <col min="7689" max="7689" width="11.625" style="29" customWidth="1"/>
    <col min="7690" max="7690" width="0.875" style="29" customWidth="1"/>
    <col min="7691" max="7691" width="2.625" style="29" customWidth="1"/>
    <col min="7692" max="7692" width="8.875" style="29" customWidth="1"/>
    <col min="7693" max="7693" width="8.5" style="29" customWidth="1"/>
    <col min="7694" max="7694" width="1.875" style="29" customWidth="1"/>
    <col min="7695" max="7695" width="12.125" style="29" customWidth="1"/>
    <col min="7696" max="7696" width="3.625" style="29" customWidth="1"/>
    <col min="7697" max="7697" width="11.375" style="29" customWidth="1"/>
    <col min="7698" max="7698" width="1.625" style="29" customWidth="1"/>
    <col min="7699" max="7699" width="9.5" style="29" customWidth="1"/>
    <col min="7700" max="7700" width="8.375" style="29" customWidth="1"/>
    <col min="7701" max="7701" width="3" style="29" customWidth="1"/>
    <col min="7702" max="7702" width="0.875" style="29" customWidth="1"/>
    <col min="7703" max="7703" width="17" style="29" customWidth="1"/>
    <col min="7704" max="7704" width="34.625" style="29" customWidth="1"/>
    <col min="7705" max="7705" width="2.5" style="29" customWidth="1"/>
    <col min="7706" max="7706" width="30.625" style="29" customWidth="1"/>
    <col min="7707" max="7707" width="3.125" style="29" customWidth="1"/>
    <col min="7708" max="7708" width="22" style="29" customWidth="1"/>
    <col min="7709" max="7709" width="2.625" style="29" customWidth="1"/>
    <col min="7710" max="7710" width="7.625" style="29" customWidth="1"/>
    <col min="7711" max="7711" width="10.625" style="29" customWidth="1"/>
    <col min="7712" max="7712" width="0.875" style="29" customWidth="1"/>
    <col min="7713" max="7713" width="6.625" style="29" customWidth="1"/>
    <col min="7714" max="7714" width="0.875" style="29" customWidth="1"/>
    <col min="7715" max="7715" width="6.625" style="29" customWidth="1"/>
    <col min="7716" max="7716" width="3.625" style="29" customWidth="1"/>
    <col min="7717" max="7717" width="6.625" style="29" customWidth="1"/>
    <col min="7718" max="7718" width="2.375" style="29" customWidth="1"/>
    <col min="7719" max="7936" width="9.125" style="29"/>
    <col min="7937" max="7937" width="2.875" style="29" customWidth="1"/>
    <col min="7938" max="7938" width="0.625" style="29" customWidth="1"/>
    <col min="7939" max="7939" width="29.5" style="29" customWidth="1"/>
    <col min="7940" max="7940" width="1.5" style="29" customWidth="1"/>
    <col min="7941" max="7941" width="10" style="29" customWidth="1"/>
    <col min="7942" max="7942" width="6.5" style="29" customWidth="1"/>
    <col min="7943" max="7943" width="2.125" style="29" customWidth="1"/>
    <col min="7944" max="7944" width="10" style="29" customWidth="1"/>
    <col min="7945" max="7945" width="11.625" style="29" customWidth="1"/>
    <col min="7946" max="7946" width="0.875" style="29" customWidth="1"/>
    <col min="7947" max="7947" width="2.625" style="29" customWidth="1"/>
    <col min="7948" max="7948" width="8.875" style="29" customWidth="1"/>
    <col min="7949" max="7949" width="8.5" style="29" customWidth="1"/>
    <col min="7950" max="7950" width="1.875" style="29" customWidth="1"/>
    <col min="7951" max="7951" width="12.125" style="29" customWidth="1"/>
    <col min="7952" max="7952" width="3.625" style="29" customWidth="1"/>
    <col min="7953" max="7953" width="11.375" style="29" customWidth="1"/>
    <col min="7954" max="7954" width="1.625" style="29" customWidth="1"/>
    <col min="7955" max="7955" width="9.5" style="29" customWidth="1"/>
    <col min="7956" max="7956" width="8.375" style="29" customWidth="1"/>
    <col min="7957" max="7957" width="3" style="29" customWidth="1"/>
    <col min="7958" max="7958" width="0.875" style="29" customWidth="1"/>
    <col min="7959" max="7959" width="17" style="29" customWidth="1"/>
    <col min="7960" max="7960" width="34.625" style="29" customWidth="1"/>
    <col min="7961" max="7961" width="2.5" style="29" customWidth="1"/>
    <col min="7962" max="7962" width="30.625" style="29" customWidth="1"/>
    <col min="7963" max="7963" width="3.125" style="29" customWidth="1"/>
    <col min="7964" max="7964" width="22" style="29" customWidth="1"/>
    <col min="7965" max="7965" width="2.625" style="29" customWidth="1"/>
    <col min="7966" max="7966" width="7.625" style="29" customWidth="1"/>
    <col min="7967" max="7967" width="10.625" style="29" customWidth="1"/>
    <col min="7968" max="7968" width="0.875" style="29" customWidth="1"/>
    <col min="7969" max="7969" width="6.625" style="29" customWidth="1"/>
    <col min="7970" max="7970" width="0.875" style="29" customWidth="1"/>
    <col min="7971" max="7971" width="6.625" style="29" customWidth="1"/>
    <col min="7972" max="7972" width="3.625" style="29" customWidth="1"/>
    <col min="7973" max="7973" width="6.625" style="29" customWidth="1"/>
    <col min="7974" max="7974" width="2.375" style="29" customWidth="1"/>
    <col min="7975" max="8192" width="9.125" style="29"/>
    <col min="8193" max="8193" width="2.875" style="29" customWidth="1"/>
    <col min="8194" max="8194" width="0.625" style="29" customWidth="1"/>
    <col min="8195" max="8195" width="29.5" style="29" customWidth="1"/>
    <col min="8196" max="8196" width="1.5" style="29" customWidth="1"/>
    <col min="8197" max="8197" width="10" style="29" customWidth="1"/>
    <col min="8198" max="8198" width="6.5" style="29" customWidth="1"/>
    <col min="8199" max="8199" width="2.125" style="29" customWidth="1"/>
    <col min="8200" max="8200" width="10" style="29" customWidth="1"/>
    <col min="8201" max="8201" width="11.625" style="29" customWidth="1"/>
    <col min="8202" max="8202" width="0.875" style="29" customWidth="1"/>
    <col min="8203" max="8203" width="2.625" style="29" customWidth="1"/>
    <col min="8204" max="8204" width="8.875" style="29" customWidth="1"/>
    <col min="8205" max="8205" width="8.5" style="29" customWidth="1"/>
    <col min="8206" max="8206" width="1.875" style="29" customWidth="1"/>
    <col min="8207" max="8207" width="12.125" style="29" customWidth="1"/>
    <col min="8208" max="8208" width="3.625" style="29" customWidth="1"/>
    <col min="8209" max="8209" width="11.375" style="29" customWidth="1"/>
    <col min="8210" max="8210" width="1.625" style="29" customWidth="1"/>
    <col min="8211" max="8211" width="9.5" style="29" customWidth="1"/>
    <col min="8212" max="8212" width="8.375" style="29" customWidth="1"/>
    <col min="8213" max="8213" width="3" style="29" customWidth="1"/>
    <col min="8214" max="8214" width="0.875" style="29" customWidth="1"/>
    <col min="8215" max="8215" width="17" style="29" customWidth="1"/>
    <col min="8216" max="8216" width="34.625" style="29" customWidth="1"/>
    <col min="8217" max="8217" width="2.5" style="29" customWidth="1"/>
    <col min="8218" max="8218" width="30.625" style="29" customWidth="1"/>
    <col min="8219" max="8219" width="3.125" style="29" customWidth="1"/>
    <col min="8220" max="8220" width="22" style="29" customWidth="1"/>
    <col min="8221" max="8221" width="2.625" style="29" customWidth="1"/>
    <col min="8222" max="8222" width="7.625" style="29" customWidth="1"/>
    <col min="8223" max="8223" width="10.625" style="29" customWidth="1"/>
    <col min="8224" max="8224" width="0.875" style="29" customWidth="1"/>
    <col min="8225" max="8225" width="6.625" style="29" customWidth="1"/>
    <col min="8226" max="8226" width="0.875" style="29" customWidth="1"/>
    <col min="8227" max="8227" width="6.625" style="29" customWidth="1"/>
    <col min="8228" max="8228" width="3.625" style="29" customWidth="1"/>
    <col min="8229" max="8229" width="6.625" style="29" customWidth="1"/>
    <col min="8230" max="8230" width="2.375" style="29" customWidth="1"/>
    <col min="8231" max="8448" width="9.125" style="29"/>
    <col min="8449" max="8449" width="2.875" style="29" customWidth="1"/>
    <col min="8450" max="8450" width="0.625" style="29" customWidth="1"/>
    <col min="8451" max="8451" width="29.5" style="29" customWidth="1"/>
    <col min="8452" max="8452" width="1.5" style="29" customWidth="1"/>
    <col min="8453" max="8453" width="10" style="29" customWidth="1"/>
    <col min="8454" max="8454" width="6.5" style="29" customWidth="1"/>
    <col min="8455" max="8455" width="2.125" style="29" customWidth="1"/>
    <col min="8456" max="8456" width="10" style="29" customWidth="1"/>
    <col min="8457" max="8457" width="11.625" style="29" customWidth="1"/>
    <col min="8458" max="8458" width="0.875" style="29" customWidth="1"/>
    <col min="8459" max="8459" width="2.625" style="29" customWidth="1"/>
    <col min="8460" max="8460" width="8.875" style="29" customWidth="1"/>
    <col min="8461" max="8461" width="8.5" style="29" customWidth="1"/>
    <col min="8462" max="8462" width="1.875" style="29" customWidth="1"/>
    <col min="8463" max="8463" width="12.125" style="29" customWidth="1"/>
    <col min="8464" max="8464" width="3.625" style="29" customWidth="1"/>
    <col min="8465" max="8465" width="11.375" style="29" customWidth="1"/>
    <col min="8466" max="8466" width="1.625" style="29" customWidth="1"/>
    <col min="8467" max="8467" width="9.5" style="29" customWidth="1"/>
    <col min="8468" max="8468" width="8.375" style="29" customWidth="1"/>
    <col min="8469" max="8469" width="3" style="29" customWidth="1"/>
    <col min="8470" max="8470" width="0.875" style="29" customWidth="1"/>
    <col min="8471" max="8471" width="17" style="29" customWidth="1"/>
    <col min="8472" max="8472" width="34.625" style="29" customWidth="1"/>
    <col min="8473" max="8473" width="2.5" style="29" customWidth="1"/>
    <col min="8474" max="8474" width="30.625" style="29" customWidth="1"/>
    <col min="8475" max="8475" width="3.125" style="29" customWidth="1"/>
    <col min="8476" max="8476" width="22" style="29" customWidth="1"/>
    <col min="8477" max="8477" width="2.625" style="29" customWidth="1"/>
    <col min="8478" max="8478" width="7.625" style="29" customWidth="1"/>
    <col min="8479" max="8479" width="10.625" style="29" customWidth="1"/>
    <col min="8480" max="8480" width="0.875" style="29" customWidth="1"/>
    <col min="8481" max="8481" width="6.625" style="29" customWidth="1"/>
    <col min="8482" max="8482" width="0.875" style="29" customWidth="1"/>
    <col min="8483" max="8483" width="6.625" style="29" customWidth="1"/>
    <col min="8484" max="8484" width="3.625" style="29" customWidth="1"/>
    <col min="8485" max="8485" width="6.625" style="29" customWidth="1"/>
    <col min="8486" max="8486" width="2.375" style="29" customWidth="1"/>
    <col min="8487" max="8704" width="9.125" style="29"/>
    <col min="8705" max="8705" width="2.875" style="29" customWidth="1"/>
    <col min="8706" max="8706" width="0.625" style="29" customWidth="1"/>
    <col min="8707" max="8707" width="29.5" style="29" customWidth="1"/>
    <col min="8708" max="8708" width="1.5" style="29" customWidth="1"/>
    <col min="8709" max="8709" width="10" style="29" customWidth="1"/>
    <col min="8710" max="8710" width="6.5" style="29" customWidth="1"/>
    <col min="8711" max="8711" width="2.125" style="29" customWidth="1"/>
    <col min="8712" max="8712" width="10" style="29" customWidth="1"/>
    <col min="8713" max="8713" width="11.625" style="29" customWidth="1"/>
    <col min="8714" max="8714" width="0.875" style="29" customWidth="1"/>
    <col min="8715" max="8715" width="2.625" style="29" customWidth="1"/>
    <col min="8716" max="8716" width="8.875" style="29" customWidth="1"/>
    <col min="8717" max="8717" width="8.5" style="29" customWidth="1"/>
    <col min="8718" max="8718" width="1.875" style="29" customWidth="1"/>
    <col min="8719" max="8719" width="12.125" style="29" customWidth="1"/>
    <col min="8720" max="8720" width="3.625" style="29" customWidth="1"/>
    <col min="8721" max="8721" width="11.375" style="29" customWidth="1"/>
    <col min="8722" max="8722" width="1.625" style="29" customWidth="1"/>
    <col min="8723" max="8723" width="9.5" style="29" customWidth="1"/>
    <col min="8724" max="8724" width="8.375" style="29" customWidth="1"/>
    <col min="8725" max="8725" width="3" style="29" customWidth="1"/>
    <col min="8726" max="8726" width="0.875" style="29" customWidth="1"/>
    <col min="8727" max="8727" width="17" style="29" customWidth="1"/>
    <col min="8728" max="8728" width="34.625" style="29" customWidth="1"/>
    <col min="8729" max="8729" width="2.5" style="29" customWidth="1"/>
    <col min="8730" max="8730" width="30.625" style="29" customWidth="1"/>
    <col min="8731" max="8731" width="3.125" style="29" customWidth="1"/>
    <col min="8732" max="8732" width="22" style="29" customWidth="1"/>
    <col min="8733" max="8733" width="2.625" style="29" customWidth="1"/>
    <col min="8734" max="8734" width="7.625" style="29" customWidth="1"/>
    <col min="8735" max="8735" width="10.625" style="29" customWidth="1"/>
    <col min="8736" max="8736" width="0.875" style="29" customWidth="1"/>
    <col min="8737" max="8737" width="6.625" style="29" customWidth="1"/>
    <col min="8738" max="8738" width="0.875" style="29" customWidth="1"/>
    <col min="8739" max="8739" width="6.625" style="29" customWidth="1"/>
    <col min="8740" max="8740" width="3.625" style="29" customWidth="1"/>
    <col min="8741" max="8741" width="6.625" style="29" customWidth="1"/>
    <col min="8742" max="8742" width="2.375" style="29" customWidth="1"/>
    <col min="8743" max="8960" width="9.125" style="29"/>
    <col min="8961" max="8961" width="2.875" style="29" customWidth="1"/>
    <col min="8962" max="8962" width="0.625" style="29" customWidth="1"/>
    <col min="8963" max="8963" width="29.5" style="29" customWidth="1"/>
    <col min="8964" max="8964" width="1.5" style="29" customWidth="1"/>
    <col min="8965" max="8965" width="10" style="29" customWidth="1"/>
    <col min="8966" max="8966" width="6.5" style="29" customWidth="1"/>
    <col min="8967" max="8967" width="2.125" style="29" customWidth="1"/>
    <col min="8968" max="8968" width="10" style="29" customWidth="1"/>
    <col min="8969" max="8969" width="11.625" style="29" customWidth="1"/>
    <col min="8970" max="8970" width="0.875" style="29" customWidth="1"/>
    <col min="8971" max="8971" width="2.625" style="29" customWidth="1"/>
    <col min="8972" max="8972" width="8.875" style="29" customWidth="1"/>
    <col min="8973" max="8973" width="8.5" style="29" customWidth="1"/>
    <col min="8974" max="8974" width="1.875" style="29" customWidth="1"/>
    <col min="8975" max="8975" width="12.125" style="29" customWidth="1"/>
    <col min="8976" max="8976" width="3.625" style="29" customWidth="1"/>
    <col min="8977" max="8977" width="11.375" style="29" customWidth="1"/>
    <col min="8978" max="8978" width="1.625" style="29" customWidth="1"/>
    <col min="8979" max="8979" width="9.5" style="29" customWidth="1"/>
    <col min="8980" max="8980" width="8.375" style="29" customWidth="1"/>
    <col min="8981" max="8981" width="3" style="29" customWidth="1"/>
    <col min="8982" max="8982" width="0.875" style="29" customWidth="1"/>
    <col min="8983" max="8983" width="17" style="29" customWidth="1"/>
    <col min="8984" max="8984" width="34.625" style="29" customWidth="1"/>
    <col min="8985" max="8985" width="2.5" style="29" customWidth="1"/>
    <col min="8986" max="8986" width="30.625" style="29" customWidth="1"/>
    <col min="8987" max="8987" width="3.125" style="29" customWidth="1"/>
    <col min="8988" max="8988" width="22" style="29" customWidth="1"/>
    <col min="8989" max="8989" width="2.625" style="29" customWidth="1"/>
    <col min="8990" max="8990" width="7.625" style="29" customWidth="1"/>
    <col min="8991" max="8991" width="10.625" style="29" customWidth="1"/>
    <col min="8992" max="8992" width="0.875" style="29" customWidth="1"/>
    <col min="8993" max="8993" width="6.625" style="29" customWidth="1"/>
    <col min="8994" max="8994" width="0.875" style="29" customWidth="1"/>
    <col min="8995" max="8995" width="6.625" style="29" customWidth="1"/>
    <col min="8996" max="8996" width="3.625" style="29" customWidth="1"/>
    <col min="8997" max="8997" width="6.625" style="29" customWidth="1"/>
    <col min="8998" max="8998" width="2.375" style="29" customWidth="1"/>
    <col min="8999" max="9216" width="9.125" style="29"/>
    <col min="9217" max="9217" width="2.875" style="29" customWidth="1"/>
    <col min="9218" max="9218" width="0.625" style="29" customWidth="1"/>
    <col min="9219" max="9219" width="29.5" style="29" customWidth="1"/>
    <col min="9220" max="9220" width="1.5" style="29" customWidth="1"/>
    <col min="9221" max="9221" width="10" style="29" customWidth="1"/>
    <col min="9222" max="9222" width="6.5" style="29" customWidth="1"/>
    <col min="9223" max="9223" width="2.125" style="29" customWidth="1"/>
    <col min="9224" max="9224" width="10" style="29" customWidth="1"/>
    <col min="9225" max="9225" width="11.625" style="29" customWidth="1"/>
    <col min="9226" max="9226" width="0.875" style="29" customWidth="1"/>
    <col min="9227" max="9227" width="2.625" style="29" customWidth="1"/>
    <col min="9228" max="9228" width="8.875" style="29" customWidth="1"/>
    <col min="9229" max="9229" width="8.5" style="29" customWidth="1"/>
    <col min="9230" max="9230" width="1.875" style="29" customWidth="1"/>
    <col min="9231" max="9231" width="12.125" style="29" customWidth="1"/>
    <col min="9232" max="9232" width="3.625" style="29" customWidth="1"/>
    <col min="9233" max="9233" width="11.375" style="29" customWidth="1"/>
    <col min="9234" max="9234" width="1.625" style="29" customWidth="1"/>
    <col min="9235" max="9235" width="9.5" style="29" customWidth="1"/>
    <col min="9236" max="9236" width="8.375" style="29" customWidth="1"/>
    <col min="9237" max="9237" width="3" style="29" customWidth="1"/>
    <col min="9238" max="9238" width="0.875" style="29" customWidth="1"/>
    <col min="9239" max="9239" width="17" style="29" customWidth="1"/>
    <col min="9240" max="9240" width="34.625" style="29" customWidth="1"/>
    <col min="9241" max="9241" width="2.5" style="29" customWidth="1"/>
    <col min="9242" max="9242" width="30.625" style="29" customWidth="1"/>
    <col min="9243" max="9243" width="3.125" style="29" customWidth="1"/>
    <col min="9244" max="9244" width="22" style="29" customWidth="1"/>
    <col min="9245" max="9245" width="2.625" style="29" customWidth="1"/>
    <col min="9246" max="9246" width="7.625" style="29" customWidth="1"/>
    <col min="9247" max="9247" width="10.625" style="29" customWidth="1"/>
    <col min="9248" max="9248" width="0.875" style="29" customWidth="1"/>
    <col min="9249" max="9249" width="6.625" style="29" customWidth="1"/>
    <col min="9250" max="9250" width="0.875" style="29" customWidth="1"/>
    <col min="9251" max="9251" width="6.625" style="29" customWidth="1"/>
    <col min="9252" max="9252" width="3.625" style="29" customWidth="1"/>
    <col min="9253" max="9253" width="6.625" style="29" customWidth="1"/>
    <col min="9254" max="9254" width="2.375" style="29" customWidth="1"/>
    <col min="9255" max="9472" width="9.125" style="29"/>
    <col min="9473" max="9473" width="2.875" style="29" customWidth="1"/>
    <col min="9474" max="9474" width="0.625" style="29" customWidth="1"/>
    <col min="9475" max="9475" width="29.5" style="29" customWidth="1"/>
    <col min="9476" max="9476" width="1.5" style="29" customWidth="1"/>
    <col min="9477" max="9477" width="10" style="29" customWidth="1"/>
    <col min="9478" max="9478" width="6.5" style="29" customWidth="1"/>
    <col min="9479" max="9479" width="2.125" style="29" customWidth="1"/>
    <col min="9480" max="9480" width="10" style="29" customWidth="1"/>
    <col min="9481" max="9481" width="11.625" style="29" customWidth="1"/>
    <col min="9482" max="9482" width="0.875" style="29" customWidth="1"/>
    <col min="9483" max="9483" width="2.625" style="29" customWidth="1"/>
    <col min="9484" max="9484" width="8.875" style="29" customWidth="1"/>
    <col min="9485" max="9485" width="8.5" style="29" customWidth="1"/>
    <col min="9486" max="9486" width="1.875" style="29" customWidth="1"/>
    <col min="9487" max="9487" width="12.125" style="29" customWidth="1"/>
    <col min="9488" max="9488" width="3.625" style="29" customWidth="1"/>
    <col min="9489" max="9489" width="11.375" style="29" customWidth="1"/>
    <col min="9490" max="9490" width="1.625" style="29" customWidth="1"/>
    <col min="9491" max="9491" width="9.5" style="29" customWidth="1"/>
    <col min="9492" max="9492" width="8.375" style="29" customWidth="1"/>
    <col min="9493" max="9493" width="3" style="29" customWidth="1"/>
    <col min="9494" max="9494" width="0.875" style="29" customWidth="1"/>
    <col min="9495" max="9495" width="17" style="29" customWidth="1"/>
    <col min="9496" max="9496" width="34.625" style="29" customWidth="1"/>
    <col min="9497" max="9497" width="2.5" style="29" customWidth="1"/>
    <col min="9498" max="9498" width="30.625" style="29" customWidth="1"/>
    <col min="9499" max="9499" width="3.125" style="29" customWidth="1"/>
    <col min="9500" max="9500" width="22" style="29" customWidth="1"/>
    <col min="9501" max="9501" width="2.625" style="29" customWidth="1"/>
    <col min="9502" max="9502" width="7.625" style="29" customWidth="1"/>
    <col min="9503" max="9503" width="10.625" style="29" customWidth="1"/>
    <col min="9504" max="9504" width="0.875" style="29" customWidth="1"/>
    <col min="9505" max="9505" width="6.625" style="29" customWidth="1"/>
    <col min="9506" max="9506" width="0.875" style="29" customWidth="1"/>
    <col min="9507" max="9507" width="6.625" style="29" customWidth="1"/>
    <col min="9508" max="9508" width="3.625" style="29" customWidth="1"/>
    <col min="9509" max="9509" width="6.625" style="29" customWidth="1"/>
    <col min="9510" max="9510" width="2.375" style="29" customWidth="1"/>
    <col min="9511" max="9728" width="9.125" style="29"/>
    <col min="9729" max="9729" width="2.875" style="29" customWidth="1"/>
    <col min="9730" max="9730" width="0.625" style="29" customWidth="1"/>
    <col min="9731" max="9731" width="29.5" style="29" customWidth="1"/>
    <col min="9732" max="9732" width="1.5" style="29" customWidth="1"/>
    <col min="9733" max="9733" width="10" style="29" customWidth="1"/>
    <col min="9734" max="9734" width="6.5" style="29" customWidth="1"/>
    <col min="9735" max="9735" width="2.125" style="29" customWidth="1"/>
    <col min="9736" max="9736" width="10" style="29" customWidth="1"/>
    <col min="9737" max="9737" width="11.625" style="29" customWidth="1"/>
    <col min="9738" max="9738" width="0.875" style="29" customWidth="1"/>
    <col min="9739" max="9739" width="2.625" style="29" customWidth="1"/>
    <col min="9740" max="9740" width="8.875" style="29" customWidth="1"/>
    <col min="9741" max="9741" width="8.5" style="29" customWidth="1"/>
    <col min="9742" max="9742" width="1.875" style="29" customWidth="1"/>
    <col min="9743" max="9743" width="12.125" style="29" customWidth="1"/>
    <col min="9744" max="9744" width="3.625" style="29" customWidth="1"/>
    <col min="9745" max="9745" width="11.375" style="29" customWidth="1"/>
    <col min="9746" max="9746" width="1.625" style="29" customWidth="1"/>
    <col min="9747" max="9747" width="9.5" style="29" customWidth="1"/>
    <col min="9748" max="9748" width="8.375" style="29" customWidth="1"/>
    <col min="9749" max="9749" width="3" style="29" customWidth="1"/>
    <col min="9750" max="9750" width="0.875" style="29" customWidth="1"/>
    <col min="9751" max="9751" width="17" style="29" customWidth="1"/>
    <col min="9752" max="9752" width="34.625" style="29" customWidth="1"/>
    <col min="9753" max="9753" width="2.5" style="29" customWidth="1"/>
    <col min="9754" max="9754" width="30.625" style="29" customWidth="1"/>
    <col min="9755" max="9755" width="3.125" style="29" customWidth="1"/>
    <col min="9756" max="9756" width="22" style="29" customWidth="1"/>
    <col min="9757" max="9757" width="2.625" style="29" customWidth="1"/>
    <col min="9758" max="9758" width="7.625" style="29" customWidth="1"/>
    <col min="9759" max="9759" width="10.625" style="29" customWidth="1"/>
    <col min="9760" max="9760" width="0.875" style="29" customWidth="1"/>
    <col min="9761" max="9761" width="6.625" style="29" customWidth="1"/>
    <col min="9762" max="9762" width="0.875" style="29" customWidth="1"/>
    <col min="9763" max="9763" width="6.625" style="29" customWidth="1"/>
    <col min="9764" max="9764" width="3.625" style="29" customWidth="1"/>
    <col min="9765" max="9765" width="6.625" style="29" customWidth="1"/>
    <col min="9766" max="9766" width="2.375" style="29" customWidth="1"/>
    <col min="9767" max="9984" width="9.125" style="29"/>
    <col min="9985" max="9985" width="2.875" style="29" customWidth="1"/>
    <col min="9986" max="9986" width="0.625" style="29" customWidth="1"/>
    <col min="9987" max="9987" width="29.5" style="29" customWidth="1"/>
    <col min="9988" max="9988" width="1.5" style="29" customWidth="1"/>
    <col min="9989" max="9989" width="10" style="29" customWidth="1"/>
    <col min="9990" max="9990" width="6.5" style="29" customWidth="1"/>
    <col min="9991" max="9991" width="2.125" style="29" customWidth="1"/>
    <col min="9992" max="9992" width="10" style="29" customWidth="1"/>
    <col min="9993" max="9993" width="11.625" style="29" customWidth="1"/>
    <col min="9994" max="9994" width="0.875" style="29" customWidth="1"/>
    <col min="9995" max="9995" width="2.625" style="29" customWidth="1"/>
    <col min="9996" max="9996" width="8.875" style="29" customWidth="1"/>
    <col min="9997" max="9997" width="8.5" style="29" customWidth="1"/>
    <col min="9998" max="9998" width="1.875" style="29" customWidth="1"/>
    <col min="9999" max="9999" width="12.125" style="29" customWidth="1"/>
    <col min="10000" max="10000" width="3.625" style="29" customWidth="1"/>
    <col min="10001" max="10001" width="11.375" style="29" customWidth="1"/>
    <col min="10002" max="10002" width="1.625" style="29" customWidth="1"/>
    <col min="10003" max="10003" width="9.5" style="29" customWidth="1"/>
    <col min="10004" max="10004" width="8.375" style="29" customWidth="1"/>
    <col min="10005" max="10005" width="3" style="29" customWidth="1"/>
    <col min="10006" max="10006" width="0.875" style="29" customWidth="1"/>
    <col min="10007" max="10007" width="17" style="29" customWidth="1"/>
    <col min="10008" max="10008" width="34.625" style="29" customWidth="1"/>
    <col min="10009" max="10009" width="2.5" style="29" customWidth="1"/>
    <col min="10010" max="10010" width="30.625" style="29" customWidth="1"/>
    <col min="10011" max="10011" width="3.125" style="29" customWidth="1"/>
    <col min="10012" max="10012" width="22" style="29" customWidth="1"/>
    <col min="10013" max="10013" width="2.625" style="29" customWidth="1"/>
    <col min="10014" max="10014" width="7.625" style="29" customWidth="1"/>
    <col min="10015" max="10015" width="10.625" style="29" customWidth="1"/>
    <col min="10016" max="10016" width="0.875" style="29" customWidth="1"/>
    <col min="10017" max="10017" width="6.625" style="29" customWidth="1"/>
    <col min="10018" max="10018" width="0.875" style="29" customWidth="1"/>
    <col min="10019" max="10019" width="6.625" style="29" customWidth="1"/>
    <col min="10020" max="10020" width="3.625" style="29" customWidth="1"/>
    <col min="10021" max="10021" width="6.625" style="29" customWidth="1"/>
    <col min="10022" max="10022" width="2.375" style="29" customWidth="1"/>
    <col min="10023" max="10240" width="9.125" style="29"/>
    <col min="10241" max="10241" width="2.875" style="29" customWidth="1"/>
    <col min="10242" max="10242" width="0.625" style="29" customWidth="1"/>
    <col min="10243" max="10243" width="29.5" style="29" customWidth="1"/>
    <col min="10244" max="10244" width="1.5" style="29" customWidth="1"/>
    <col min="10245" max="10245" width="10" style="29" customWidth="1"/>
    <col min="10246" max="10246" width="6.5" style="29" customWidth="1"/>
    <col min="10247" max="10247" width="2.125" style="29" customWidth="1"/>
    <col min="10248" max="10248" width="10" style="29" customWidth="1"/>
    <col min="10249" max="10249" width="11.625" style="29" customWidth="1"/>
    <col min="10250" max="10250" width="0.875" style="29" customWidth="1"/>
    <col min="10251" max="10251" width="2.625" style="29" customWidth="1"/>
    <col min="10252" max="10252" width="8.875" style="29" customWidth="1"/>
    <col min="10253" max="10253" width="8.5" style="29" customWidth="1"/>
    <col min="10254" max="10254" width="1.875" style="29" customWidth="1"/>
    <col min="10255" max="10255" width="12.125" style="29" customWidth="1"/>
    <col min="10256" max="10256" width="3.625" style="29" customWidth="1"/>
    <col min="10257" max="10257" width="11.375" style="29" customWidth="1"/>
    <col min="10258" max="10258" width="1.625" style="29" customWidth="1"/>
    <col min="10259" max="10259" width="9.5" style="29" customWidth="1"/>
    <col min="10260" max="10260" width="8.375" style="29" customWidth="1"/>
    <col min="10261" max="10261" width="3" style="29" customWidth="1"/>
    <col min="10262" max="10262" width="0.875" style="29" customWidth="1"/>
    <col min="10263" max="10263" width="17" style="29" customWidth="1"/>
    <col min="10264" max="10264" width="34.625" style="29" customWidth="1"/>
    <col min="10265" max="10265" width="2.5" style="29" customWidth="1"/>
    <col min="10266" max="10266" width="30.625" style="29" customWidth="1"/>
    <col min="10267" max="10267" width="3.125" style="29" customWidth="1"/>
    <col min="10268" max="10268" width="22" style="29" customWidth="1"/>
    <col min="10269" max="10269" width="2.625" style="29" customWidth="1"/>
    <col min="10270" max="10270" width="7.625" style="29" customWidth="1"/>
    <col min="10271" max="10271" width="10.625" style="29" customWidth="1"/>
    <col min="10272" max="10272" width="0.875" style="29" customWidth="1"/>
    <col min="10273" max="10273" width="6.625" style="29" customWidth="1"/>
    <col min="10274" max="10274" width="0.875" style="29" customWidth="1"/>
    <col min="10275" max="10275" width="6.625" style="29" customWidth="1"/>
    <col min="10276" max="10276" width="3.625" style="29" customWidth="1"/>
    <col min="10277" max="10277" width="6.625" style="29" customWidth="1"/>
    <col min="10278" max="10278" width="2.375" style="29" customWidth="1"/>
    <col min="10279" max="10496" width="9.125" style="29"/>
    <col min="10497" max="10497" width="2.875" style="29" customWidth="1"/>
    <col min="10498" max="10498" width="0.625" style="29" customWidth="1"/>
    <col min="10499" max="10499" width="29.5" style="29" customWidth="1"/>
    <col min="10500" max="10500" width="1.5" style="29" customWidth="1"/>
    <col min="10501" max="10501" width="10" style="29" customWidth="1"/>
    <col min="10502" max="10502" width="6.5" style="29" customWidth="1"/>
    <col min="10503" max="10503" width="2.125" style="29" customWidth="1"/>
    <col min="10504" max="10504" width="10" style="29" customWidth="1"/>
    <col min="10505" max="10505" width="11.625" style="29" customWidth="1"/>
    <col min="10506" max="10506" width="0.875" style="29" customWidth="1"/>
    <col min="10507" max="10507" width="2.625" style="29" customWidth="1"/>
    <col min="10508" max="10508" width="8.875" style="29" customWidth="1"/>
    <col min="10509" max="10509" width="8.5" style="29" customWidth="1"/>
    <col min="10510" max="10510" width="1.875" style="29" customWidth="1"/>
    <col min="10511" max="10511" width="12.125" style="29" customWidth="1"/>
    <col min="10512" max="10512" width="3.625" style="29" customWidth="1"/>
    <col min="10513" max="10513" width="11.375" style="29" customWidth="1"/>
    <col min="10514" max="10514" width="1.625" style="29" customWidth="1"/>
    <col min="10515" max="10515" width="9.5" style="29" customWidth="1"/>
    <col min="10516" max="10516" width="8.375" style="29" customWidth="1"/>
    <col min="10517" max="10517" width="3" style="29" customWidth="1"/>
    <col min="10518" max="10518" width="0.875" style="29" customWidth="1"/>
    <col min="10519" max="10519" width="17" style="29" customWidth="1"/>
    <col min="10520" max="10520" width="34.625" style="29" customWidth="1"/>
    <col min="10521" max="10521" width="2.5" style="29" customWidth="1"/>
    <col min="10522" max="10522" width="30.625" style="29" customWidth="1"/>
    <col min="10523" max="10523" width="3.125" style="29" customWidth="1"/>
    <col min="10524" max="10524" width="22" style="29" customWidth="1"/>
    <col min="10525" max="10525" width="2.625" style="29" customWidth="1"/>
    <col min="10526" max="10526" width="7.625" style="29" customWidth="1"/>
    <col min="10527" max="10527" width="10.625" style="29" customWidth="1"/>
    <col min="10528" max="10528" width="0.875" style="29" customWidth="1"/>
    <col min="10529" max="10529" width="6.625" style="29" customWidth="1"/>
    <col min="10530" max="10530" width="0.875" style="29" customWidth="1"/>
    <col min="10531" max="10531" width="6.625" style="29" customWidth="1"/>
    <col min="10532" max="10532" width="3.625" style="29" customWidth="1"/>
    <col min="10533" max="10533" width="6.625" style="29" customWidth="1"/>
    <col min="10534" max="10534" width="2.375" style="29" customWidth="1"/>
    <col min="10535" max="10752" width="9.125" style="29"/>
    <col min="10753" max="10753" width="2.875" style="29" customWidth="1"/>
    <col min="10754" max="10754" width="0.625" style="29" customWidth="1"/>
    <col min="10755" max="10755" width="29.5" style="29" customWidth="1"/>
    <col min="10756" max="10756" width="1.5" style="29" customWidth="1"/>
    <col min="10757" max="10757" width="10" style="29" customWidth="1"/>
    <col min="10758" max="10758" width="6.5" style="29" customWidth="1"/>
    <col min="10759" max="10759" width="2.125" style="29" customWidth="1"/>
    <col min="10760" max="10760" width="10" style="29" customWidth="1"/>
    <col min="10761" max="10761" width="11.625" style="29" customWidth="1"/>
    <col min="10762" max="10762" width="0.875" style="29" customWidth="1"/>
    <col min="10763" max="10763" width="2.625" style="29" customWidth="1"/>
    <col min="10764" max="10764" width="8.875" style="29" customWidth="1"/>
    <col min="10765" max="10765" width="8.5" style="29" customWidth="1"/>
    <col min="10766" max="10766" width="1.875" style="29" customWidth="1"/>
    <col min="10767" max="10767" width="12.125" style="29" customWidth="1"/>
    <col min="10768" max="10768" width="3.625" style="29" customWidth="1"/>
    <col min="10769" max="10769" width="11.375" style="29" customWidth="1"/>
    <col min="10770" max="10770" width="1.625" style="29" customWidth="1"/>
    <col min="10771" max="10771" width="9.5" style="29" customWidth="1"/>
    <col min="10772" max="10772" width="8.375" style="29" customWidth="1"/>
    <col min="10773" max="10773" width="3" style="29" customWidth="1"/>
    <col min="10774" max="10774" width="0.875" style="29" customWidth="1"/>
    <col min="10775" max="10775" width="17" style="29" customWidth="1"/>
    <col min="10776" max="10776" width="34.625" style="29" customWidth="1"/>
    <col min="10777" max="10777" width="2.5" style="29" customWidth="1"/>
    <col min="10778" max="10778" width="30.625" style="29" customWidth="1"/>
    <col min="10779" max="10779" width="3.125" style="29" customWidth="1"/>
    <col min="10780" max="10780" width="22" style="29" customWidth="1"/>
    <col min="10781" max="10781" width="2.625" style="29" customWidth="1"/>
    <col min="10782" max="10782" width="7.625" style="29" customWidth="1"/>
    <col min="10783" max="10783" width="10.625" style="29" customWidth="1"/>
    <col min="10784" max="10784" width="0.875" style="29" customWidth="1"/>
    <col min="10785" max="10785" width="6.625" style="29" customWidth="1"/>
    <col min="10786" max="10786" width="0.875" style="29" customWidth="1"/>
    <col min="10787" max="10787" width="6.625" style="29" customWidth="1"/>
    <col min="10788" max="10788" width="3.625" style="29" customWidth="1"/>
    <col min="10789" max="10789" width="6.625" style="29" customWidth="1"/>
    <col min="10790" max="10790" width="2.375" style="29" customWidth="1"/>
    <col min="10791" max="11008" width="9.125" style="29"/>
    <col min="11009" max="11009" width="2.875" style="29" customWidth="1"/>
    <col min="11010" max="11010" width="0.625" style="29" customWidth="1"/>
    <col min="11011" max="11011" width="29.5" style="29" customWidth="1"/>
    <col min="11012" max="11012" width="1.5" style="29" customWidth="1"/>
    <col min="11013" max="11013" width="10" style="29" customWidth="1"/>
    <col min="11014" max="11014" width="6.5" style="29" customWidth="1"/>
    <col min="11015" max="11015" width="2.125" style="29" customWidth="1"/>
    <col min="11016" max="11016" width="10" style="29" customWidth="1"/>
    <col min="11017" max="11017" width="11.625" style="29" customWidth="1"/>
    <col min="11018" max="11018" width="0.875" style="29" customWidth="1"/>
    <col min="11019" max="11019" width="2.625" style="29" customWidth="1"/>
    <col min="11020" max="11020" width="8.875" style="29" customWidth="1"/>
    <col min="11021" max="11021" width="8.5" style="29" customWidth="1"/>
    <col min="11022" max="11022" width="1.875" style="29" customWidth="1"/>
    <col min="11023" max="11023" width="12.125" style="29" customWidth="1"/>
    <col min="11024" max="11024" width="3.625" style="29" customWidth="1"/>
    <col min="11025" max="11025" width="11.375" style="29" customWidth="1"/>
    <col min="11026" max="11026" width="1.625" style="29" customWidth="1"/>
    <col min="11027" max="11027" width="9.5" style="29" customWidth="1"/>
    <col min="11028" max="11028" width="8.375" style="29" customWidth="1"/>
    <col min="11029" max="11029" width="3" style="29" customWidth="1"/>
    <col min="11030" max="11030" width="0.875" style="29" customWidth="1"/>
    <col min="11031" max="11031" width="17" style="29" customWidth="1"/>
    <col min="11032" max="11032" width="34.625" style="29" customWidth="1"/>
    <col min="11033" max="11033" width="2.5" style="29" customWidth="1"/>
    <col min="11034" max="11034" width="30.625" style="29" customWidth="1"/>
    <col min="11035" max="11035" width="3.125" style="29" customWidth="1"/>
    <col min="11036" max="11036" width="22" style="29" customWidth="1"/>
    <col min="11037" max="11037" width="2.625" style="29" customWidth="1"/>
    <col min="11038" max="11038" width="7.625" style="29" customWidth="1"/>
    <col min="11039" max="11039" width="10.625" style="29" customWidth="1"/>
    <col min="11040" max="11040" width="0.875" style="29" customWidth="1"/>
    <col min="11041" max="11041" width="6.625" style="29" customWidth="1"/>
    <col min="11042" max="11042" width="0.875" style="29" customWidth="1"/>
    <col min="11043" max="11043" width="6.625" style="29" customWidth="1"/>
    <col min="11044" max="11044" width="3.625" style="29" customWidth="1"/>
    <col min="11045" max="11045" width="6.625" style="29" customWidth="1"/>
    <col min="11046" max="11046" width="2.375" style="29" customWidth="1"/>
    <col min="11047" max="11264" width="9.125" style="29"/>
    <col min="11265" max="11265" width="2.875" style="29" customWidth="1"/>
    <col min="11266" max="11266" width="0.625" style="29" customWidth="1"/>
    <col min="11267" max="11267" width="29.5" style="29" customWidth="1"/>
    <col min="11268" max="11268" width="1.5" style="29" customWidth="1"/>
    <col min="11269" max="11269" width="10" style="29" customWidth="1"/>
    <col min="11270" max="11270" width="6.5" style="29" customWidth="1"/>
    <col min="11271" max="11271" width="2.125" style="29" customWidth="1"/>
    <col min="11272" max="11272" width="10" style="29" customWidth="1"/>
    <col min="11273" max="11273" width="11.625" style="29" customWidth="1"/>
    <col min="11274" max="11274" width="0.875" style="29" customWidth="1"/>
    <col min="11275" max="11275" width="2.625" style="29" customWidth="1"/>
    <col min="11276" max="11276" width="8.875" style="29" customWidth="1"/>
    <col min="11277" max="11277" width="8.5" style="29" customWidth="1"/>
    <col min="11278" max="11278" width="1.875" style="29" customWidth="1"/>
    <col min="11279" max="11279" width="12.125" style="29" customWidth="1"/>
    <col min="11280" max="11280" width="3.625" style="29" customWidth="1"/>
    <col min="11281" max="11281" width="11.375" style="29" customWidth="1"/>
    <col min="11282" max="11282" width="1.625" style="29" customWidth="1"/>
    <col min="11283" max="11283" width="9.5" style="29" customWidth="1"/>
    <col min="11284" max="11284" width="8.375" style="29" customWidth="1"/>
    <col min="11285" max="11285" width="3" style="29" customWidth="1"/>
    <col min="11286" max="11286" width="0.875" style="29" customWidth="1"/>
    <col min="11287" max="11287" width="17" style="29" customWidth="1"/>
    <col min="11288" max="11288" width="34.625" style="29" customWidth="1"/>
    <col min="11289" max="11289" width="2.5" style="29" customWidth="1"/>
    <col min="11290" max="11290" width="30.625" style="29" customWidth="1"/>
    <col min="11291" max="11291" width="3.125" style="29" customWidth="1"/>
    <col min="11292" max="11292" width="22" style="29" customWidth="1"/>
    <col min="11293" max="11293" width="2.625" style="29" customWidth="1"/>
    <col min="11294" max="11294" width="7.625" style="29" customWidth="1"/>
    <col min="11295" max="11295" width="10.625" style="29" customWidth="1"/>
    <col min="11296" max="11296" width="0.875" style="29" customWidth="1"/>
    <col min="11297" max="11297" width="6.625" style="29" customWidth="1"/>
    <col min="11298" max="11298" width="0.875" style="29" customWidth="1"/>
    <col min="11299" max="11299" width="6.625" style="29" customWidth="1"/>
    <col min="11300" max="11300" width="3.625" style="29" customWidth="1"/>
    <col min="11301" max="11301" width="6.625" style="29" customWidth="1"/>
    <col min="11302" max="11302" width="2.375" style="29" customWidth="1"/>
    <col min="11303" max="11520" width="9.125" style="29"/>
    <col min="11521" max="11521" width="2.875" style="29" customWidth="1"/>
    <col min="11522" max="11522" width="0.625" style="29" customWidth="1"/>
    <col min="11523" max="11523" width="29.5" style="29" customWidth="1"/>
    <col min="11524" max="11524" width="1.5" style="29" customWidth="1"/>
    <col min="11525" max="11525" width="10" style="29" customWidth="1"/>
    <col min="11526" max="11526" width="6.5" style="29" customWidth="1"/>
    <col min="11527" max="11527" width="2.125" style="29" customWidth="1"/>
    <col min="11528" max="11528" width="10" style="29" customWidth="1"/>
    <col min="11529" max="11529" width="11.625" style="29" customWidth="1"/>
    <col min="11530" max="11530" width="0.875" style="29" customWidth="1"/>
    <col min="11531" max="11531" width="2.625" style="29" customWidth="1"/>
    <col min="11532" max="11532" width="8.875" style="29" customWidth="1"/>
    <col min="11533" max="11533" width="8.5" style="29" customWidth="1"/>
    <col min="11534" max="11534" width="1.875" style="29" customWidth="1"/>
    <col min="11535" max="11535" width="12.125" style="29" customWidth="1"/>
    <col min="11536" max="11536" width="3.625" style="29" customWidth="1"/>
    <col min="11537" max="11537" width="11.375" style="29" customWidth="1"/>
    <col min="11538" max="11538" width="1.625" style="29" customWidth="1"/>
    <col min="11539" max="11539" width="9.5" style="29" customWidth="1"/>
    <col min="11540" max="11540" width="8.375" style="29" customWidth="1"/>
    <col min="11541" max="11541" width="3" style="29" customWidth="1"/>
    <col min="11542" max="11542" width="0.875" style="29" customWidth="1"/>
    <col min="11543" max="11543" width="17" style="29" customWidth="1"/>
    <col min="11544" max="11544" width="34.625" style="29" customWidth="1"/>
    <col min="11545" max="11545" width="2.5" style="29" customWidth="1"/>
    <col min="11546" max="11546" width="30.625" style="29" customWidth="1"/>
    <col min="11547" max="11547" width="3.125" style="29" customWidth="1"/>
    <col min="11548" max="11548" width="22" style="29" customWidth="1"/>
    <col min="11549" max="11549" width="2.625" style="29" customWidth="1"/>
    <col min="11550" max="11550" width="7.625" style="29" customWidth="1"/>
    <col min="11551" max="11551" width="10.625" style="29" customWidth="1"/>
    <col min="11552" max="11552" width="0.875" style="29" customWidth="1"/>
    <col min="11553" max="11553" width="6.625" style="29" customWidth="1"/>
    <col min="11554" max="11554" width="0.875" style="29" customWidth="1"/>
    <col min="11555" max="11555" width="6.625" style="29" customWidth="1"/>
    <col min="11556" max="11556" width="3.625" style="29" customWidth="1"/>
    <col min="11557" max="11557" width="6.625" style="29" customWidth="1"/>
    <col min="11558" max="11558" width="2.375" style="29" customWidth="1"/>
    <col min="11559" max="11776" width="9.125" style="29"/>
    <col min="11777" max="11777" width="2.875" style="29" customWidth="1"/>
    <col min="11778" max="11778" width="0.625" style="29" customWidth="1"/>
    <col min="11779" max="11779" width="29.5" style="29" customWidth="1"/>
    <col min="11780" max="11780" width="1.5" style="29" customWidth="1"/>
    <col min="11781" max="11781" width="10" style="29" customWidth="1"/>
    <col min="11782" max="11782" width="6.5" style="29" customWidth="1"/>
    <col min="11783" max="11783" width="2.125" style="29" customWidth="1"/>
    <col min="11784" max="11784" width="10" style="29" customWidth="1"/>
    <col min="11785" max="11785" width="11.625" style="29" customWidth="1"/>
    <col min="11786" max="11786" width="0.875" style="29" customWidth="1"/>
    <col min="11787" max="11787" width="2.625" style="29" customWidth="1"/>
    <col min="11788" max="11788" width="8.875" style="29" customWidth="1"/>
    <col min="11789" max="11789" width="8.5" style="29" customWidth="1"/>
    <col min="11790" max="11790" width="1.875" style="29" customWidth="1"/>
    <col min="11791" max="11791" width="12.125" style="29" customWidth="1"/>
    <col min="11792" max="11792" width="3.625" style="29" customWidth="1"/>
    <col min="11793" max="11793" width="11.375" style="29" customWidth="1"/>
    <col min="11794" max="11794" width="1.625" style="29" customWidth="1"/>
    <col min="11795" max="11795" width="9.5" style="29" customWidth="1"/>
    <col min="11796" max="11796" width="8.375" style="29" customWidth="1"/>
    <col min="11797" max="11797" width="3" style="29" customWidth="1"/>
    <col min="11798" max="11798" width="0.875" style="29" customWidth="1"/>
    <col min="11799" max="11799" width="17" style="29" customWidth="1"/>
    <col min="11800" max="11800" width="34.625" style="29" customWidth="1"/>
    <col min="11801" max="11801" width="2.5" style="29" customWidth="1"/>
    <col min="11802" max="11802" width="30.625" style="29" customWidth="1"/>
    <col min="11803" max="11803" width="3.125" style="29" customWidth="1"/>
    <col min="11804" max="11804" width="22" style="29" customWidth="1"/>
    <col min="11805" max="11805" width="2.625" style="29" customWidth="1"/>
    <col min="11806" max="11806" width="7.625" style="29" customWidth="1"/>
    <col min="11807" max="11807" width="10.625" style="29" customWidth="1"/>
    <col min="11808" max="11808" width="0.875" style="29" customWidth="1"/>
    <col min="11809" max="11809" width="6.625" style="29" customWidth="1"/>
    <col min="11810" max="11810" width="0.875" style="29" customWidth="1"/>
    <col min="11811" max="11811" width="6.625" style="29" customWidth="1"/>
    <col min="11812" max="11812" width="3.625" style="29" customWidth="1"/>
    <col min="11813" max="11813" width="6.625" style="29" customWidth="1"/>
    <col min="11814" max="11814" width="2.375" style="29" customWidth="1"/>
    <col min="11815" max="12032" width="9.125" style="29"/>
    <col min="12033" max="12033" width="2.875" style="29" customWidth="1"/>
    <col min="12034" max="12034" width="0.625" style="29" customWidth="1"/>
    <col min="12035" max="12035" width="29.5" style="29" customWidth="1"/>
    <col min="12036" max="12036" width="1.5" style="29" customWidth="1"/>
    <col min="12037" max="12037" width="10" style="29" customWidth="1"/>
    <col min="12038" max="12038" width="6.5" style="29" customWidth="1"/>
    <col min="12039" max="12039" width="2.125" style="29" customWidth="1"/>
    <col min="12040" max="12040" width="10" style="29" customWidth="1"/>
    <col min="12041" max="12041" width="11.625" style="29" customWidth="1"/>
    <col min="12042" max="12042" width="0.875" style="29" customWidth="1"/>
    <col min="12043" max="12043" width="2.625" style="29" customWidth="1"/>
    <col min="12044" max="12044" width="8.875" style="29" customWidth="1"/>
    <col min="12045" max="12045" width="8.5" style="29" customWidth="1"/>
    <col min="12046" max="12046" width="1.875" style="29" customWidth="1"/>
    <col min="12047" max="12047" width="12.125" style="29" customWidth="1"/>
    <col min="12048" max="12048" width="3.625" style="29" customWidth="1"/>
    <col min="12049" max="12049" width="11.375" style="29" customWidth="1"/>
    <col min="12050" max="12050" width="1.625" style="29" customWidth="1"/>
    <col min="12051" max="12051" width="9.5" style="29" customWidth="1"/>
    <col min="12052" max="12052" width="8.375" style="29" customWidth="1"/>
    <col min="12053" max="12053" width="3" style="29" customWidth="1"/>
    <col min="12054" max="12054" width="0.875" style="29" customWidth="1"/>
    <col min="12055" max="12055" width="17" style="29" customWidth="1"/>
    <col min="12056" max="12056" width="34.625" style="29" customWidth="1"/>
    <col min="12057" max="12057" width="2.5" style="29" customWidth="1"/>
    <col min="12058" max="12058" width="30.625" style="29" customWidth="1"/>
    <col min="12059" max="12059" width="3.125" style="29" customWidth="1"/>
    <col min="12060" max="12060" width="22" style="29" customWidth="1"/>
    <col min="12061" max="12061" width="2.625" style="29" customWidth="1"/>
    <col min="12062" max="12062" width="7.625" style="29" customWidth="1"/>
    <col min="12063" max="12063" width="10.625" style="29" customWidth="1"/>
    <col min="12064" max="12064" width="0.875" style="29" customWidth="1"/>
    <col min="12065" max="12065" width="6.625" style="29" customWidth="1"/>
    <col min="12066" max="12066" width="0.875" style="29" customWidth="1"/>
    <col min="12067" max="12067" width="6.625" style="29" customWidth="1"/>
    <col min="12068" max="12068" width="3.625" style="29" customWidth="1"/>
    <col min="12069" max="12069" width="6.625" style="29" customWidth="1"/>
    <col min="12070" max="12070" width="2.375" style="29" customWidth="1"/>
    <col min="12071" max="12288" width="9.125" style="29"/>
    <col min="12289" max="12289" width="2.875" style="29" customWidth="1"/>
    <col min="12290" max="12290" width="0.625" style="29" customWidth="1"/>
    <col min="12291" max="12291" width="29.5" style="29" customWidth="1"/>
    <col min="12292" max="12292" width="1.5" style="29" customWidth="1"/>
    <col min="12293" max="12293" width="10" style="29" customWidth="1"/>
    <col min="12294" max="12294" width="6.5" style="29" customWidth="1"/>
    <col min="12295" max="12295" width="2.125" style="29" customWidth="1"/>
    <col min="12296" max="12296" width="10" style="29" customWidth="1"/>
    <col min="12297" max="12297" width="11.625" style="29" customWidth="1"/>
    <col min="12298" max="12298" width="0.875" style="29" customWidth="1"/>
    <col min="12299" max="12299" width="2.625" style="29" customWidth="1"/>
    <col min="12300" max="12300" width="8.875" style="29" customWidth="1"/>
    <col min="12301" max="12301" width="8.5" style="29" customWidth="1"/>
    <col min="12302" max="12302" width="1.875" style="29" customWidth="1"/>
    <col min="12303" max="12303" width="12.125" style="29" customWidth="1"/>
    <col min="12304" max="12304" width="3.625" style="29" customWidth="1"/>
    <col min="12305" max="12305" width="11.375" style="29" customWidth="1"/>
    <col min="12306" max="12306" width="1.625" style="29" customWidth="1"/>
    <col min="12307" max="12307" width="9.5" style="29" customWidth="1"/>
    <col min="12308" max="12308" width="8.375" style="29" customWidth="1"/>
    <col min="12309" max="12309" width="3" style="29" customWidth="1"/>
    <col min="12310" max="12310" width="0.875" style="29" customWidth="1"/>
    <col min="12311" max="12311" width="17" style="29" customWidth="1"/>
    <col min="12312" max="12312" width="34.625" style="29" customWidth="1"/>
    <col min="12313" max="12313" width="2.5" style="29" customWidth="1"/>
    <col min="12314" max="12314" width="30.625" style="29" customWidth="1"/>
    <col min="12315" max="12315" width="3.125" style="29" customWidth="1"/>
    <col min="12316" max="12316" width="22" style="29" customWidth="1"/>
    <col min="12317" max="12317" width="2.625" style="29" customWidth="1"/>
    <col min="12318" max="12318" width="7.625" style="29" customWidth="1"/>
    <col min="12319" max="12319" width="10.625" style="29" customWidth="1"/>
    <col min="12320" max="12320" width="0.875" style="29" customWidth="1"/>
    <col min="12321" max="12321" width="6.625" style="29" customWidth="1"/>
    <col min="12322" max="12322" width="0.875" style="29" customWidth="1"/>
    <col min="12323" max="12323" width="6.625" style="29" customWidth="1"/>
    <col min="12324" max="12324" width="3.625" style="29" customWidth="1"/>
    <col min="12325" max="12325" width="6.625" style="29" customWidth="1"/>
    <col min="12326" max="12326" width="2.375" style="29" customWidth="1"/>
    <col min="12327" max="12544" width="9.125" style="29"/>
    <col min="12545" max="12545" width="2.875" style="29" customWidth="1"/>
    <col min="12546" max="12546" width="0.625" style="29" customWidth="1"/>
    <col min="12547" max="12547" width="29.5" style="29" customWidth="1"/>
    <col min="12548" max="12548" width="1.5" style="29" customWidth="1"/>
    <col min="12549" max="12549" width="10" style="29" customWidth="1"/>
    <col min="12550" max="12550" width="6.5" style="29" customWidth="1"/>
    <col min="12551" max="12551" width="2.125" style="29" customWidth="1"/>
    <col min="12552" max="12552" width="10" style="29" customWidth="1"/>
    <col min="12553" max="12553" width="11.625" style="29" customWidth="1"/>
    <col min="12554" max="12554" width="0.875" style="29" customWidth="1"/>
    <col min="12555" max="12555" width="2.625" style="29" customWidth="1"/>
    <col min="12556" max="12556" width="8.875" style="29" customWidth="1"/>
    <col min="12557" max="12557" width="8.5" style="29" customWidth="1"/>
    <col min="12558" max="12558" width="1.875" style="29" customWidth="1"/>
    <col min="12559" max="12559" width="12.125" style="29" customWidth="1"/>
    <col min="12560" max="12560" width="3.625" style="29" customWidth="1"/>
    <col min="12561" max="12561" width="11.375" style="29" customWidth="1"/>
    <col min="12562" max="12562" width="1.625" style="29" customWidth="1"/>
    <col min="12563" max="12563" width="9.5" style="29" customWidth="1"/>
    <col min="12564" max="12564" width="8.375" style="29" customWidth="1"/>
    <col min="12565" max="12565" width="3" style="29" customWidth="1"/>
    <col min="12566" max="12566" width="0.875" style="29" customWidth="1"/>
    <col min="12567" max="12567" width="17" style="29" customWidth="1"/>
    <col min="12568" max="12568" width="34.625" style="29" customWidth="1"/>
    <col min="12569" max="12569" width="2.5" style="29" customWidth="1"/>
    <col min="12570" max="12570" width="30.625" style="29" customWidth="1"/>
    <col min="12571" max="12571" width="3.125" style="29" customWidth="1"/>
    <col min="12572" max="12572" width="22" style="29" customWidth="1"/>
    <col min="12573" max="12573" width="2.625" style="29" customWidth="1"/>
    <col min="12574" max="12574" width="7.625" style="29" customWidth="1"/>
    <col min="12575" max="12575" width="10.625" style="29" customWidth="1"/>
    <col min="12576" max="12576" width="0.875" style="29" customWidth="1"/>
    <col min="12577" max="12577" width="6.625" style="29" customWidth="1"/>
    <col min="12578" max="12578" width="0.875" style="29" customWidth="1"/>
    <col min="12579" max="12579" width="6.625" style="29" customWidth="1"/>
    <col min="12580" max="12580" width="3.625" style="29" customWidth="1"/>
    <col min="12581" max="12581" width="6.625" style="29" customWidth="1"/>
    <col min="12582" max="12582" width="2.375" style="29" customWidth="1"/>
    <col min="12583" max="12800" width="9.125" style="29"/>
    <col min="12801" max="12801" width="2.875" style="29" customWidth="1"/>
    <col min="12802" max="12802" width="0.625" style="29" customWidth="1"/>
    <col min="12803" max="12803" width="29.5" style="29" customWidth="1"/>
    <col min="12804" max="12804" width="1.5" style="29" customWidth="1"/>
    <col min="12805" max="12805" width="10" style="29" customWidth="1"/>
    <col min="12806" max="12806" width="6.5" style="29" customWidth="1"/>
    <col min="12807" max="12807" width="2.125" style="29" customWidth="1"/>
    <col min="12808" max="12808" width="10" style="29" customWidth="1"/>
    <col min="12809" max="12809" width="11.625" style="29" customWidth="1"/>
    <col min="12810" max="12810" width="0.875" style="29" customWidth="1"/>
    <col min="12811" max="12811" width="2.625" style="29" customWidth="1"/>
    <col min="12812" max="12812" width="8.875" style="29" customWidth="1"/>
    <col min="12813" max="12813" width="8.5" style="29" customWidth="1"/>
    <col min="12814" max="12814" width="1.875" style="29" customWidth="1"/>
    <col min="12815" max="12815" width="12.125" style="29" customWidth="1"/>
    <col min="12816" max="12816" width="3.625" style="29" customWidth="1"/>
    <col min="12817" max="12817" width="11.375" style="29" customWidth="1"/>
    <col min="12818" max="12818" width="1.625" style="29" customWidth="1"/>
    <col min="12819" max="12819" width="9.5" style="29" customWidth="1"/>
    <col min="12820" max="12820" width="8.375" style="29" customWidth="1"/>
    <col min="12821" max="12821" width="3" style="29" customWidth="1"/>
    <col min="12822" max="12822" width="0.875" style="29" customWidth="1"/>
    <col min="12823" max="12823" width="17" style="29" customWidth="1"/>
    <col min="12824" max="12824" width="34.625" style="29" customWidth="1"/>
    <col min="12825" max="12825" width="2.5" style="29" customWidth="1"/>
    <col min="12826" max="12826" width="30.625" style="29" customWidth="1"/>
    <col min="12827" max="12827" width="3.125" style="29" customWidth="1"/>
    <col min="12828" max="12828" width="22" style="29" customWidth="1"/>
    <col min="12829" max="12829" width="2.625" style="29" customWidth="1"/>
    <col min="12830" max="12830" width="7.625" style="29" customWidth="1"/>
    <col min="12831" max="12831" width="10.625" style="29" customWidth="1"/>
    <col min="12832" max="12832" width="0.875" style="29" customWidth="1"/>
    <col min="12833" max="12833" width="6.625" style="29" customWidth="1"/>
    <col min="12834" max="12834" width="0.875" style="29" customWidth="1"/>
    <col min="12835" max="12835" width="6.625" style="29" customWidth="1"/>
    <col min="12836" max="12836" width="3.625" style="29" customWidth="1"/>
    <col min="12837" max="12837" width="6.625" style="29" customWidth="1"/>
    <col min="12838" max="12838" width="2.375" style="29" customWidth="1"/>
    <col min="12839" max="13056" width="9.125" style="29"/>
    <col min="13057" max="13057" width="2.875" style="29" customWidth="1"/>
    <col min="13058" max="13058" width="0.625" style="29" customWidth="1"/>
    <col min="13059" max="13059" width="29.5" style="29" customWidth="1"/>
    <col min="13060" max="13060" width="1.5" style="29" customWidth="1"/>
    <col min="13061" max="13061" width="10" style="29" customWidth="1"/>
    <col min="13062" max="13062" width="6.5" style="29" customWidth="1"/>
    <col min="13063" max="13063" width="2.125" style="29" customWidth="1"/>
    <col min="13064" max="13064" width="10" style="29" customWidth="1"/>
    <col min="13065" max="13065" width="11.625" style="29" customWidth="1"/>
    <col min="13066" max="13066" width="0.875" style="29" customWidth="1"/>
    <col min="13067" max="13067" width="2.625" style="29" customWidth="1"/>
    <col min="13068" max="13068" width="8.875" style="29" customWidth="1"/>
    <col min="13069" max="13069" width="8.5" style="29" customWidth="1"/>
    <col min="13070" max="13070" width="1.875" style="29" customWidth="1"/>
    <col min="13071" max="13071" width="12.125" style="29" customWidth="1"/>
    <col min="13072" max="13072" width="3.625" style="29" customWidth="1"/>
    <col min="13073" max="13073" width="11.375" style="29" customWidth="1"/>
    <col min="13074" max="13074" width="1.625" style="29" customWidth="1"/>
    <col min="13075" max="13075" width="9.5" style="29" customWidth="1"/>
    <col min="13076" max="13076" width="8.375" style="29" customWidth="1"/>
    <col min="13077" max="13077" width="3" style="29" customWidth="1"/>
    <col min="13078" max="13078" width="0.875" style="29" customWidth="1"/>
    <col min="13079" max="13079" width="17" style="29" customWidth="1"/>
    <col min="13080" max="13080" width="34.625" style="29" customWidth="1"/>
    <col min="13081" max="13081" width="2.5" style="29" customWidth="1"/>
    <col min="13082" max="13082" width="30.625" style="29" customWidth="1"/>
    <col min="13083" max="13083" width="3.125" style="29" customWidth="1"/>
    <col min="13084" max="13084" width="22" style="29" customWidth="1"/>
    <col min="13085" max="13085" width="2.625" style="29" customWidth="1"/>
    <col min="13086" max="13086" width="7.625" style="29" customWidth="1"/>
    <col min="13087" max="13087" width="10.625" style="29" customWidth="1"/>
    <col min="13088" max="13088" width="0.875" style="29" customWidth="1"/>
    <col min="13089" max="13089" width="6.625" style="29" customWidth="1"/>
    <col min="13090" max="13090" width="0.875" style="29" customWidth="1"/>
    <col min="13091" max="13091" width="6.625" style="29" customWidth="1"/>
    <col min="13092" max="13092" width="3.625" style="29" customWidth="1"/>
    <col min="13093" max="13093" width="6.625" style="29" customWidth="1"/>
    <col min="13094" max="13094" width="2.375" style="29" customWidth="1"/>
    <col min="13095" max="13312" width="9.125" style="29"/>
    <col min="13313" max="13313" width="2.875" style="29" customWidth="1"/>
    <col min="13314" max="13314" width="0.625" style="29" customWidth="1"/>
    <col min="13315" max="13315" width="29.5" style="29" customWidth="1"/>
    <col min="13316" max="13316" width="1.5" style="29" customWidth="1"/>
    <col min="13317" max="13317" width="10" style="29" customWidth="1"/>
    <col min="13318" max="13318" width="6.5" style="29" customWidth="1"/>
    <col min="13319" max="13319" width="2.125" style="29" customWidth="1"/>
    <col min="13320" max="13320" width="10" style="29" customWidth="1"/>
    <col min="13321" max="13321" width="11.625" style="29" customWidth="1"/>
    <col min="13322" max="13322" width="0.875" style="29" customWidth="1"/>
    <col min="13323" max="13323" width="2.625" style="29" customWidth="1"/>
    <col min="13324" max="13324" width="8.875" style="29" customWidth="1"/>
    <col min="13325" max="13325" width="8.5" style="29" customWidth="1"/>
    <col min="13326" max="13326" width="1.875" style="29" customWidth="1"/>
    <col min="13327" max="13327" width="12.125" style="29" customWidth="1"/>
    <col min="13328" max="13328" width="3.625" style="29" customWidth="1"/>
    <col min="13329" max="13329" width="11.375" style="29" customWidth="1"/>
    <col min="13330" max="13330" width="1.625" style="29" customWidth="1"/>
    <col min="13331" max="13331" width="9.5" style="29" customWidth="1"/>
    <col min="13332" max="13332" width="8.375" style="29" customWidth="1"/>
    <col min="13333" max="13333" width="3" style="29" customWidth="1"/>
    <col min="13334" max="13334" width="0.875" style="29" customWidth="1"/>
    <col min="13335" max="13335" width="17" style="29" customWidth="1"/>
    <col min="13336" max="13336" width="34.625" style="29" customWidth="1"/>
    <col min="13337" max="13337" width="2.5" style="29" customWidth="1"/>
    <col min="13338" max="13338" width="30.625" style="29" customWidth="1"/>
    <col min="13339" max="13339" width="3.125" style="29" customWidth="1"/>
    <col min="13340" max="13340" width="22" style="29" customWidth="1"/>
    <col min="13341" max="13341" width="2.625" style="29" customWidth="1"/>
    <col min="13342" max="13342" width="7.625" style="29" customWidth="1"/>
    <col min="13343" max="13343" width="10.625" style="29" customWidth="1"/>
    <col min="13344" max="13344" width="0.875" style="29" customWidth="1"/>
    <col min="13345" max="13345" width="6.625" style="29" customWidth="1"/>
    <col min="13346" max="13346" width="0.875" style="29" customWidth="1"/>
    <col min="13347" max="13347" width="6.625" style="29" customWidth="1"/>
    <col min="13348" max="13348" width="3.625" style="29" customWidth="1"/>
    <col min="13349" max="13349" width="6.625" style="29" customWidth="1"/>
    <col min="13350" max="13350" width="2.375" style="29" customWidth="1"/>
    <col min="13351" max="13568" width="9.125" style="29"/>
    <col min="13569" max="13569" width="2.875" style="29" customWidth="1"/>
    <col min="13570" max="13570" width="0.625" style="29" customWidth="1"/>
    <col min="13571" max="13571" width="29.5" style="29" customWidth="1"/>
    <col min="13572" max="13572" width="1.5" style="29" customWidth="1"/>
    <col min="13573" max="13573" width="10" style="29" customWidth="1"/>
    <col min="13574" max="13574" width="6.5" style="29" customWidth="1"/>
    <col min="13575" max="13575" width="2.125" style="29" customWidth="1"/>
    <col min="13576" max="13576" width="10" style="29" customWidth="1"/>
    <col min="13577" max="13577" width="11.625" style="29" customWidth="1"/>
    <col min="13578" max="13578" width="0.875" style="29" customWidth="1"/>
    <col min="13579" max="13579" width="2.625" style="29" customWidth="1"/>
    <col min="13580" max="13580" width="8.875" style="29" customWidth="1"/>
    <col min="13581" max="13581" width="8.5" style="29" customWidth="1"/>
    <col min="13582" max="13582" width="1.875" style="29" customWidth="1"/>
    <col min="13583" max="13583" width="12.125" style="29" customWidth="1"/>
    <col min="13584" max="13584" width="3.625" style="29" customWidth="1"/>
    <col min="13585" max="13585" width="11.375" style="29" customWidth="1"/>
    <col min="13586" max="13586" width="1.625" style="29" customWidth="1"/>
    <col min="13587" max="13587" width="9.5" style="29" customWidth="1"/>
    <col min="13588" max="13588" width="8.375" style="29" customWidth="1"/>
    <col min="13589" max="13589" width="3" style="29" customWidth="1"/>
    <col min="13590" max="13590" width="0.875" style="29" customWidth="1"/>
    <col min="13591" max="13591" width="17" style="29" customWidth="1"/>
    <col min="13592" max="13592" width="34.625" style="29" customWidth="1"/>
    <col min="13593" max="13593" width="2.5" style="29" customWidth="1"/>
    <col min="13594" max="13594" width="30.625" style="29" customWidth="1"/>
    <col min="13595" max="13595" width="3.125" style="29" customWidth="1"/>
    <col min="13596" max="13596" width="22" style="29" customWidth="1"/>
    <col min="13597" max="13597" width="2.625" style="29" customWidth="1"/>
    <col min="13598" max="13598" width="7.625" style="29" customWidth="1"/>
    <col min="13599" max="13599" width="10.625" style="29" customWidth="1"/>
    <col min="13600" max="13600" width="0.875" style="29" customWidth="1"/>
    <col min="13601" max="13601" width="6.625" style="29" customWidth="1"/>
    <col min="13602" max="13602" width="0.875" style="29" customWidth="1"/>
    <col min="13603" max="13603" width="6.625" style="29" customWidth="1"/>
    <col min="13604" max="13604" width="3.625" style="29" customWidth="1"/>
    <col min="13605" max="13605" width="6.625" style="29" customWidth="1"/>
    <col min="13606" max="13606" width="2.375" style="29" customWidth="1"/>
    <col min="13607" max="13824" width="9.125" style="29"/>
    <col min="13825" max="13825" width="2.875" style="29" customWidth="1"/>
    <col min="13826" max="13826" width="0.625" style="29" customWidth="1"/>
    <col min="13827" max="13827" width="29.5" style="29" customWidth="1"/>
    <col min="13828" max="13828" width="1.5" style="29" customWidth="1"/>
    <col min="13829" max="13829" width="10" style="29" customWidth="1"/>
    <col min="13830" max="13830" width="6.5" style="29" customWidth="1"/>
    <col min="13831" max="13831" width="2.125" style="29" customWidth="1"/>
    <col min="13832" max="13832" width="10" style="29" customWidth="1"/>
    <col min="13833" max="13833" width="11.625" style="29" customWidth="1"/>
    <col min="13834" max="13834" width="0.875" style="29" customWidth="1"/>
    <col min="13835" max="13835" width="2.625" style="29" customWidth="1"/>
    <col min="13836" max="13836" width="8.875" style="29" customWidth="1"/>
    <col min="13837" max="13837" width="8.5" style="29" customWidth="1"/>
    <col min="13838" max="13838" width="1.875" style="29" customWidth="1"/>
    <col min="13839" max="13839" width="12.125" style="29" customWidth="1"/>
    <col min="13840" max="13840" width="3.625" style="29" customWidth="1"/>
    <col min="13841" max="13841" width="11.375" style="29" customWidth="1"/>
    <col min="13842" max="13842" width="1.625" style="29" customWidth="1"/>
    <col min="13843" max="13843" width="9.5" style="29" customWidth="1"/>
    <col min="13844" max="13844" width="8.375" style="29" customWidth="1"/>
    <col min="13845" max="13845" width="3" style="29" customWidth="1"/>
    <col min="13846" max="13846" width="0.875" style="29" customWidth="1"/>
    <col min="13847" max="13847" width="17" style="29" customWidth="1"/>
    <col min="13848" max="13848" width="34.625" style="29" customWidth="1"/>
    <col min="13849" max="13849" width="2.5" style="29" customWidth="1"/>
    <col min="13850" max="13850" width="30.625" style="29" customWidth="1"/>
    <col min="13851" max="13851" width="3.125" style="29" customWidth="1"/>
    <col min="13852" max="13852" width="22" style="29" customWidth="1"/>
    <col min="13853" max="13853" width="2.625" style="29" customWidth="1"/>
    <col min="13854" max="13854" width="7.625" style="29" customWidth="1"/>
    <col min="13855" max="13855" width="10.625" style="29" customWidth="1"/>
    <col min="13856" max="13856" width="0.875" style="29" customWidth="1"/>
    <col min="13857" max="13857" width="6.625" style="29" customWidth="1"/>
    <col min="13858" max="13858" width="0.875" style="29" customWidth="1"/>
    <col min="13859" max="13859" width="6.625" style="29" customWidth="1"/>
    <col min="13860" max="13860" width="3.625" style="29" customWidth="1"/>
    <col min="13861" max="13861" width="6.625" style="29" customWidth="1"/>
    <col min="13862" max="13862" width="2.375" style="29" customWidth="1"/>
    <col min="13863" max="14080" width="9.125" style="29"/>
    <col min="14081" max="14081" width="2.875" style="29" customWidth="1"/>
    <col min="14082" max="14082" width="0.625" style="29" customWidth="1"/>
    <col min="14083" max="14083" width="29.5" style="29" customWidth="1"/>
    <col min="14084" max="14084" width="1.5" style="29" customWidth="1"/>
    <col min="14085" max="14085" width="10" style="29" customWidth="1"/>
    <col min="14086" max="14086" width="6.5" style="29" customWidth="1"/>
    <col min="14087" max="14087" width="2.125" style="29" customWidth="1"/>
    <col min="14088" max="14088" width="10" style="29" customWidth="1"/>
    <col min="14089" max="14089" width="11.625" style="29" customWidth="1"/>
    <col min="14090" max="14090" width="0.875" style="29" customWidth="1"/>
    <col min="14091" max="14091" width="2.625" style="29" customWidth="1"/>
    <col min="14092" max="14092" width="8.875" style="29" customWidth="1"/>
    <col min="14093" max="14093" width="8.5" style="29" customWidth="1"/>
    <col min="14094" max="14094" width="1.875" style="29" customWidth="1"/>
    <col min="14095" max="14095" width="12.125" style="29" customWidth="1"/>
    <col min="14096" max="14096" width="3.625" style="29" customWidth="1"/>
    <col min="14097" max="14097" width="11.375" style="29" customWidth="1"/>
    <col min="14098" max="14098" width="1.625" style="29" customWidth="1"/>
    <col min="14099" max="14099" width="9.5" style="29" customWidth="1"/>
    <col min="14100" max="14100" width="8.375" style="29" customWidth="1"/>
    <col min="14101" max="14101" width="3" style="29" customWidth="1"/>
    <col min="14102" max="14102" width="0.875" style="29" customWidth="1"/>
    <col min="14103" max="14103" width="17" style="29" customWidth="1"/>
    <col min="14104" max="14104" width="34.625" style="29" customWidth="1"/>
    <col min="14105" max="14105" width="2.5" style="29" customWidth="1"/>
    <col min="14106" max="14106" width="30.625" style="29" customWidth="1"/>
    <col min="14107" max="14107" width="3.125" style="29" customWidth="1"/>
    <col min="14108" max="14108" width="22" style="29" customWidth="1"/>
    <col min="14109" max="14109" width="2.625" style="29" customWidth="1"/>
    <col min="14110" max="14110" width="7.625" style="29" customWidth="1"/>
    <col min="14111" max="14111" width="10.625" style="29" customWidth="1"/>
    <col min="14112" max="14112" width="0.875" style="29" customWidth="1"/>
    <col min="14113" max="14113" width="6.625" style="29" customWidth="1"/>
    <col min="14114" max="14114" width="0.875" style="29" customWidth="1"/>
    <col min="14115" max="14115" width="6.625" style="29" customWidth="1"/>
    <col min="14116" max="14116" width="3.625" style="29" customWidth="1"/>
    <col min="14117" max="14117" width="6.625" style="29" customWidth="1"/>
    <col min="14118" max="14118" width="2.375" style="29" customWidth="1"/>
    <col min="14119" max="14336" width="9.125" style="29"/>
    <col min="14337" max="14337" width="2.875" style="29" customWidth="1"/>
    <col min="14338" max="14338" width="0.625" style="29" customWidth="1"/>
    <col min="14339" max="14339" width="29.5" style="29" customWidth="1"/>
    <col min="14340" max="14340" width="1.5" style="29" customWidth="1"/>
    <col min="14341" max="14341" width="10" style="29" customWidth="1"/>
    <col min="14342" max="14342" width="6.5" style="29" customWidth="1"/>
    <col min="14343" max="14343" width="2.125" style="29" customWidth="1"/>
    <col min="14344" max="14344" width="10" style="29" customWidth="1"/>
    <col min="14345" max="14345" width="11.625" style="29" customWidth="1"/>
    <col min="14346" max="14346" width="0.875" style="29" customWidth="1"/>
    <col min="14347" max="14347" width="2.625" style="29" customWidth="1"/>
    <col min="14348" max="14348" width="8.875" style="29" customWidth="1"/>
    <col min="14349" max="14349" width="8.5" style="29" customWidth="1"/>
    <col min="14350" max="14350" width="1.875" style="29" customWidth="1"/>
    <col min="14351" max="14351" width="12.125" style="29" customWidth="1"/>
    <col min="14352" max="14352" width="3.625" style="29" customWidth="1"/>
    <col min="14353" max="14353" width="11.375" style="29" customWidth="1"/>
    <col min="14354" max="14354" width="1.625" style="29" customWidth="1"/>
    <col min="14355" max="14355" width="9.5" style="29" customWidth="1"/>
    <col min="14356" max="14356" width="8.375" style="29" customWidth="1"/>
    <col min="14357" max="14357" width="3" style="29" customWidth="1"/>
    <col min="14358" max="14358" width="0.875" style="29" customWidth="1"/>
    <col min="14359" max="14359" width="17" style="29" customWidth="1"/>
    <col min="14360" max="14360" width="34.625" style="29" customWidth="1"/>
    <col min="14361" max="14361" width="2.5" style="29" customWidth="1"/>
    <col min="14362" max="14362" width="30.625" style="29" customWidth="1"/>
    <col min="14363" max="14363" width="3.125" style="29" customWidth="1"/>
    <col min="14364" max="14364" width="22" style="29" customWidth="1"/>
    <col min="14365" max="14365" width="2.625" style="29" customWidth="1"/>
    <col min="14366" max="14366" width="7.625" style="29" customWidth="1"/>
    <col min="14367" max="14367" width="10.625" style="29" customWidth="1"/>
    <col min="14368" max="14368" width="0.875" style="29" customWidth="1"/>
    <col min="14369" max="14369" width="6.625" style="29" customWidth="1"/>
    <col min="14370" max="14370" width="0.875" style="29" customWidth="1"/>
    <col min="14371" max="14371" width="6.625" style="29" customWidth="1"/>
    <col min="14372" max="14372" width="3.625" style="29" customWidth="1"/>
    <col min="14373" max="14373" width="6.625" style="29" customWidth="1"/>
    <col min="14374" max="14374" width="2.375" style="29" customWidth="1"/>
    <col min="14375" max="14592" width="9.125" style="29"/>
    <col min="14593" max="14593" width="2.875" style="29" customWidth="1"/>
    <col min="14594" max="14594" width="0.625" style="29" customWidth="1"/>
    <col min="14595" max="14595" width="29.5" style="29" customWidth="1"/>
    <col min="14596" max="14596" width="1.5" style="29" customWidth="1"/>
    <col min="14597" max="14597" width="10" style="29" customWidth="1"/>
    <col min="14598" max="14598" width="6.5" style="29" customWidth="1"/>
    <col min="14599" max="14599" width="2.125" style="29" customWidth="1"/>
    <col min="14600" max="14600" width="10" style="29" customWidth="1"/>
    <col min="14601" max="14601" width="11.625" style="29" customWidth="1"/>
    <col min="14602" max="14602" width="0.875" style="29" customWidth="1"/>
    <col min="14603" max="14603" width="2.625" style="29" customWidth="1"/>
    <col min="14604" max="14604" width="8.875" style="29" customWidth="1"/>
    <col min="14605" max="14605" width="8.5" style="29" customWidth="1"/>
    <col min="14606" max="14606" width="1.875" style="29" customWidth="1"/>
    <col min="14607" max="14607" width="12.125" style="29" customWidth="1"/>
    <col min="14608" max="14608" width="3.625" style="29" customWidth="1"/>
    <col min="14609" max="14609" width="11.375" style="29" customWidth="1"/>
    <col min="14610" max="14610" width="1.625" style="29" customWidth="1"/>
    <col min="14611" max="14611" width="9.5" style="29" customWidth="1"/>
    <col min="14612" max="14612" width="8.375" style="29" customWidth="1"/>
    <col min="14613" max="14613" width="3" style="29" customWidth="1"/>
    <col min="14614" max="14614" width="0.875" style="29" customWidth="1"/>
    <col min="14615" max="14615" width="17" style="29" customWidth="1"/>
    <col min="14616" max="14616" width="34.625" style="29" customWidth="1"/>
    <col min="14617" max="14617" width="2.5" style="29" customWidth="1"/>
    <col min="14618" max="14618" width="30.625" style="29" customWidth="1"/>
    <col min="14619" max="14619" width="3.125" style="29" customWidth="1"/>
    <col min="14620" max="14620" width="22" style="29" customWidth="1"/>
    <col min="14621" max="14621" width="2.625" style="29" customWidth="1"/>
    <col min="14622" max="14622" width="7.625" style="29" customWidth="1"/>
    <col min="14623" max="14623" width="10.625" style="29" customWidth="1"/>
    <col min="14624" max="14624" width="0.875" style="29" customWidth="1"/>
    <col min="14625" max="14625" width="6.625" style="29" customWidth="1"/>
    <col min="14626" max="14626" width="0.875" style="29" customWidth="1"/>
    <col min="14627" max="14627" width="6.625" style="29" customWidth="1"/>
    <col min="14628" max="14628" width="3.625" style="29" customWidth="1"/>
    <col min="14629" max="14629" width="6.625" style="29" customWidth="1"/>
    <col min="14630" max="14630" width="2.375" style="29" customWidth="1"/>
    <col min="14631" max="14848" width="9.125" style="29"/>
    <col min="14849" max="14849" width="2.875" style="29" customWidth="1"/>
    <col min="14850" max="14850" width="0.625" style="29" customWidth="1"/>
    <col min="14851" max="14851" width="29.5" style="29" customWidth="1"/>
    <col min="14852" max="14852" width="1.5" style="29" customWidth="1"/>
    <col min="14853" max="14853" width="10" style="29" customWidth="1"/>
    <col min="14854" max="14854" width="6.5" style="29" customWidth="1"/>
    <col min="14855" max="14855" width="2.125" style="29" customWidth="1"/>
    <col min="14856" max="14856" width="10" style="29" customWidth="1"/>
    <col min="14857" max="14857" width="11.625" style="29" customWidth="1"/>
    <col min="14858" max="14858" width="0.875" style="29" customWidth="1"/>
    <col min="14859" max="14859" width="2.625" style="29" customWidth="1"/>
    <col min="14860" max="14860" width="8.875" style="29" customWidth="1"/>
    <col min="14861" max="14861" width="8.5" style="29" customWidth="1"/>
    <col min="14862" max="14862" width="1.875" style="29" customWidth="1"/>
    <col min="14863" max="14863" width="12.125" style="29" customWidth="1"/>
    <col min="14864" max="14864" width="3.625" style="29" customWidth="1"/>
    <col min="14865" max="14865" width="11.375" style="29" customWidth="1"/>
    <col min="14866" max="14866" width="1.625" style="29" customWidth="1"/>
    <col min="14867" max="14867" width="9.5" style="29" customWidth="1"/>
    <col min="14868" max="14868" width="8.375" style="29" customWidth="1"/>
    <col min="14869" max="14869" width="3" style="29" customWidth="1"/>
    <col min="14870" max="14870" width="0.875" style="29" customWidth="1"/>
    <col min="14871" max="14871" width="17" style="29" customWidth="1"/>
    <col min="14872" max="14872" width="34.625" style="29" customWidth="1"/>
    <col min="14873" max="14873" width="2.5" style="29" customWidth="1"/>
    <col min="14874" max="14874" width="30.625" style="29" customWidth="1"/>
    <col min="14875" max="14875" width="3.125" style="29" customWidth="1"/>
    <col min="14876" max="14876" width="22" style="29" customWidth="1"/>
    <col min="14877" max="14877" width="2.625" style="29" customWidth="1"/>
    <col min="14878" max="14878" width="7.625" style="29" customWidth="1"/>
    <col min="14879" max="14879" width="10.625" style="29" customWidth="1"/>
    <col min="14880" max="14880" width="0.875" style="29" customWidth="1"/>
    <col min="14881" max="14881" width="6.625" style="29" customWidth="1"/>
    <col min="14882" max="14882" width="0.875" style="29" customWidth="1"/>
    <col min="14883" max="14883" width="6.625" style="29" customWidth="1"/>
    <col min="14884" max="14884" width="3.625" style="29" customWidth="1"/>
    <col min="14885" max="14885" width="6.625" style="29" customWidth="1"/>
    <col min="14886" max="14886" width="2.375" style="29" customWidth="1"/>
    <col min="14887" max="15104" width="9.125" style="29"/>
    <col min="15105" max="15105" width="2.875" style="29" customWidth="1"/>
    <col min="15106" max="15106" width="0.625" style="29" customWidth="1"/>
    <col min="15107" max="15107" width="29.5" style="29" customWidth="1"/>
    <col min="15108" max="15108" width="1.5" style="29" customWidth="1"/>
    <col min="15109" max="15109" width="10" style="29" customWidth="1"/>
    <col min="15110" max="15110" width="6.5" style="29" customWidth="1"/>
    <col min="15111" max="15111" width="2.125" style="29" customWidth="1"/>
    <col min="15112" max="15112" width="10" style="29" customWidth="1"/>
    <col min="15113" max="15113" width="11.625" style="29" customWidth="1"/>
    <col min="15114" max="15114" width="0.875" style="29" customWidth="1"/>
    <col min="15115" max="15115" width="2.625" style="29" customWidth="1"/>
    <col min="15116" max="15116" width="8.875" style="29" customWidth="1"/>
    <col min="15117" max="15117" width="8.5" style="29" customWidth="1"/>
    <col min="15118" max="15118" width="1.875" style="29" customWidth="1"/>
    <col min="15119" max="15119" width="12.125" style="29" customWidth="1"/>
    <col min="15120" max="15120" width="3.625" style="29" customWidth="1"/>
    <col min="15121" max="15121" width="11.375" style="29" customWidth="1"/>
    <col min="15122" max="15122" width="1.625" style="29" customWidth="1"/>
    <col min="15123" max="15123" width="9.5" style="29" customWidth="1"/>
    <col min="15124" max="15124" width="8.375" style="29" customWidth="1"/>
    <col min="15125" max="15125" width="3" style="29" customWidth="1"/>
    <col min="15126" max="15126" width="0.875" style="29" customWidth="1"/>
    <col min="15127" max="15127" width="17" style="29" customWidth="1"/>
    <col min="15128" max="15128" width="34.625" style="29" customWidth="1"/>
    <col min="15129" max="15129" width="2.5" style="29" customWidth="1"/>
    <col min="15130" max="15130" width="30.625" style="29" customWidth="1"/>
    <col min="15131" max="15131" width="3.125" style="29" customWidth="1"/>
    <col min="15132" max="15132" width="22" style="29" customWidth="1"/>
    <col min="15133" max="15133" width="2.625" style="29" customWidth="1"/>
    <col min="15134" max="15134" width="7.625" style="29" customWidth="1"/>
    <col min="15135" max="15135" width="10.625" style="29" customWidth="1"/>
    <col min="15136" max="15136" width="0.875" style="29" customWidth="1"/>
    <col min="15137" max="15137" width="6.625" style="29" customWidth="1"/>
    <col min="15138" max="15138" width="0.875" style="29" customWidth="1"/>
    <col min="15139" max="15139" width="6.625" style="29" customWidth="1"/>
    <col min="15140" max="15140" width="3.625" style="29" customWidth="1"/>
    <col min="15141" max="15141" width="6.625" style="29" customWidth="1"/>
    <col min="15142" max="15142" width="2.375" style="29" customWidth="1"/>
    <col min="15143" max="15360" width="9.125" style="29"/>
    <col min="15361" max="15361" width="2.875" style="29" customWidth="1"/>
    <col min="15362" max="15362" width="0.625" style="29" customWidth="1"/>
    <col min="15363" max="15363" width="29.5" style="29" customWidth="1"/>
    <col min="15364" max="15364" width="1.5" style="29" customWidth="1"/>
    <col min="15365" max="15365" width="10" style="29" customWidth="1"/>
    <col min="15366" max="15366" width="6.5" style="29" customWidth="1"/>
    <col min="15367" max="15367" width="2.125" style="29" customWidth="1"/>
    <col min="15368" max="15368" width="10" style="29" customWidth="1"/>
    <col min="15369" max="15369" width="11.625" style="29" customWidth="1"/>
    <col min="15370" max="15370" width="0.875" style="29" customWidth="1"/>
    <col min="15371" max="15371" width="2.625" style="29" customWidth="1"/>
    <col min="15372" max="15372" width="8.875" style="29" customWidth="1"/>
    <col min="15373" max="15373" width="8.5" style="29" customWidth="1"/>
    <col min="15374" max="15374" width="1.875" style="29" customWidth="1"/>
    <col min="15375" max="15375" width="12.125" style="29" customWidth="1"/>
    <col min="15376" max="15376" width="3.625" style="29" customWidth="1"/>
    <col min="15377" max="15377" width="11.375" style="29" customWidth="1"/>
    <col min="15378" max="15378" width="1.625" style="29" customWidth="1"/>
    <col min="15379" max="15379" width="9.5" style="29" customWidth="1"/>
    <col min="15380" max="15380" width="8.375" style="29" customWidth="1"/>
    <col min="15381" max="15381" width="3" style="29" customWidth="1"/>
    <col min="15382" max="15382" width="0.875" style="29" customWidth="1"/>
    <col min="15383" max="15383" width="17" style="29" customWidth="1"/>
    <col min="15384" max="15384" width="34.625" style="29" customWidth="1"/>
    <col min="15385" max="15385" width="2.5" style="29" customWidth="1"/>
    <col min="15386" max="15386" width="30.625" style="29" customWidth="1"/>
    <col min="15387" max="15387" width="3.125" style="29" customWidth="1"/>
    <col min="15388" max="15388" width="22" style="29" customWidth="1"/>
    <col min="15389" max="15389" width="2.625" style="29" customWidth="1"/>
    <col min="15390" max="15390" width="7.625" style="29" customWidth="1"/>
    <col min="15391" max="15391" width="10.625" style="29" customWidth="1"/>
    <col min="15392" max="15392" width="0.875" style="29" customWidth="1"/>
    <col min="15393" max="15393" width="6.625" style="29" customWidth="1"/>
    <col min="15394" max="15394" width="0.875" style="29" customWidth="1"/>
    <col min="15395" max="15395" width="6.625" style="29" customWidth="1"/>
    <col min="15396" max="15396" width="3.625" style="29" customWidth="1"/>
    <col min="15397" max="15397" width="6.625" style="29" customWidth="1"/>
    <col min="15398" max="15398" width="2.375" style="29" customWidth="1"/>
    <col min="15399" max="15616" width="9.125" style="29"/>
    <col min="15617" max="15617" width="2.875" style="29" customWidth="1"/>
    <col min="15618" max="15618" width="0.625" style="29" customWidth="1"/>
    <col min="15619" max="15619" width="29.5" style="29" customWidth="1"/>
    <col min="15620" max="15620" width="1.5" style="29" customWidth="1"/>
    <col min="15621" max="15621" width="10" style="29" customWidth="1"/>
    <col min="15622" max="15622" width="6.5" style="29" customWidth="1"/>
    <col min="15623" max="15623" width="2.125" style="29" customWidth="1"/>
    <col min="15624" max="15624" width="10" style="29" customWidth="1"/>
    <col min="15625" max="15625" width="11.625" style="29" customWidth="1"/>
    <col min="15626" max="15626" width="0.875" style="29" customWidth="1"/>
    <col min="15627" max="15627" width="2.625" style="29" customWidth="1"/>
    <col min="15628" max="15628" width="8.875" style="29" customWidth="1"/>
    <col min="15629" max="15629" width="8.5" style="29" customWidth="1"/>
    <col min="15630" max="15630" width="1.875" style="29" customWidth="1"/>
    <col min="15631" max="15631" width="12.125" style="29" customWidth="1"/>
    <col min="15632" max="15632" width="3.625" style="29" customWidth="1"/>
    <col min="15633" max="15633" width="11.375" style="29" customWidth="1"/>
    <col min="15634" max="15634" width="1.625" style="29" customWidth="1"/>
    <col min="15635" max="15635" width="9.5" style="29" customWidth="1"/>
    <col min="15636" max="15636" width="8.375" style="29" customWidth="1"/>
    <col min="15637" max="15637" width="3" style="29" customWidth="1"/>
    <col min="15638" max="15638" width="0.875" style="29" customWidth="1"/>
    <col min="15639" max="15639" width="17" style="29" customWidth="1"/>
    <col min="15640" max="15640" width="34.625" style="29" customWidth="1"/>
    <col min="15641" max="15641" width="2.5" style="29" customWidth="1"/>
    <col min="15642" max="15642" width="30.625" style="29" customWidth="1"/>
    <col min="15643" max="15643" width="3.125" style="29" customWidth="1"/>
    <col min="15644" max="15644" width="22" style="29" customWidth="1"/>
    <col min="15645" max="15645" width="2.625" style="29" customWidth="1"/>
    <col min="15646" max="15646" width="7.625" style="29" customWidth="1"/>
    <col min="15647" max="15647" width="10.625" style="29" customWidth="1"/>
    <col min="15648" max="15648" width="0.875" style="29" customWidth="1"/>
    <col min="15649" max="15649" width="6.625" style="29" customWidth="1"/>
    <col min="15650" max="15650" width="0.875" style="29" customWidth="1"/>
    <col min="15651" max="15651" width="6.625" style="29" customWidth="1"/>
    <col min="15652" max="15652" width="3.625" style="29" customWidth="1"/>
    <col min="15653" max="15653" width="6.625" style="29" customWidth="1"/>
    <col min="15654" max="15654" width="2.375" style="29" customWidth="1"/>
    <col min="15655" max="15872" width="9.125" style="29"/>
    <col min="15873" max="15873" width="2.875" style="29" customWidth="1"/>
    <col min="15874" max="15874" width="0.625" style="29" customWidth="1"/>
    <col min="15875" max="15875" width="29.5" style="29" customWidth="1"/>
    <col min="15876" max="15876" width="1.5" style="29" customWidth="1"/>
    <col min="15877" max="15877" width="10" style="29" customWidth="1"/>
    <col min="15878" max="15878" width="6.5" style="29" customWidth="1"/>
    <col min="15879" max="15879" width="2.125" style="29" customWidth="1"/>
    <col min="15880" max="15880" width="10" style="29" customWidth="1"/>
    <col min="15881" max="15881" width="11.625" style="29" customWidth="1"/>
    <col min="15882" max="15882" width="0.875" style="29" customWidth="1"/>
    <col min="15883" max="15883" width="2.625" style="29" customWidth="1"/>
    <col min="15884" max="15884" width="8.875" style="29" customWidth="1"/>
    <col min="15885" max="15885" width="8.5" style="29" customWidth="1"/>
    <col min="15886" max="15886" width="1.875" style="29" customWidth="1"/>
    <col min="15887" max="15887" width="12.125" style="29" customWidth="1"/>
    <col min="15888" max="15888" width="3.625" style="29" customWidth="1"/>
    <col min="15889" max="15889" width="11.375" style="29" customWidth="1"/>
    <col min="15890" max="15890" width="1.625" style="29" customWidth="1"/>
    <col min="15891" max="15891" width="9.5" style="29" customWidth="1"/>
    <col min="15892" max="15892" width="8.375" style="29" customWidth="1"/>
    <col min="15893" max="15893" width="3" style="29" customWidth="1"/>
    <col min="15894" max="15894" width="0.875" style="29" customWidth="1"/>
    <col min="15895" max="15895" width="17" style="29" customWidth="1"/>
    <col min="15896" max="15896" width="34.625" style="29" customWidth="1"/>
    <col min="15897" max="15897" width="2.5" style="29" customWidth="1"/>
    <col min="15898" max="15898" width="30.625" style="29" customWidth="1"/>
    <col min="15899" max="15899" width="3.125" style="29" customWidth="1"/>
    <col min="15900" max="15900" width="22" style="29" customWidth="1"/>
    <col min="15901" max="15901" width="2.625" style="29" customWidth="1"/>
    <col min="15902" max="15902" width="7.625" style="29" customWidth="1"/>
    <col min="15903" max="15903" width="10.625" style="29" customWidth="1"/>
    <col min="15904" max="15904" width="0.875" style="29" customWidth="1"/>
    <col min="15905" max="15905" width="6.625" style="29" customWidth="1"/>
    <col min="15906" max="15906" width="0.875" style="29" customWidth="1"/>
    <col min="15907" max="15907" width="6.625" style="29" customWidth="1"/>
    <col min="15908" max="15908" width="3.625" style="29" customWidth="1"/>
    <col min="15909" max="15909" width="6.625" style="29" customWidth="1"/>
    <col min="15910" max="15910" width="2.375" style="29" customWidth="1"/>
    <col min="15911" max="16128" width="9.125" style="29"/>
    <col min="16129" max="16129" width="2.875" style="29" customWidth="1"/>
    <col min="16130" max="16130" width="0.625" style="29" customWidth="1"/>
    <col min="16131" max="16131" width="29.5" style="29" customWidth="1"/>
    <col min="16132" max="16132" width="1.5" style="29" customWidth="1"/>
    <col min="16133" max="16133" width="10" style="29" customWidth="1"/>
    <col min="16134" max="16134" width="6.5" style="29" customWidth="1"/>
    <col min="16135" max="16135" width="2.125" style="29" customWidth="1"/>
    <col min="16136" max="16136" width="10" style="29" customWidth="1"/>
    <col min="16137" max="16137" width="11.625" style="29" customWidth="1"/>
    <col min="16138" max="16138" width="0.875" style="29" customWidth="1"/>
    <col min="16139" max="16139" width="2.625" style="29" customWidth="1"/>
    <col min="16140" max="16140" width="8.875" style="29" customWidth="1"/>
    <col min="16141" max="16141" width="8.5" style="29" customWidth="1"/>
    <col min="16142" max="16142" width="1.875" style="29" customWidth="1"/>
    <col min="16143" max="16143" width="12.125" style="29" customWidth="1"/>
    <col min="16144" max="16144" width="3.625" style="29" customWidth="1"/>
    <col min="16145" max="16145" width="11.375" style="29" customWidth="1"/>
    <col min="16146" max="16146" width="1.625" style="29" customWidth="1"/>
    <col min="16147" max="16147" width="9.5" style="29" customWidth="1"/>
    <col min="16148" max="16148" width="8.375" style="29" customWidth="1"/>
    <col min="16149" max="16149" width="3" style="29" customWidth="1"/>
    <col min="16150" max="16150" width="0.875" style="29" customWidth="1"/>
    <col min="16151" max="16151" width="17" style="29" customWidth="1"/>
    <col min="16152" max="16152" width="34.625" style="29" customWidth="1"/>
    <col min="16153" max="16153" width="2.5" style="29" customWidth="1"/>
    <col min="16154" max="16154" width="30.625" style="29" customWidth="1"/>
    <col min="16155" max="16155" width="3.125" style="29" customWidth="1"/>
    <col min="16156" max="16156" width="22" style="29" customWidth="1"/>
    <col min="16157" max="16157" width="2.625" style="29" customWidth="1"/>
    <col min="16158" max="16158" width="7.625" style="29" customWidth="1"/>
    <col min="16159" max="16159" width="10.625" style="29" customWidth="1"/>
    <col min="16160" max="16160" width="0.875" style="29" customWidth="1"/>
    <col min="16161" max="16161" width="6.625" style="29" customWidth="1"/>
    <col min="16162" max="16162" width="0.875" style="29" customWidth="1"/>
    <col min="16163" max="16163" width="6.625" style="29" customWidth="1"/>
    <col min="16164" max="16164" width="3.625" style="29" customWidth="1"/>
    <col min="16165" max="16165" width="6.625" style="29" customWidth="1"/>
    <col min="16166" max="16166" width="2.375" style="29" customWidth="1"/>
    <col min="16167" max="16384" width="9.125" style="29"/>
  </cols>
  <sheetData>
    <row r="1" spans="1:38" ht="15" customHeight="1" thickBot="1" x14ac:dyDescent="0.25">
      <c r="A1" s="23">
        <v>1</v>
      </c>
      <c r="B1" s="24" t="s">
        <v>10</v>
      </c>
      <c r="C1" s="25" t="s">
        <v>11</v>
      </c>
      <c r="D1" s="26"/>
      <c r="E1" s="26"/>
      <c r="F1" s="27"/>
      <c r="G1" s="27"/>
      <c r="H1" s="27"/>
      <c r="I1" s="28"/>
      <c r="J1" s="27"/>
      <c r="K1" s="604" t="s">
        <v>12</v>
      </c>
      <c r="L1" s="604"/>
      <c r="M1" s="604"/>
      <c r="N1" s="604"/>
      <c r="O1" s="604"/>
      <c r="P1" s="604"/>
      <c r="Q1" s="604"/>
      <c r="R1" s="604"/>
      <c r="S1" s="604"/>
      <c r="T1" s="605"/>
      <c r="U1" s="606" t="s">
        <v>1</v>
      </c>
      <c r="X1" s="30" t="s">
        <v>13</v>
      </c>
    </row>
    <row r="2" spans="1:38" ht="34.5" customHeight="1" thickBot="1" x14ac:dyDescent="0.25">
      <c r="A2" s="31">
        <f t="shared" ref="A2:A64" si="0">A1+1</f>
        <v>2</v>
      </c>
      <c r="B2" s="32"/>
      <c r="C2" s="33" t="s">
        <v>452</v>
      </c>
      <c r="D2" s="34"/>
      <c r="E2" s="34"/>
      <c r="F2" s="35"/>
      <c r="G2" s="609" t="s">
        <v>453</v>
      </c>
      <c r="H2" s="609"/>
      <c r="I2" s="610"/>
      <c r="J2" s="36"/>
      <c r="K2" s="36"/>
      <c r="L2" s="611" t="s">
        <v>494</v>
      </c>
      <c r="M2" s="611"/>
      <c r="N2" s="611"/>
      <c r="O2" s="611"/>
      <c r="P2" s="611"/>
      <c r="Q2" s="611"/>
      <c r="R2" s="611"/>
      <c r="S2" s="611"/>
      <c r="T2" s="37"/>
      <c r="U2" s="607"/>
      <c r="X2" s="38" t="s">
        <v>16</v>
      </c>
      <c r="Z2" s="38" t="s">
        <v>17</v>
      </c>
    </row>
    <row r="3" spans="1:38" ht="18.75" customHeight="1" thickBot="1" x14ac:dyDescent="0.3">
      <c r="A3" s="31">
        <f t="shared" si="0"/>
        <v>3</v>
      </c>
      <c r="B3" s="39"/>
      <c r="C3" s="40" t="s">
        <v>18</v>
      </c>
      <c r="D3" s="41"/>
      <c r="E3" s="42"/>
      <c r="F3" s="612" t="s">
        <v>19</v>
      </c>
      <c r="G3" s="612"/>
      <c r="H3" s="612"/>
      <c r="I3" s="613"/>
      <c r="J3" s="43"/>
      <c r="K3" s="44" t="s">
        <v>12</v>
      </c>
      <c r="L3" s="614" t="str">
        <f>IF(L2="Issue Status ?","",IF(L2=X3,"( based on preliminary process data )","( based on final process data )"))</f>
        <v>( based on final process data )</v>
      </c>
      <c r="M3" s="614"/>
      <c r="N3" s="614"/>
      <c r="O3" s="614"/>
      <c r="P3" s="614"/>
      <c r="Q3" s="614"/>
      <c r="R3" s="614"/>
      <c r="S3" s="614"/>
      <c r="T3" s="45"/>
      <c r="U3" s="608"/>
      <c r="X3" s="46" t="s">
        <v>20</v>
      </c>
      <c r="Z3" s="47" t="s">
        <v>21</v>
      </c>
    </row>
    <row r="4" spans="1:38" s="55" customFormat="1" ht="17.100000000000001" customHeight="1" x14ac:dyDescent="0.2">
      <c r="A4" s="31">
        <f t="shared" si="0"/>
        <v>4</v>
      </c>
      <c r="B4" s="48"/>
      <c r="C4" s="49" t="s">
        <v>22</v>
      </c>
      <c r="D4" s="50" t="s">
        <v>23</v>
      </c>
      <c r="E4" s="624"/>
      <c r="F4" s="624"/>
      <c r="G4" s="624"/>
      <c r="H4" s="624"/>
      <c r="I4" s="625"/>
      <c r="J4" s="51"/>
      <c r="K4" s="626" t="s">
        <v>24</v>
      </c>
      <c r="L4" s="626"/>
      <c r="M4" s="626"/>
      <c r="N4" s="52" t="s">
        <v>23</v>
      </c>
      <c r="O4" s="618" t="s">
        <v>25</v>
      </c>
      <c r="P4" s="618"/>
      <c r="Q4" s="618"/>
      <c r="R4" s="618"/>
      <c r="S4" s="618"/>
      <c r="T4" s="619"/>
      <c r="U4" s="53"/>
      <c r="V4" s="29"/>
      <c r="W4" s="29"/>
      <c r="X4" s="46" t="s">
        <v>454</v>
      </c>
      <c r="Y4" s="29"/>
      <c r="Z4" s="54" t="s">
        <v>27</v>
      </c>
      <c r="AA4" s="29"/>
      <c r="AB4" s="29"/>
      <c r="AC4" s="29"/>
      <c r="AD4" s="29"/>
      <c r="AE4" s="29"/>
      <c r="AF4" s="29"/>
      <c r="AG4" s="29"/>
      <c r="AH4" s="29"/>
      <c r="AI4" s="29"/>
      <c r="AJ4" s="29"/>
      <c r="AK4" s="29"/>
      <c r="AL4" s="29"/>
    </row>
    <row r="5" spans="1:38" ht="17.100000000000001" customHeight="1" thickBot="1" x14ac:dyDescent="0.25">
      <c r="A5" s="31">
        <f t="shared" si="0"/>
        <v>5</v>
      </c>
      <c r="B5" s="56"/>
      <c r="C5" s="57" t="s">
        <v>28</v>
      </c>
      <c r="D5" s="50" t="s">
        <v>23</v>
      </c>
      <c r="E5" s="615" t="s">
        <v>29</v>
      </c>
      <c r="F5" s="615"/>
      <c r="G5" s="615"/>
      <c r="H5" s="615"/>
      <c r="I5" s="616"/>
      <c r="J5" s="58"/>
      <c r="K5" s="617" t="s">
        <v>30</v>
      </c>
      <c r="L5" s="617"/>
      <c r="M5" s="617"/>
      <c r="N5" s="52" t="s">
        <v>23</v>
      </c>
      <c r="O5" s="618" t="s">
        <v>25</v>
      </c>
      <c r="P5" s="618"/>
      <c r="Q5" s="618"/>
      <c r="R5" s="618"/>
      <c r="S5" s="618"/>
      <c r="T5" s="619"/>
      <c r="U5" s="59"/>
      <c r="X5" s="46" t="s">
        <v>31</v>
      </c>
      <c r="Z5" s="60" t="s">
        <v>32</v>
      </c>
    </row>
    <row r="6" spans="1:38" ht="17.100000000000001" customHeight="1" thickBot="1" x14ac:dyDescent="0.3">
      <c r="A6" s="31">
        <f t="shared" si="0"/>
        <v>6</v>
      </c>
      <c r="B6" s="56"/>
      <c r="C6" s="61" t="s">
        <v>33</v>
      </c>
      <c r="D6" s="50" t="s">
        <v>23</v>
      </c>
      <c r="E6" s="615" t="s">
        <v>455</v>
      </c>
      <c r="F6" s="615"/>
      <c r="G6" s="615"/>
      <c r="H6" s="615"/>
      <c r="I6" s="616"/>
      <c r="J6" s="58"/>
      <c r="K6" s="617" t="s">
        <v>35</v>
      </c>
      <c r="L6" s="617"/>
      <c r="M6" s="617"/>
      <c r="N6" s="52" t="s">
        <v>23</v>
      </c>
      <c r="O6" s="618" t="s">
        <v>25</v>
      </c>
      <c r="P6" s="618"/>
      <c r="Q6" s="618"/>
      <c r="R6" s="618"/>
      <c r="S6" s="618"/>
      <c r="T6" s="619"/>
      <c r="U6" s="59"/>
      <c r="X6" s="549" t="s">
        <v>494</v>
      </c>
    </row>
    <row r="7" spans="1:38" ht="17.100000000000001" customHeight="1" thickBot="1" x14ac:dyDescent="0.25">
      <c r="A7" s="31">
        <f t="shared" si="0"/>
        <v>7</v>
      </c>
      <c r="B7" s="620" t="s">
        <v>36</v>
      </c>
      <c r="C7" s="621"/>
      <c r="D7" s="621"/>
      <c r="E7" s="621"/>
      <c r="F7" s="621"/>
      <c r="G7" s="621"/>
      <c r="H7" s="621"/>
      <c r="I7" s="621"/>
      <c r="J7" s="621"/>
      <c r="K7" s="621"/>
      <c r="L7" s="621"/>
      <c r="M7" s="621"/>
      <c r="N7" s="621"/>
      <c r="O7" s="621"/>
      <c r="P7" s="621"/>
      <c r="Q7" s="621"/>
      <c r="R7" s="621"/>
      <c r="S7" s="621"/>
      <c r="T7" s="622"/>
      <c r="U7" s="59"/>
      <c r="Z7" s="38" t="s">
        <v>37</v>
      </c>
    </row>
    <row r="8" spans="1:38" ht="17.100000000000001" customHeight="1" thickBot="1" x14ac:dyDescent="0.25">
      <c r="A8" s="31">
        <f t="shared" si="0"/>
        <v>8</v>
      </c>
      <c r="B8" s="56"/>
      <c r="C8" s="57" t="s">
        <v>38</v>
      </c>
      <c r="D8" s="50" t="s">
        <v>23</v>
      </c>
      <c r="E8" s="615" t="s">
        <v>39</v>
      </c>
      <c r="F8" s="615"/>
      <c r="G8" s="615"/>
      <c r="H8" s="615"/>
      <c r="I8" s="616"/>
      <c r="J8" s="58"/>
      <c r="K8" s="623" t="s">
        <v>456</v>
      </c>
      <c r="L8" s="623"/>
      <c r="M8" s="623"/>
      <c r="N8" s="623"/>
      <c r="O8" s="623"/>
      <c r="P8" s="623"/>
      <c r="Q8" s="623"/>
      <c r="R8" s="52" t="s">
        <v>23</v>
      </c>
      <c r="S8" s="62">
        <v>31</v>
      </c>
      <c r="T8" s="63" t="str">
        <f>IF($F$3=$O$73,tsi,IF($F$3=$O$74,Tus,""))</f>
        <v>deg C</v>
      </c>
      <c r="U8" s="59"/>
      <c r="X8" s="64" t="s">
        <v>41</v>
      </c>
      <c r="Z8" s="47" t="s">
        <v>21</v>
      </c>
    </row>
    <row r="9" spans="1:38" ht="17.100000000000001" customHeight="1" thickBot="1" x14ac:dyDescent="0.25">
      <c r="A9" s="31">
        <f t="shared" si="0"/>
        <v>9</v>
      </c>
      <c r="B9" s="56"/>
      <c r="C9" s="65" t="s">
        <v>42</v>
      </c>
      <c r="D9" s="50" t="s">
        <v>23</v>
      </c>
      <c r="E9" s="628">
        <v>0</v>
      </c>
      <c r="F9" s="628"/>
      <c r="G9" s="628"/>
      <c r="H9" s="628"/>
      <c r="I9" s="63" t="str">
        <f>IF($F$3=$O$73,Csi,IF($F$3=$O$74,Cus,""))</f>
        <v>mg/kg</v>
      </c>
      <c r="J9" s="58"/>
      <c r="K9" s="629" t="s">
        <v>457</v>
      </c>
      <c r="L9" s="629"/>
      <c r="M9" s="629"/>
      <c r="N9" s="629"/>
      <c r="O9" s="629"/>
      <c r="P9" s="629"/>
      <c r="Q9" s="629"/>
      <c r="R9" s="52" t="s">
        <v>23</v>
      </c>
      <c r="S9" s="62">
        <v>18</v>
      </c>
      <c r="T9" s="63" t="str">
        <f>IF($F$3=$O$73,tsi,IF($F$3=$O$74,Tus,""))</f>
        <v>deg C</v>
      </c>
      <c r="U9" s="59"/>
      <c r="X9" s="66" t="s">
        <v>21</v>
      </c>
      <c r="Z9" s="54" t="s">
        <v>44</v>
      </c>
    </row>
    <row r="10" spans="1:38" ht="17.100000000000001" customHeight="1" thickBot="1" x14ac:dyDescent="0.3">
      <c r="A10" s="31">
        <f t="shared" si="0"/>
        <v>10</v>
      </c>
      <c r="B10" s="67"/>
      <c r="C10" s="630" t="s">
        <v>45</v>
      </c>
      <c r="D10" s="68" t="s">
        <v>23</v>
      </c>
      <c r="E10" s="632" t="s">
        <v>46</v>
      </c>
      <c r="F10" s="632"/>
      <c r="G10" s="69"/>
      <c r="H10" s="632" t="s">
        <v>47</v>
      </c>
      <c r="I10" s="633"/>
      <c r="J10" s="58"/>
      <c r="K10" s="634" t="s">
        <v>458</v>
      </c>
      <c r="L10" s="634"/>
      <c r="M10" s="634"/>
      <c r="N10" s="634"/>
      <c r="O10" s="634"/>
      <c r="P10" s="634"/>
      <c r="Q10" s="634"/>
      <c r="R10" s="52" t="s">
        <v>23</v>
      </c>
      <c r="S10" s="62">
        <v>35</v>
      </c>
      <c r="T10" s="63" t="str">
        <f>IF($F$3=$O$73,tsi,IF($F$3=$O$74,Tus,""))</f>
        <v>deg C</v>
      </c>
      <c r="U10" s="59"/>
      <c r="X10" s="70" t="s">
        <v>49</v>
      </c>
      <c r="Z10" s="60" t="s">
        <v>50</v>
      </c>
    </row>
    <row r="11" spans="1:38" ht="17.100000000000001" customHeight="1" thickBot="1" x14ac:dyDescent="0.3">
      <c r="A11" s="31">
        <f t="shared" si="0"/>
        <v>11</v>
      </c>
      <c r="B11" s="56"/>
      <c r="C11" s="631"/>
      <c r="D11" s="50" t="s">
        <v>23</v>
      </c>
      <c r="E11" s="632" t="s">
        <v>51</v>
      </c>
      <c r="F11" s="632"/>
      <c r="G11" s="69"/>
      <c r="H11" s="632" t="s">
        <v>52</v>
      </c>
      <c r="I11" s="635"/>
      <c r="J11" s="58"/>
      <c r="K11" s="636" t="str">
        <f>IF(F3=O73,"Density at normal pumping temperature",IF(F3=O74,"Specific Gravity at normal pumping temperature",""))</f>
        <v>Density at normal pumping temperature</v>
      </c>
      <c r="L11" s="636"/>
      <c r="M11" s="636"/>
      <c r="N11" s="636"/>
      <c r="O11" s="636"/>
      <c r="P11" s="636"/>
      <c r="Q11" s="636"/>
      <c r="R11" s="52" t="s">
        <v>23</v>
      </c>
      <c r="S11" s="71">
        <v>995</v>
      </c>
      <c r="T11" s="63" t="str">
        <f>IF($F$3=$O$73,Dsi,IF($F$3=$O$74,Dus,""))</f>
        <v>kg/m3</v>
      </c>
      <c r="U11" s="59"/>
      <c r="X11" s="72" t="s">
        <v>46</v>
      </c>
    </row>
    <row r="12" spans="1:38" ht="17.100000000000001" customHeight="1" thickBot="1" x14ac:dyDescent="0.25">
      <c r="A12" s="31">
        <f t="shared" si="0"/>
        <v>12</v>
      </c>
      <c r="B12" s="56"/>
      <c r="C12" s="57" t="s">
        <v>53</v>
      </c>
      <c r="D12" s="50" t="s">
        <v>23</v>
      </c>
      <c r="E12" s="640">
        <v>17</v>
      </c>
      <c r="F12" s="640"/>
      <c r="G12" s="640"/>
      <c r="H12" s="640"/>
      <c r="I12" s="63" t="str">
        <f>IF($F$3=$O$73,Qsi,IF($F$3=$O$74,Qus,""))</f>
        <v>m3/h</v>
      </c>
      <c r="J12" s="58"/>
      <c r="K12" s="636" t="s">
        <v>54</v>
      </c>
      <c r="L12" s="636"/>
      <c r="M12" s="636"/>
      <c r="N12" s="636"/>
      <c r="O12" s="636"/>
      <c r="P12" s="636"/>
      <c r="Q12" s="636"/>
      <c r="R12" s="52" t="s">
        <v>23</v>
      </c>
      <c r="S12" s="73">
        <v>0.79759999999999998</v>
      </c>
      <c r="T12" s="63" t="str">
        <f>IF($F$3=$O$73,Vsi,IF($F$3=$O$74,Vus,""))</f>
        <v>mm2/s</v>
      </c>
      <c r="U12" s="59"/>
      <c r="X12" s="74"/>
      <c r="Z12" s="38" t="s">
        <v>55</v>
      </c>
    </row>
    <row r="13" spans="1:38" ht="17.100000000000001" customHeight="1" x14ac:dyDescent="0.2">
      <c r="A13" s="31">
        <f t="shared" si="0"/>
        <v>13</v>
      </c>
      <c r="B13" s="56"/>
      <c r="C13" s="57" t="s">
        <v>56</v>
      </c>
      <c r="D13" s="50" t="s">
        <v>23</v>
      </c>
      <c r="E13" s="640">
        <f>E12*1.1</f>
        <v>18.700000000000003</v>
      </c>
      <c r="F13" s="640"/>
      <c r="G13" s="640"/>
      <c r="H13" s="640"/>
      <c r="I13" s="63" t="str">
        <f>IF($F$3=$O$73,Qsi,IF($F$3=$O$74,Qus,""))</f>
        <v>m3/h</v>
      </c>
      <c r="J13" s="58"/>
      <c r="K13" s="617" t="s">
        <v>57</v>
      </c>
      <c r="L13" s="636"/>
      <c r="M13" s="636"/>
      <c r="N13" s="636"/>
      <c r="O13" s="636"/>
      <c r="P13" s="636"/>
      <c r="Q13" s="636"/>
      <c r="R13" s="52" t="s">
        <v>23</v>
      </c>
      <c r="S13" s="75">
        <v>4.2419999999999999E-2</v>
      </c>
      <c r="T13" s="63" t="str">
        <f>IF($F$3=$O$73,Prsi,IF($F$3=$O$74,Prus,""))</f>
        <v>bara</v>
      </c>
      <c r="U13" s="59"/>
      <c r="X13" s="76" t="s">
        <v>58</v>
      </c>
      <c r="Z13" s="54" t="s">
        <v>21</v>
      </c>
    </row>
    <row r="14" spans="1:38" ht="17.100000000000001" customHeight="1" x14ac:dyDescent="0.2">
      <c r="A14" s="31">
        <f t="shared" si="0"/>
        <v>14</v>
      </c>
      <c r="B14" s="56"/>
      <c r="C14" s="65" t="s">
        <v>59</v>
      </c>
      <c r="D14" s="50" t="s">
        <v>23</v>
      </c>
      <c r="E14" s="641">
        <f>0.25*E12</f>
        <v>4.25</v>
      </c>
      <c r="F14" s="641"/>
      <c r="G14" s="641"/>
      <c r="H14" s="641"/>
      <c r="I14" s="63" t="str">
        <f>IF($F$3=$O$73,Qsi,IF($F$3=$O$74,Qus,""))</f>
        <v>m3/h</v>
      </c>
      <c r="J14" s="58"/>
      <c r="K14" s="636" t="s">
        <v>60</v>
      </c>
      <c r="L14" s="636"/>
      <c r="M14" s="636"/>
      <c r="N14" s="636"/>
      <c r="O14" s="636"/>
      <c r="P14" s="636"/>
      <c r="Q14" s="636"/>
      <c r="R14" s="52" t="s">
        <v>23</v>
      </c>
      <c r="S14" s="77">
        <v>1.01325</v>
      </c>
      <c r="T14" s="63" t="str">
        <f>IF($F$3=$O$73,Prsi,IF($F$3=$O$74,GPus,""))</f>
        <v>bara</v>
      </c>
      <c r="U14" s="59"/>
      <c r="Z14" s="78" t="s">
        <v>61</v>
      </c>
    </row>
    <row r="15" spans="1:38" ht="17.100000000000001" customHeight="1" thickBot="1" x14ac:dyDescent="0.25">
      <c r="A15" s="31">
        <f t="shared" si="0"/>
        <v>15</v>
      </c>
      <c r="B15" s="56"/>
      <c r="C15" s="79" t="s">
        <v>17</v>
      </c>
      <c r="D15" s="50" t="s">
        <v>23</v>
      </c>
      <c r="E15" s="637" t="s">
        <v>27</v>
      </c>
      <c r="F15" s="637"/>
      <c r="G15" s="637"/>
      <c r="H15" s="637"/>
      <c r="I15" s="80"/>
      <c r="J15" s="58"/>
      <c r="K15" s="617" t="s">
        <v>62</v>
      </c>
      <c r="L15" s="617"/>
      <c r="M15" s="617"/>
      <c r="N15" s="617"/>
      <c r="O15" s="617"/>
      <c r="P15" s="617"/>
      <c r="Q15" s="617"/>
      <c r="R15" s="52" t="s">
        <v>23</v>
      </c>
      <c r="S15" s="77">
        <v>11</v>
      </c>
      <c r="T15" s="63" t="str">
        <f>IF($F$3=$O$73,Prsi,IF($F$3=$O$74,GPus,""))</f>
        <v>bara</v>
      </c>
      <c r="U15" s="59"/>
      <c r="Z15" s="60" t="s">
        <v>63</v>
      </c>
    </row>
    <row r="16" spans="1:38" ht="17.100000000000001" customHeight="1" thickBot="1" x14ac:dyDescent="0.3">
      <c r="A16" s="31">
        <f t="shared" si="0"/>
        <v>16</v>
      </c>
      <c r="B16" s="56"/>
      <c r="C16" s="81" t="s">
        <v>37</v>
      </c>
      <c r="D16" s="82" t="s">
        <v>23</v>
      </c>
      <c r="E16" s="632" t="s">
        <v>44</v>
      </c>
      <c r="F16" s="632"/>
      <c r="G16" s="632"/>
      <c r="H16" s="632"/>
      <c r="I16" s="83"/>
      <c r="J16" s="58"/>
      <c r="K16" s="636" t="s">
        <v>64</v>
      </c>
      <c r="L16" s="636"/>
      <c r="M16" s="636"/>
      <c r="N16" s="636"/>
      <c r="O16" s="636"/>
      <c r="P16" s="636"/>
      <c r="Q16" s="636"/>
      <c r="R16" s="52" t="s">
        <v>23</v>
      </c>
      <c r="S16" s="77">
        <v>1.01325</v>
      </c>
      <c r="T16" s="63" t="str">
        <f>IF($F$3=$O$73,Prsi,IF($F$3=$O$74,GPus,""))</f>
        <v>bara</v>
      </c>
      <c r="U16" s="59"/>
      <c r="X16" s="38" t="s">
        <v>65</v>
      </c>
    </row>
    <row r="17" spans="1:38" ht="17.100000000000001" customHeight="1" thickBot="1" x14ac:dyDescent="0.3">
      <c r="A17" s="31">
        <f t="shared" si="0"/>
        <v>17</v>
      </c>
      <c r="B17" s="84"/>
      <c r="C17" s="85" t="s">
        <v>66</v>
      </c>
      <c r="D17" s="86" t="s">
        <v>23</v>
      </c>
      <c r="E17" s="632" t="s">
        <v>61</v>
      </c>
      <c r="F17" s="632"/>
      <c r="G17" s="632"/>
      <c r="H17" s="632"/>
      <c r="I17" s="87"/>
      <c r="J17" s="88"/>
      <c r="K17" s="638" t="s">
        <v>67</v>
      </c>
      <c r="L17" s="638"/>
      <c r="M17" s="638"/>
      <c r="N17" s="638"/>
      <c r="O17" s="638"/>
      <c r="P17" s="638"/>
      <c r="Q17" s="638"/>
      <c r="R17" s="638"/>
      <c r="S17" s="638"/>
      <c r="T17" s="639"/>
      <c r="U17" s="59"/>
      <c r="X17" s="47" t="s">
        <v>68</v>
      </c>
      <c r="Z17" s="38" t="s">
        <v>69</v>
      </c>
    </row>
    <row r="18" spans="1:38" ht="17.100000000000001" customHeight="1" x14ac:dyDescent="0.25">
      <c r="A18" s="31">
        <f t="shared" si="0"/>
        <v>18</v>
      </c>
      <c r="B18" s="89"/>
      <c r="C18" s="90" t="s">
        <v>70</v>
      </c>
      <c r="D18" s="91" t="s">
        <v>23</v>
      </c>
      <c r="E18" s="655" t="s">
        <v>71</v>
      </c>
      <c r="F18" s="655"/>
      <c r="G18" s="655"/>
      <c r="H18" s="655"/>
      <c r="I18" s="92"/>
      <c r="J18" s="93"/>
      <c r="K18" s="656"/>
      <c r="L18" s="656"/>
      <c r="M18" s="656"/>
      <c r="N18" s="656"/>
      <c r="O18" s="656"/>
      <c r="P18" s="656"/>
      <c r="Q18" s="656"/>
      <c r="R18" s="656"/>
      <c r="S18" s="656"/>
      <c r="T18" s="657"/>
      <c r="U18" s="59"/>
      <c r="X18" s="54" t="s">
        <v>72</v>
      </c>
      <c r="Z18" s="54" t="s">
        <v>21</v>
      </c>
    </row>
    <row r="19" spans="1:38" ht="17.100000000000001" customHeight="1" thickBot="1" x14ac:dyDescent="0.3">
      <c r="A19" s="31">
        <f t="shared" si="0"/>
        <v>19</v>
      </c>
      <c r="B19" s="94"/>
      <c r="C19" s="95" t="s">
        <v>459</v>
      </c>
      <c r="D19" s="95" t="s">
        <v>23</v>
      </c>
      <c r="E19" s="660" t="s">
        <v>74</v>
      </c>
      <c r="F19" s="660"/>
      <c r="G19" s="660"/>
      <c r="H19" s="660"/>
      <c r="I19" s="661"/>
      <c r="J19" s="96"/>
      <c r="K19" s="658"/>
      <c r="L19" s="658"/>
      <c r="M19" s="658"/>
      <c r="N19" s="658"/>
      <c r="O19" s="658"/>
      <c r="P19" s="658"/>
      <c r="Q19" s="658"/>
      <c r="R19" s="658"/>
      <c r="S19" s="658"/>
      <c r="T19" s="659"/>
      <c r="U19" s="59"/>
      <c r="X19" s="78" t="s">
        <v>75</v>
      </c>
      <c r="Z19" s="78" t="s">
        <v>76</v>
      </c>
    </row>
    <row r="20" spans="1:38" ht="17.100000000000001" customHeight="1" thickBot="1" x14ac:dyDescent="0.25">
      <c r="A20" s="31">
        <f t="shared" si="0"/>
        <v>20</v>
      </c>
      <c r="B20" s="620" t="s">
        <v>460</v>
      </c>
      <c r="C20" s="621"/>
      <c r="D20" s="621"/>
      <c r="E20" s="621"/>
      <c r="F20" s="621"/>
      <c r="G20" s="621"/>
      <c r="H20" s="621"/>
      <c r="I20" s="621"/>
      <c r="J20" s="621"/>
      <c r="K20" s="621"/>
      <c r="L20" s="621"/>
      <c r="M20" s="621"/>
      <c r="N20" s="621"/>
      <c r="O20" s="621"/>
      <c r="P20" s="621"/>
      <c r="Q20" s="621"/>
      <c r="R20" s="621"/>
      <c r="S20" s="621"/>
      <c r="T20" s="622"/>
      <c r="U20" s="59"/>
      <c r="X20" s="78" t="s">
        <v>78</v>
      </c>
      <c r="Z20" s="78" t="s">
        <v>71</v>
      </c>
    </row>
    <row r="21" spans="1:38" ht="17.100000000000001" customHeight="1" thickBot="1" x14ac:dyDescent="0.25">
      <c r="A21" s="31">
        <f t="shared" si="0"/>
        <v>21</v>
      </c>
      <c r="B21" s="56"/>
      <c r="C21" s="662" t="s">
        <v>79</v>
      </c>
      <c r="D21" s="662"/>
      <c r="E21" s="662"/>
      <c r="F21" s="662"/>
      <c r="G21" s="50" t="s">
        <v>23</v>
      </c>
      <c r="H21" s="97">
        <f>IF($F$3=$O$73,H1si,IF($F$3=$O$74,H1us,""))</f>
        <v>10.384195505526492</v>
      </c>
      <c r="I21" s="63" t="str">
        <f>IF($F$3=$O$73,Hsi,IF($F$3=$O$74,Hus,""))</f>
        <v>m liq.abs.</v>
      </c>
      <c r="J21" s="98"/>
      <c r="K21" s="662" t="s">
        <v>80</v>
      </c>
      <c r="L21" s="662"/>
      <c r="M21" s="662"/>
      <c r="N21" s="662"/>
      <c r="O21" s="662"/>
      <c r="P21" s="662"/>
      <c r="Q21" s="662"/>
      <c r="R21" s="50" t="s">
        <v>23</v>
      </c>
      <c r="S21" s="97">
        <f>IF($F$3=$O$73,H2si,IF($F$3=$O$74,H2us,""))</f>
        <v>112.73244565585138</v>
      </c>
      <c r="T21" s="63" t="str">
        <f>IF($F$3=$O$73,Hsi,IF($F$3=$O$74,Hus,""))</f>
        <v>m liq.abs.</v>
      </c>
      <c r="U21" s="59"/>
      <c r="X21" s="60" t="s">
        <v>51</v>
      </c>
      <c r="Z21" s="60" t="s">
        <v>81</v>
      </c>
    </row>
    <row r="22" spans="1:38" ht="17.100000000000001" customHeight="1" x14ac:dyDescent="0.2">
      <c r="A22" s="31"/>
      <c r="B22" s="56"/>
      <c r="C22" s="642" t="s">
        <v>82</v>
      </c>
      <c r="D22" s="643"/>
      <c r="E22" s="643"/>
      <c r="F22" s="79" t="s">
        <v>83</v>
      </c>
      <c r="G22" s="50"/>
      <c r="H22" s="99">
        <v>7</v>
      </c>
      <c r="I22" s="63" t="str">
        <f>IF($F$3=$O$73,Lsi,IF($F$3=$O$74,Lus,""))</f>
        <v>m</v>
      </c>
      <c r="J22" s="98"/>
      <c r="K22" s="642" t="s">
        <v>84</v>
      </c>
      <c r="L22" s="643"/>
      <c r="M22" s="643"/>
      <c r="N22" s="643"/>
      <c r="O22" s="643"/>
      <c r="P22" s="643"/>
      <c r="Q22" s="643"/>
      <c r="R22" s="645" t="s">
        <v>23</v>
      </c>
      <c r="S22" s="647">
        <v>7</v>
      </c>
      <c r="T22" s="649" t="str">
        <f>IF($F$3=$O$73,Lsi,IF($F$3=$O$74,Lus,""))</f>
        <v>m</v>
      </c>
      <c r="U22" s="59"/>
      <c r="X22" s="76"/>
      <c r="Z22" s="76"/>
    </row>
    <row r="23" spans="1:38" ht="30.75" customHeight="1" x14ac:dyDescent="0.2">
      <c r="A23" s="31">
        <f>A21+1</f>
        <v>22</v>
      </c>
      <c r="B23" s="56"/>
      <c r="C23" s="644"/>
      <c r="D23" s="644"/>
      <c r="E23" s="644"/>
      <c r="F23" s="100" t="s">
        <v>85</v>
      </c>
      <c r="G23" s="50" t="s">
        <v>23</v>
      </c>
      <c r="H23" s="77">
        <v>0.45</v>
      </c>
      <c r="I23" s="63" t="str">
        <f>IF($F$3=$O$73,Lsi,IF($F$3=$O$74,Lus,""))</f>
        <v>m</v>
      </c>
      <c r="J23" s="98"/>
      <c r="K23" s="644"/>
      <c r="L23" s="644"/>
      <c r="M23" s="644"/>
      <c r="N23" s="644"/>
      <c r="O23" s="644"/>
      <c r="P23" s="644"/>
      <c r="Q23" s="644"/>
      <c r="R23" s="646"/>
      <c r="S23" s="648"/>
      <c r="T23" s="650" t="str">
        <f>IF($F$3=$O$73,Lsi,IF($F$3=$O$74,Lus,""))</f>
        <v>m</v>
      </c>
      <c r="U23" s="59"/>
    </row>
    <row r="24" spans="1:38" ht="48.75" customHeight="1" thickBot="1" x14ac:dyDescent="0.25">
      <c r="A24" s="31">
        <f t="shared" si="0"/>
        <v>23</v>
      </c>
      <c r="B24" s="56"/>
      <c r="C24" s="651" t="s">
        <v>86</v>
      </c>
      <c r="D24" s="652"/>
      <c r="E24" s="652"/>
      <c r="F24" s="652"/>
      <c r="G24" s="50" t="s">
        <v>23</v>
      </c>
      <c r="H24" s="101">
        <v>1.28</v>
      </c>
      <c r="I24" s="63" t="str">
        <f>IF($F$3=$O$73,DHsi,IF($F$3=$O$74,DHus,""))</f>
        <v>m liq.</v>
      </c>
      <c r="J24" s="58"/>
      <c r="K24" s="653" t="s">
        <v>87</v>
      </c>
      <c r="L24" s="654"/>
      <c r="M24" s="654"/>
      <c r="N24" s="654"/>
      <c r="O24" s="654"/>
      <c r="P24" s="654"/>
      <c r="Q24" s="654"/>
      <c r="R24" s="52" t="s">
        <v>23</v>
      </c>
      <c r="S24" s="101">
        <v>33.56</v>
      </c>
      <c r="T24" s="63" t="str">
        <f>IF($F$3=$O$73,DHsi,IF($F$3=$O$74,DHus,""))</f>
        <v>m liq.</v>
      </c>
      <c r="U24" s="59"/>
    </row>
    <row r="25" spans="1:38" ht="17.100000000000001" customHeight="1" thickBot="1" x14ac:dyDescent="0.25">
      <c r="A25" s="31">
        <f t="shared" si="0"/>
        <v>24</v>
      </c>
      <c r="B25" s="56"/>
      <c r="C25" s="652" t="s">
        <v>88</v>
      </c>
      <c r="D25" s="652"/>
      <c r="E25" s="652"/>
      <c r="F25" s="652"/>
      <c r="G25" s="50" t="s">
        <v>23</v>
      </c>
      <c r="H25" s="102">
        <f>IF(H21="","",H21+H23-H24)</f>
        <v>9.5541955055264918</v>
      </c>
      <c r="I25" s="63" t="str">
        <f>IF($F$3=$O$73,Hsi,IF($F$3=$O$74,Hus,""))</f>
        <v>m liq.abs.</v>
      </c>
      <c r="J25" s="58"/>
      <c r="K25" s="617" t="s">
        <v>89</v>
      </c>
      <c r="L25" s="617"/>
      <c r="M25" s="617"/>
      <c r="N25" s="617"/>
      <c r="O25" s="617"/>
      <c r="P25" s="617"/>
      <c r="Q25" s="617"/>
      <c r="R25" s="52" t="s">
        <v>23</v>
      </c>
      <c r="S25" s="102">
        <f>IF(S21="","",S21+S22+S24)</f>
        <v>153.2924456558514</v>
      </c>
      <c r="T25" s="63" t="str">
        <f>IF($F$3=$O$73,Hsi,IF($F$3=$O$74,Hus,""))</f>
        <v>m liq.abs.</v>
      </c>
      <c r="U25" s="59"/>
      <c r="X25" s="38" t="s">
        <v>90</v>
      </c>
      <c r="Z25" s="38" t="s">
        <v>91</v>
      </c>
    </row>
    <row r="26" spans="1:38" ht="17.100000000000001" customHeight="1" thickBot="1" x14ac:dyDescent="0.25">
      <c r="A26" s="31">
        <f t="shared" si="0"/>
        <v>25</v>
      </c>
      <c r="B26" s="56"/>
      <c r="C26" s="652" t="s">
        <v>92</v>
      </c>
      <c r="D26" s="652"/>
      <c r="E26" s="652"/>
      <c r="F26" s="652"/>
      <c r="G26" s="50" t="s">
        <v>23</v>
      </c>
      <c r="H26" s="103">
        <f>IF($F$3=$O$73,H3si,IF($F$3=$O$74,H3us,""))</f>
        <v>0.43473730406556504</v>
      </c>
      <c r="I26" s="63" t="str">
        <f>IF($F$3=$O$73,Hsi,IF($F$3=$O$74,Hus,""))</f>
        <v>m liq.abs.</v>
      </c>
      <c r="J26" s="58"/>
      <c r="K26" s="617" t="s">
        <v>93</v>
      </c>
      <c r="L26" s="617"/>
      <c r="M26" s="617"/>
      <c r="N26" s="617"/>
      <c r="O26" s="617"/>
      <c r="P26" s="617"/>
      <c r="Q26" s="617"/>
      <c r="R26" s="52" t="s">
        <v>23</v>
      </c>
      <c r="S26" s="102">
        <f>IF(S25="","",S25-H25)</f>
        <v>143.73825015032492</v>
      </c>
      <c r="T26" s="63" t="str">
        <f>IF($F$3=$O$73,DHsi,IF($F$3=$O$74,DHus,""))</f>
        <v>m liq.</v>
      </c>
      <c r="U26" s="59"/>
      <c r="X26" s="47" t="s">
        <v>21</v>
      </c>
      <c r="Z26" s="38" t="s">
        <v>21</v>
      </c>
    </row>
    <row r="27" spans="1:38" s="108" customFormat="1" ht="17.100000000000001" customHeight="1" thickBot="1" x14ac:dyDescent="0.25">
      <c r="A27" s="31">
        <f t="shared" si="0"/>
        <v>26</v>
      </c>
      <c r="B27" s="48"/>
      <c r="C27" s="670" t="s">
        <v>94</v>
      </c>
      <c r="D27" s="670"/>
      <c r="E27" s="670"/>
      <c r="F27" s="670"/>
      <c r="G27" s="50" t="s">
        <v>23</v>
      </c>
      <c r="H27" s="102">
        <f>IF(S25="","",(H25-H26))</f>
        <v>9.119458201460926</v>
      </c>
      <c r="I27" s="63" t="str">
        <f>IF($F$3=$O$73,DHsi,IF($F$3=$O$74,DHus,""))</f>
        <v>m liq.</v>
      </c>
      <c r="J27" s="104"/>
      <c r="K27" s="671" t="s">
        <v>95</v>
      </c>
      <c r="L27" s="671"/>
      <c r="M27" s="671"/>
      <c r="N27" s="671"/>
      <c r="O27" s="671"/>
      <c r="P27" s="671"/>
      <c r="Q27" s="671"/>
      <c r="R27" s="105" t="s">
        <v>23</v>
      </c>
      <c r="S27" s="106">
        <v>70</v>
      </c>
      <c r="T27" s="107" t="s">
        <v>96</v>
      </c>
      <c r="U27" s="59"/>
      <c r="V27" s="29"/>
      <c r="W27" s="29"/>
      <c r="X27" s="54" t="s">
        <v>74</v>
      </c>
      <c r="Y27" s="29"/>
      <c r="Z27" s="54" t="s">
        <v>97</v>
      </c>
      <c r="AA27" s="29"/>
      <c r="AB27" s="29"/>
      <c r="AC27" s="29"/>
      <c r="AD27" s="29"/>
      <c r="AE27" s="29"/>
      <c r="AF27" s="29"/>
      <c r="AG27" s="29"/>
      <c r="AH27" s="29"/>
      <c r="AI27" s="29"/>
      <c r="AJ27" s="29"/>
      <c r="AK27" s="29"/>
      <c r="AL27" s="29"/>
    </row>
    <row r="28" spans="1:38" ht="17.100000000000001" customHeight="1" thickBot="1" x14ac:dyDescent="0.3">
      <c r="A28" s="31">
        <f t="shared" si="0"/>
        <v>27</v>
      </c>
      <c r="B28" s="109"/>
      <c r="C28" s="621" t="s">
        <v>98</v>
      </c>
      <c r="D28" s="621"/>
      <c r="E28" s="621"/>
      <c r="F28" s="621"/>
      <c r="G28" s="621"/>
      <c r="H28" s="621"/>
      <c r="I28" s="622"/>
      <c r="J28" s="663" t="s">
        <v>461</v>
      </c>
      <c r="K28" s="664"/>
      <c r="L28" s="664"/>
      <c r="M28" s="664"/>
      <c r="N28" s="664"/>
      <c r="O28" s="664"/>
      <c r="P28" s="664"/>
      <c r="Q28" s="664"/>
      <c r="R28" s="664"/>
      <c r="S28" s="664"/>
      <c r="T28" s="665"/>
      <c r="U28" s="59"/>
      <c r="X28" s="60" t="s">
        <v>100</v>
      </c>
      <c r="Z28" s="60" t="s">
        <v>101</v>
      </c>
    </row>
    <row r="29" spans="1:38" ht="17.100000000000001" customHeight="1" thickBot="1" x14ac:dyDescent="0.3">
      <c r="A29" s="31">
        <f t="shared" si="0"/>
        <v>28</v>
      </c>
      <c r="B29" s="110"/>
      <c r="C29" s="662" t="s">
        <v>102</v>
      </c>
      <c r="D29" s="662"/>
      <c r="E29" s="662"/>
      <c r="F29" s="662"/>
      <c r="G29" s="111" t="s">
        <v>23</v>
      </c>
      <c r="H29" s="112">
        <v>18</v>
      </c>
      <c r="I29" s="63" t="str">
        <f>IF($F$3=$O$73,tsi,IF($F$3=$O$74,Tus,""))</f>
        <v>deg C</v>
      </c>
      <c r="J29" s="113"/>
      <c r="K29" s="666" t="s">
        <v>103</v>
      </c>
      <c r="L29" s="666"/>
      <c r="M29" s="666"/>
      <c r="N29" s="666"/>
      <c r="O29" s="666"/>
      <c r="P29" s="666"/>
      <c r="Q29" s="666"/>
      <c r="R29" s="50" t="s">
        <v>23</v>
      </c>
      <c r="S29" s="114">
        <f>IF(F3=O73,HPsi,IF(F3=O74,HPus,""))</f>
        <v>9.4648300943181916</v>
      </c>
      <c r="T29" s="63" t="str">
        <f>IF($F$3=$O$73,Psi,IF($F$3=$O$74,Pus,""))</f>
        <v>kW</v>
      </c>
      <c r="U29" s="59"/>
    </row>
    <row r="30" spans="1:38" ht="17.100000000000001" customHeight="1" thickBot="1" x14ac:dyDescent="0.25">
      <c r="A30" s="31">
        <f t="shared" si="0"/>
        <v>29</v>
      </c>
      <c r="B30" s="56"/>
      <c r="C30" s="652" t="s">
        <v>104</v>
      </c>
      <c r="D30" s="652"/>
      <c r="E30" s="652"/>
      <c r="F30" s="652"/>
      <c r="G30" s="105" t="s">
        <v>23</v>
      </c>
      <c r="H30" s="115">
        <v>35</v>
      </c>
      <c r="I30" s="63" t="str">
        <f>IF($F$3=$O$73,tsi,IF($F$3=$O$74,Tus,""))</f>
        <v>deg C</v>
      </c>
      <c r="J30" s="116"/>
      <c r="K30" s="667" t="s">
        <v>105</v>
      </c>
      <c r="L30" s="667"/>
      <c r="M30" s="667"/>
      <c r="N30" s="667"/>
      <c r="O30" s="667"/>
      <c r="P30" s="117" t="s">
        <v>23</v>
      </c>
      <c r="Q30" s="668" t="s">
        <v>130</v>
      </c>
      <c r="R30" s="668"/>
      <c r="S30" s="668"/>
      <c r="T30" s="669"/>
      <c r="U30" s="59"/>
      <c r="X30" s="38" t="s">
        <v>107</v>
      </c>
      <c r="Z30" s="38" t="s">
        <v>108</v>
      </c>
    </row>
    <row r="31" spans="1:38" ht="17.100000000000001" customHeight="1" thickBot="1" x14ac:dyDescent="0.3">
      <c r="A31" s="31">
        <f t="shared" si="0"/>
        <v>30</v>
      </c>
      <c r="B31" s="118"/>
      <c r="C31" s="652" t="s">
        <v>109</v>
      </c>
      <c r="D31" s="652"/>
      <c r="E31" s="652"/>
      <c r="F31" s="652"/>
      <c r="G31" s="119" t="s">
        <v>23</v>
      </c>
      <c r="H31" s="637" t="s">
        <v>110</v>
      </c>
      <c r="I31" s="684"/>
      <c r="J31" s="120"/>
      <c r="K31" s="685" t="s">
        <v>111</v>
      </c>
      <c r="L31" s="685"/>
      <c r="M31" s="685"/>
      <c r="N31" s="685"/>
      <c r="O31" s="685"/>
      <c r="P31" s="117" t="s">
        <v>23</v>
      </c>
      <c r="Q31" s="686" t="s">
        <v>101</v>
      </c>
      <c r="R31" s="686"/>
      <c r="S31" s="686"/>
      <c r="T31" s="687"/>
      <c r="U31" s="59"/>
      <c r="X31" s="38" t="s">
        <v>21</v>
      </c>
      <c r="Z31" s="38" t="s">
        <v>21</v>
      </c>
    </row>
    <row r="32" spans="1:38" ht="17.100000000000001" customHeight="1" x14ac:dyDescent="0.2">
      <c r="A32" s="31">
        <f t="shared" si="0"/>
        <v>31</v>
      </c>
      <c r="B32" s="56"/>
      <c r="C32" s="79" t="s">
        <v>112</v>
      </c>
      <c r="D32" s="79" t="s">
        <v>23</v>
      </c>
      <c r="E32" s="688"/>
      <c r="F32" s="688"/>
      <c r="G32" s="688"/>
      <c r="H32" s="688"/>
      <c r="I32" s="689"/>
      <c r="J32" s="121"/>
      <c r="K32" s="629" t="s">
        <v>108</v>
      </c>
      <c r="L32" s="629"/>
      <c r="M32" s="629"/>
      <c r="N32" s="629"/>
      <c r="O32" s="629"/>
      <c r="P32" s="117" t="s">
        <v>23</v>
      </c>
      <c r="Q32" s="690" t="s">
        <v>113</v>
      </c>
      <c r="R32" s="690"/>
      <c r="S32" s="690"/>
      <c r="T32" s="691"/>
      <c r="U32" s="59"/>
      <c r="X32" s="78" t="s">
        <v>114</v>
      </c>
      <c r="Z32" s="54" t="s">
        <v>113</v>
      </c>
    </row>
    <row r="33" spans="1:38" ht="17.100000000000001" customHeight="1" x14ac:dyDescent="0.2">
      <c r="A33" s="31">
        <f t="shared" si="0"/>
        <v>32</v>
      </c>
      <c r="B33" s="67"/>
      <c r="C33" s="672" t="s">
        <v>115</v>
      </c>
      <c r="D33" s="672"/>
      <c r="E33" s="672"/>
      <c r="F33" s="672"/>
      <c r="G33" s="672"/>
      <c r="H33" s="672"/>
      <c r="I33" s="673"/>
      <c r="J33" s="120"/>
      <c r="K33" s="122" t="s">
        <v>116</v>
      </c>
      <c r="L33" s="122"/>
      <c r="M33" s="122"/>
      <c r="N33" s="122"/>
      <c r="O33" s="122"/>
      <c r="P33" s="123" t="s">
        <v>23</v>
      </c>
      <c r="Q33" s="124"/>
      <c r="R33" s="76"/>
      <c r="S33" s="125">
        <f>IF(S29="","",S29*1.1)</f>
        <v>10.411313103750011</v>
      </c>
      <c r="T33" s="63" t="str">
        <f>IF($F$3=$O$73,Psi,IF($F$3=$O$74,Pus,""))</f>
        <v>kW</v>
      </c>
      <c r="U33" s="59"/>
      <c r="X33" s="78" t="s">
        <v>110</v>
      </c>
      <c r="Z33" s="78" t="s">
        <v>117</v>
      </c>
    </row>
    <row r="34" spans="1:38" ht="17.100000000000001" customHeight="1" thickBot="1" x14ac:dyDescent="0.25">
      <c r="A34" s="31">
        <f>A33+1</f>
        <v>33</v>
      </c>
      <c r="B34" s="126"/>
      <c r="C34" s="674"/>
      <c r="D34" s="674"/>
      <c r="E34" s="674"/>
      <c r="F34" s="674"/>
      <c r="G34" s="674"/>
      <c r="H34" s="674"/>
      <c r="I34" s="675"/>
      <c r="J34" s="127"/>
      <c r="K34" s="676"/>
      <c r="L34" s="676"/>
      <c r="M34" s="676"/>
      <c r="N34" s="676"/>
      <c r="O34" s="676"/>
      <c r="P34" s="676"/>
      <c r="Q34" s="676"/>
      <c r="R34" s="676"/>
      <c r="S34" s="676"/>
      <c r="T34" s="677"/>
      <c r="U34" s="59"/>
      <c r="X34" s="60" t="s">
        <v>118</v>
      </c>
      <c r="Z34" s="60" t="s">
        <v>119</v>
      </c>
    </row>
    <row r="35" spans="1:38" ht="17.100000000000001" customHeight="1" thickBot="1" x14ac:dyDescent="0.25">
      <c r="A35" s="31">
        <f t="shared" si="0"/>
        <v>34</v>
      </c>
      <c r="B35" s="128"/>
      <c r="C35" s="678" t="s">
        <v>120</v>
      </c>
      <c r="D35" s="678"/>
      <c r="E35" s="678"/>
      <c r="F35" s="678"/>
      <c r="G35" s="678"/>
      <c r="H35" s="678"/>
      <c r="I35" s="679"/>
      <c r="J35" s="680" t="s">
        <v>121</v>
      </c>
      <c r="K35" s="681"/>
      <c r="L35" s="681"/>
      <c r="M35" s="681"/>
      <c r="N35" s="681"/>
      <c r="O35" s="681"/>
      <c r="P35" s="681"/>
      <c r="Q35" s="681"/>
      <c r="R35" s="681"/>
      <c r="S35" s="682" t="s">
        <v>136</v>
      </c>
      <c r="T35" s="683"/>
      <c r="U35" s="129"/>
    </row>
    <row r="36" spans="1:38" ht="17.100000000000001" customHeight="1" thickBot="1" x14ac:dyDescent="0.25">
      <c r="A36" s="31">
        <f t="shared" si="0"/>
        <v>35</v>
      </c>
      <c r="B36" s="130"/>
      <c r="C36" s="697" t="s">
        <v>122</v>
      </c>
      <c r="D36" s="623"/>
      <c r="E36" s="623"/>
      <c r="F36" s="623"/>
      <c r="G36" s="105" t="s">
        <v>23</v>
      </c>
      <c r="H36" s="146" t="s">
        <v>123</v>
      </c>
      <c r="I36" s="132" t="s">
        <v>124</v>
      </c>
      <c r="J36" s="133"/>
      <c r="K36" s="662" t="str">
        <f>IF(S35=Z38,"Supply pressure",IF(S35=Z37,"","."))</f>
        <v>.</v>
      </c>
      <c r="L36" s="692"/>
      <c r="M36" s="692"/>
      <c r="N36" s="692"/>
      <c r="O36" s="692"/>
      <c r="P36" s="692"/>
      <c r="Q36" s="692"/>
      <c r="R36" s="134"/>
      <c r="S36" s="135"/>
      <c r="T36" s="136" t="str">
        <f>IF(S35=Z38,IF($F$3=$O$73,Prsi,IF($F$3=$O$74,GPus,"")),IF(S35=Z37,"","."))</f>
        <v>.</v>
      </c>
      <c r="U36" s="59"/>
      <c r="X36" s="38" t="s">
        <v>125</v>
      </c>
      <c r="Z36" s="38" t="s">
        <v>126</v>
      </c>
    </row>
    <row r="37" spans="1:38" ht="17.100000000000001" customHeight="1" thickBot="1" x14ac:dyDescent="0.25">
      <c r="A37" s="31">
        <f t="shared" si="0"/>
        <v>36</v>
      </c>
      <c r="B37" s="137"/>
      <c r="C37" s="652" t="s">
        <v>127</v>
      </c>
      <c r="D37" s="629"/>
      <c r="E37" s="629"/>
      <c r="F37" s="629"/>
      <c r="G37" s="82" t="s">
        <v>23</v>
      </c>
      <c r="H37" s="138" t="s">
        <v>123</v>
      </c>
      <c r="I37" s="63" t="str">
        <f>IF($F$3=$O$73,tsi,IF($F$3=$O$74,Tus,""))</f>
        <v>deg C</v>
      </c>
      <c r="J37" s="104"/>
      <c r="K37" s="698" t="str">
        <f>IF(S35=Z38,"Supply temperature",IF(S35=Z37,"","."))</f>
        <v>.</v>
      </c>
      <c r="L37" s="699"/>
      <c r="M37" s="699"/>
      <c r="N37" s="699"/>
      <c r="O37" s="699"/>
      <c r="P37" s="699"/>
      <c r="Q37" s="699"/>
      <c r="R37" s="123"/>
      <c r="S37" s="139"/>
      <c r="T37" s="140" t="str">
        <f>IF(S35=Z38,IF($F$3=$O$73,tsi,IF($F$3=$O$74,Tus,"")),IF(S35=Z37,"","."))</f>
        <v>.</v>
      </c>
      <c r="U37" s="59"/>
      <c r="X37" s="47" t="s">
        <v>21</v>
      </c>
      <c r="Z37" s="38" t="s">
        <v>21</v>
      </c>
    </row>
    <row r="38" spans="1:38" ht="17.100000000000001" customHeight="1" thickBot="1" x14ac:dyDescent="0.25">
      <c r="A38" s="31">
        <f t="shared" si="0"/>
        <v>37</v>
      </c>
      <c r="B38" s="137"/>
      <c r="C38" s="652" t="s">
        <v>128</v>
      </c>
      <c r="D38" s="629"/>
      <c r="E38" s="629"/>
      <c r="F38" s="629"/>
      <c r="G38" s="82" t="s">
        <v>23</v>
      </c>
      <c r="H38" s="138" t="s">
        <v>123</v>
      </c>
      <c r="I38" s="63" t="str">
        <f>IF($F$3=$O$73,tsi,IF($F$3=$O$74,Tus,""))</f>
        <v>deg C</v>
      </c>
      <c r="J38" s="700" t="s">
        <v>129</v>
      </c>
      <c r="K38" s="701"/>
      <c r="L38" s="701"/>
      <c r="M38" s="701"/>
      <c r="N38" s="701"/>
      <c r="O38" s="701"/>
      <c r="P38" s="701"/>
      <c r="Q38" s="701"/>
      <c r="R38" s="701"/>
      <c r="S38" s="701"/>
      <c r="T38" s="702"/>
      <c r="U38" s="59"/>
      <c r="X38" s="54" t="s">
        <v>130</v>
      </c>
      <c r="Z38" s="54" t="s">
        <v>131</v>
      </c>
    </row>
    <row r="39" spans="1:38" ht="17.100000000000001" customHeight="1" thickBot="1" x14ac:dyDescent="0.25">
      <c r="A39" s="31">
        <f t="shared" si="0"/>
        <v>38</v>
      </c>
      <c r="B39" s="137"/>
      <c r="C39" s="652" t="s">
        <v>132</v>
      </c>
      <c r="D39" s="629"/>
      <c r="E39" s="629"/>
      <c r="F39" s="629"/>
      <c r="G39" s="82" t="s">
        <v>23</v>
      </c>
      <c r="H39" s="138" t="s">
        <v>123</v>
      </c>
      <c r="I39" s="63" t="str">
        <f>IF($F$3=$O$73,Prsi,IF($F$3=$O$74,GPus,""))</f>
        <v>bara</v>
      </c>
      <c r="J39" s="133"/>
      <c r="K39" s="692" t="s">
        <v>133</v>
      </c>
      <c r="L39" s="692"/>
      <c r="M39" s="692"/>
      <c r="N39" s="692"/>
      <c r="O39" s="692"/>
      <c r="P39" s="692"/>
      <c r="Q39" s="692"/>
      <c r="R39" s="111" t="s">
        <v>23</v>
      </c>
      <c r="S39" s="504">
        <v>50</v>
      </c>
      <c r="T39" s="132" t="s">
        <v>134</v>
      </c>
      <c r="U39" s="59"/>
      <c r="X39" s="78" t="s">
        <v>135</v>
      </c>
      <c r="Z39" s="60" t="s">
        <v>136</v>
      </c>
    </row>
    <row r="40" spans="1:38" ht="17.100000000000001" customHeight="1" thickBot="1" x14ac:dyDescent="0.25">
      <c r="A40" s="31">
        <f t="shared" si="0"/>
        <v>39</v>
      </c>
      <c r="B40" s="137"/>
      <c r="C40" s="652" t="s">
        <v>137</v>
      </c>
      <c r="D40" s="629"/>
      <c r="E40" s="629"/>
      <c r="F40" s="629"/>
      <c r="G40" s="82" t="s">
        <v>23</v>
      </c>
      <c r="H40" s="138" t="s">
        <v>123</v>
      </c>
      <c r="I40" s="63" t="str">
        <f>IF($F$3=$O$73,Prsi,IF($F$3=$O$74,GPus,""))</f>
        <v>bara</v>
      </c>
      <c r="J40" s="120"/>
      <c r="K40" s="142" t="s">
        <v>138</v>
      </c>
      <c r="L40" s="143"/>
      <c r="M40" s="142" t="s">
        <v>462</v>
      </c>
      <c r="N40" s="142" t="s">
        <v>23</v>
      </c>
      <c r="O40" s="505">
        <v>415</v>
      </c>
      <c r="P40" s="652" t="s">
        <v>140</v>
      </c>
      <c r="Q40" s="629"/>
      <c r="R40" s="82" t="s">
        <v>23</v>
      </c>
      <c r="S40" s="141" t="s">
        <v>123</v>
      </c>
      <c r="T40" s="145" t="s">
        <v>141</v>
      </c>
      <c r="U40" s="59"/>
      <c r="X40" s="78" t="s">
        <v>142</v>
      </c>
    </row>
    <row r="41" spans="1:38" ht="17.100000000000001" customHeight="1" thickBot="1" x14ac:dyDescent="0.25">
      <c r="A41" s="31">
        <f t="shared" si="0"/>
        <v>40</v>
      </c>
      <c r="B41" s="130"/>
      <c r="C41" s="693" t="s">
        <v>143</v>
      </c>
      <c r="D41" s="694"/>
      <c r="E41" s="694"/>
      <c r="F41" s="694"/>
      <c r="G41" s="105"/>
      <c r="H41" s="146" t="s">
        <v>123</v>
      </c>
      <c r="I41" s="63" t="str">
        <f>IF($F$3=$O$73,FCsi,IF($F$3=$O$74,FCus,""))</f>
        <v>W/m2.K</v>
      </c>
      <c r="J41" s="104"/>
      <c r="K41" s="147" t="s">
        <v>144</v>
      </c>
      <c r="L41" s="148"/>
      <c r="M41" s="147" t="s">
        <v>462</v>
      </c>
      <c r="N41" s="147" t="s">
        <v>23</v>
      </c>
      <c r="O41" s="506">
        <v>3</v>
      </c>
      <c r="P41" s="695" t="s">
        <v>140</v>
      </c>
      <c r="Q41" s="696"/>
      <c r="R41" s="123" t="s">
        <v>23</v>
      </c>
      <c r="S41" s="139" t="s">
        <v>123</v>
      </c>
      <c r="T41" s="145" t="s">
        <v>141</v>
      </c>
      <c r="U41" s="59"/>
      <c r="X41" s="60" t="s">
        <v>106</v>
      </c>
      <c r="Z41" s="38" t="s">
        <v>145</v>
      </c>
    </row>
    <row r="42" spans="1:38" ht="17.100000000000001" customHeight="1" thickBot="1" x14ac:dyDescent="0.25">
      <c r="A42" s="31">
        <f t="shared" si="0"/>
        <v>41</v>
      </c>
      <c r="B42" s="128"/>
      <c r="C42" s="150" t="s">
        <v>146</v>
      </c>
      <c r="D42" s="151"/>
      <c r="E42" s="151"/>
      <c r="F42" s="151"/>
      <c r="G42" s="151"/>
      <c r="H42" s="151"/>
      <c r="I42" s="151"/>
      <c r="J42" s="151"/>
      <c r="K42" s="151"/>
      <c r="L42" s="151"/>
      <c r="M42" s="151"/>
      <c r="N42" s="151"/>
      <c r="O42" s="151"/>
      <c r="P42" s="151"/>
      <c r="Q42" s="151"/>
      <c r="R42" s="151"/>
      <c r="S42" s="151"/>
      <c r="T42" s="152"/>
      <c r="U42" s="129"/>
      <c r="Z42" s="38" t="s">
        <v>21</v>
      </c>
    </row>
    <row r="43" spans="1:38" s="108" customFormat="1" ht="17.100000000000001" customHeight="1" thickBot="1" x14ac:dyDescent="0.25">
      <c r="A43" s="31">
        <f t="shared" si="0"/>
        <v>42</v>
      </c>
      <c r="B43" s="153"/>
      <c r="C43" s="692" t="s">
        <v>147</v>
      </c>
      <c r="D43" s="692"/>
      <c r="E43" s="692"/>
      <c r="F43" s="692"/>
      <c r="G43" s="692"/>
      <c r="H43" s="692"/>
      <c r="I43" s="692"/>
      <c r="J43" s="692"/>
      <c r="K43" s="692"/>
      <c r="L43" s="692"/>
      <c r="M43" s="692"/>
      <c r="N43" s="692"/>
      <c r="O43" s="692"/>
      <c r="P43" s="692"/>
      <c r="Q43" s="692"/>
      <c r="R43" s="154" t="s">
        <v>23</v>
      </c>
      <c r="S43" s="155">
        <f>IF($F$3=$O$73,SO1si,IF($F$3=$O$74,SO1us,""))</f>
        <v>17.124253502607502</v>
      </c>
      <c r="T43" s="63" t="str">
        <f>IF($F$3=$O$73,Prsi,IF($F$3=$O$74,GPus,""))</f>
        <v>bara</v>
      </c>
      <c r="U43" s="129"/>
      <c r="V43" s="29"/>
      <c r="W43" s="29"/>
      <c r="X43" s="38" t="s">
        <v>148</v>
      </c>
      <c r="Y43" s="29"/>
      <c r="Z43" s="156">
        <v>50</v>
      </c>
      <c r="AA43" s="29"/>
      <c r="AB43" s="29"/>
      <c r="AC43" s="29"/>
      <c r="AD43" s="29"/>
      <c r="AE43" s="29"/>
      <c r="AF43" s="29"/>
      <c r="AG43" s="29"/>
      <c r="AH43" s="29"/>
      <c r="AI43" s="29"/>
      <c r="AJ43" s="29"/>
      <c r="AK43" s="29"/>
      <c r="AL43" s="29"/>
    </row>
    <row r="44" spans="1:38" ht="17.100000000000001" customHeight="1" thickBot="1" x14ac:dyDescent="0.25">
      <c r="A44" s="31">
        <f t="shared" si="0"/>
        <v>43</v>
      </c>
      <c r="B44" s="157"/>
      <c r="C44" s="629" t="s">
        <v>149</v>
      </c>
      <c r="D44" s="629"/>
      <c r="E44" s="629"/>
      <c r="F44" s="629"/>
      <c r="G44" s="629"/>
      <c r="H44" s="629"/>
      <c r="I44" s="629"/>
      <c r="J44" s="629"/>
      <c r="K44" s="629"/>
      <c r="L44" s="629"/>
      <c r="M44" s="629"/>
      <c r="N44" s="629"/>
      <c r="O44" s="629"/>
      <c r="P44" s="629"/>
      <c r="Q44" s="629"/>
      <c r="R44" s="50" t="s">
        <v>23</v>
      </c>
      <c r="S44" s="155">
        <f>IF($F$3=$O$73,SO2si,IF($F$3=$O$74,SO2us,""))</f>
        <v>18.526796259890002</v>
      </c>
      <c r="T44" s="63" t="str">
        <f>IF($F$3=$O$73,Prsi,IF($F$3=$O$74,GPus,""))</f>
        <v>bara</v>
      </c>
      <c r="U44" s="59"/>
      <c r="X44" s="38" t="s">
        <v>21</v>
      </c>
      <c r="Z44" s="158">
        <v>60</v>
      </c>
    </row>
    <row r="45" spans="1:38" ht="17.100000000000001" customHeight="1" thickBot="1" x14ac:dyDescent="0.25">
      <c r="A45" s="31">
        <f t="shared" si="0"/>
        <v>44</v>
      </c>
      <c r="B45" s="153"/>
      <c r="C45" s="629" t="s">
        <v>150</v>
      </c>
      <c r="D45" s="629"/>
      <c r="E45" s="629"/>
      <c r="F45" s="629"/>
      <c r="G45" s="629"/>
      <c r="H45" s="629"/>
      <c r="I45" s="629"/>
      <c r="J45" s="629"/>
      <c r="K45" s="629"/>
      <c r="L45" s="629"/>
      <c r="M45" s="629"/>
      <c r="N45" s="629"/>
      <c r="O45" s="629"/>
      <c r="P45" s="629"/>
      <c r="Q45" s="629"/>
      <c r="R45" s="154"/>
      <c r="S45" s="161"/>
      <c r="T45" s="160"/>
      <c r="U45" s="59"/>
      <c r="X45" s="54" t="s">
        <v>151</v>
      </c>
    </row>
    <row r="46" spans="1:38" ht="15" customHeight="1" thickBot="1" x14ac:dyDescent="0.25">
      <c r="A46" s="31">
        <f t="shared" si="0"/>
        <v>45</v>
      </c>
      <c r="B46" s="153"/>
      <c r="C46" s="629"/>
      <c r="D46" s="629"/>
      <c r="E46" s="629"/>
      <c r="F46" s="629"/>
      <c r="G46" s="629"/>
      <c r="H46" s="629"/>
      <c r="I46" s="629"/>
      <c r="J46" s="629"/>
      <c r="K46" s="629"/>
      <c r="L46" s="629"/>
      <c r="M46" s="629"/>
      <c r="N46" s="629"/>
      <c r="O46" s="629"/>
      <c r="P46" s="629"/>
      <c r="Q46" s="629"/>
      <c r="R46" s="50"/>
      <c r="S46" s="161"/>
      <c r="T46" s="160"/>
      <c r="U46" s="59"/>
      <c r="X46" s="78" t="s">
        <v>152</v>
      </c>
      <c r="Z46" s="64" t="s">
        <v>153</v>
      </c>
    </row>
    <row r="47" spans="1:38" ht="15" customHeight="1" thickBot="1" x14ac:dyDescent="0.3">
      <c r="A47" s="31">
        <f t="shared" si="0"/>
        <v>46</v>
      </c>
      <c r="B47" s="153"/>
      <c r="C47" s="652"/>
      <c r="D47" s="652"/>
      <c r="E47" s="652"/>
      <c r="F47" s="652"/>
      <c r="G47" s="652"/>
      <c r="H47" s="652"/>
      <c r="I47" s="652"/>
      <c r="J47" s="652"/>
      <c r="K47" s="652"/>
      <c r="L47" s="652"/>
      <c r="M47" s="652"/>
      <c r="N47" s="142"/>
      <c r="O47" s="962"/>
      <c r="P47" s="962"/>
      <c r="Q47" s="962"/>
      <c r="R47" s="962"/>
      <c r="S47" s="962"/>
      <c r="T47" s="963"/>
      <c r="U47" s="59"/>
      <c r="X47" s="78" t="s">
        <v>463</v>
      </c>
      <c r="Z47" s="66" t="s">
        <v>21</v>
      </c>
    </row>
    <row r="48" spans="1:38" ht="15" customHeight="1" x14ac:dyDescent="0.2">
      <c r="A48" s="31">
        <f t="shared" si="0"/>
        <v>47</v>
      </c>
      <c r="B48" s="153"/>
      <c r="C48" s="652"/>
      <c r="D48" s="652"/>
      <c r="E48" s="652"/>
      <c r="F48" s="652"/>
      <c r="G48" s="652"/>
      <c r="H48" s="652"/>
      <c r="I48" s="652"/>
      <c r="J48" s="652"/>
      <c r="K48" s="652"/>
      <c r="L48" s="652"/>
      <c r="M48" s="652"/>
      <c r="N48" s="652"/>
      <c r="O48" s="652"/>
      <c r="P48" s="652"/>
      <c r="Q48" s="652"/>
      <c r="R48" s="652"/>
      <c r="S48" s="652"/>
      <c r="T48" s="964"/>
      <c r="U48" s="59"/>
      <c r="X48" s="78" t="s">
        <v>464</v>
      </c>
      <c r="Z48" s="70" t="s">
        <v>465</v>
      </c>
    </row>
    <row r="49" spans="1:38" ht="15" customHeight="1" thickBot="1" x14ac:dyDescent="0.25">
      <c r="A49" s="31">
        <f t="shared" si="0"/>
        <v>48</v>
      </c>
      <c r="B49" s="153"/>
      <c r="C49" s="652"/>
      <c r="D49" s="652"/>
      <c r="E49" s="652"/>
      <c r="F49" s="652"/>
      <c r="G49" s="652"/>
      <c r="H49" s="652"/>
      <c r="I49" s="652"/>
      <c r="J49" s="652"/>
      <c r="K49" s="652"/>
      <c r="L49" s="652"/>
      <c r="M49" s="652"/>
      <c r="N49" s="652"/>
      <c r="O49" s="652"/>
      <c r="P49" s="652"/>
      <c r="Q49" s="652"/>
      <c r="R49" s="652"/>
      <c r="S49" s="652"/>
      <c r="T49" s="507"/>
      <c r="U49" s="59"/>
      <c r="X49" s="78" t="s">
        <v>466</v>
      </c>
      <c r="Z49" s="72" t="s">
        <v>47</v>
      </c>
    </row>
    <row r="50" spans="1:38" ht="15.75" customHeight="1" thickBot="1" x14ac:dyDescent="0.25">
      <c r="A50" s="31">
        <f t="shared" si="0"/>
        <v>49</v>
      </c>
      <c r="B50" s="153"/>
      <c r="C50" s="651"/>
      <c r="D50" s="651"/>
      <c r="E50" s="651"/>
      <c r="F50" s="651"/>
      <c r="G50" s="651"/>
      <c r="H50" s="651"/>
      <c r="I50" s="651"/>
      <c r="J50" s="651"/>
      <c r="K50" s="651"/>
      <c r="L50" s="651"/>
      <c r="M50" s="651"/>
      <c r="N50" s="651"/>
      <c r="O50" s="651"/>
      <c r="P50" s="651"/>
      <c r="Q50" s="651"/>
      <c r="R50" s="651"/>
      <c r="S50" s="651"/>
      <c r="T50" s="866"/>
      <c r="U50" s="59"/>
      <c r="X50" s="60" t="s">
        <v>467</v>
      </c>
    </row>
    <row r="51" spans="1:38" ht="15" customHeight="1" x14ac:dyDescent="0.2">
      <c r="A51" s="31">
        <f t="shared" si="0"/>
        <v>50</v>
      </c>
      <c r="B51" s="153"/>
      <c r="C51" s="703"/>
      <c r="D51" s="703"/>
      <c r="E51" s="703"/>
      <c r="F51" s="703"/>
      <c r="G51" s="703"/>
      <c r="H51" s="703"/>
      <c r="I51" s="703"/>
      <c r="J51" s="703"/>
      <c r="K51" s="703"/>
      <c r="L51" s="703"/>
      <c r="M51" s="703"/>
      <c r="N51" s="703"/>
      <c r="O51" s="703"/>
      <c r="P51" s="703"/>
      <c r="Q51" s="703"/>
      <c r="R51" s="703"/>
      <c r="S51" s="703"/>
      <c r="T51" s="63" t="str">
        <f>IF($F$3=$O$73,"",IF($F$3=$O$74,Prus,""))</f>
        <v/>
      </c>
      <c r="U51" s="59"/>
    </row>
    <row r="52" spans="1:38" ht="15" customHeight="1" x14ac:dyDescent="0.2">
      <c r="A52" s="31">
        <f t="shared" si="0"/>
        <v>51</v>
      </c>
      <c r="B52" s="153"/>
      <c r="C52" s="703"/>
      <c r="D52" s="703"/>
      <c r="E52" s="703"/>
      <c r="F52" s="703"/>
      <c r="G52" s="703"/>
      <c r="H52" s="703"/>
      <c r="I52" s="703"/>
      <c r="J52" s="703"/>
      <c r="K52" s="703"/>
      <c r="L52" s="703"/>
      <c r="M52" s="703"/>
      <c r="N52" s="703"/>
      <c r="O52" s="703"/>
      <c r="P52" s="703"/>
      <c r="Q52" s="703"/>
      <c r="R52" s="703"/>
      <c r="S52" s="703"/>
      <c r="T52" s="162"/>
      <c r="U52" s="59"/>
      <c r="X52" s="163" t="s">
        <v>38</v>
      </c>
    </row>
    <row r="53" spans="1:38" ht="15" customHeight="1" x14ac:dyDescent="0.2">
      <c r="A53" s="31">
        <f t="shared" si="0"/>
        <v>52</v>
      </c>
      <c r="B53" s="153" t="s">
        <v>163</v>
      </c>
      <c r="C53" s="703"/>
      <c r="D53" s="703"/>
      <c r="E53" s="703"/>
      <c r="F53" s="703"/>
      <c r="G53" s="703"/>
      <c r="H53" s="703"/>
      <c r="I53" s="703"/>
      <c r="J53" s="703"/>
      <c r="K53" s="703"/>
      <c r="L53" s="703"/>
      <c r="M53" s="703"/>
      <c r="N53" s="703"/>
      <c r="O53" s="703"/>
      <c r="P53" s="703"/>
      <c r="Q53" s="703"/>
      <c r="R53" s="703"/>
      <c r="S53" s="703"/>
      <c r="T53" s="162"/>
      <c r="U53" s="59"/>
      <c r="X53" s="164" t="s">
        <v>154</v>
      </c>
    </row>
    <row r="54" spans="1:38" ht="15" customHeight="1" x14ac:dyDescent="0.2">
      <c r="A54" s="31">
        <f t="shared" si="0"/>
        <v>53</v>
      </c>
      <c r="B54" s="153"/>
      <c r="C54" s="703"/>
      <c r="D54" s="703"/>
      <c r="E54" s="703"/>
      <c r="F54" s="703"/>
      <c r="G54" s="703"/>
      <c r="H54" s="703"/>
      <c r="I54" s="703"/>
      <c r="J54" s="703"/>
      <c r="K54" s="703"/>
      <c r="L54" s="703"/>
      <c r="M54" s="703"/>
      <c r="N54" s="703"/>
      <c r="O54" s="703"/>
      <c r="P54" s="703"/>
      <c r="Q54" s="703"/>
      <c r="R54" s="703"/>
      <c r="S54" s="703"/>
      <c r="T54" s="162"/>
      <c r="U54" s="59"/>
      <c r="X54" s="163" t="s">
        <v>52</v>
      </c>
    </row>
    <row r="55" spans="1:38" ht="15" customHeight="1" x14ac:dyDescent="0.2">
      <c r="A55" s="31">
        <f t="shared" si="0"/>
        <v>54</v>
      </c>
      <c r="B55" s="153"/>
      <c r="C55" s="703"/>
      <c r="D55" s="703"/>
      <c r="E55" s="703"/>
      <c r="F55" s="703"/>
      <c r="G55" s="703"/>
      <c r="H55" s="703"/>
      <c r="I55" s="703"/>
      <c r="J55" s="703"/>
      <c r="K55" s="703"/>
      <c r="L55" s="703"/>
      <c r="M55" s="703"/>
      <c r="N55" s="703"/>
      <c r="O55" s="703"/>
      <c r="P55" s="703"/>
      <c r="Q55" s="703"/>
      <c r="R55" s="703"/>
      <c r="S55" s="703"/>
      <c r="T55" s="162"/>
      <c r="U55" s="59"/>
      <c r="X55" s="165" t="s">
        <v>155</v>
      </c>
    </row>
    <row r="56" spans="1:38" ht="15" customHeight="1" x14ac:dyDescent="0.2">
      <c r="A56" s="31">
        <f t="shared" si="0"/>
        <v>55</v>
      </c>
      <c r="B56" s="153"/>
      <c r="C56" s="704" t="s">
        <v>468</v>
      </c>
      <c r="D56" s="704"/>
      <c r="E56" s="704"/>
      <c r="F56" s="704"/>
      <c r="G56" s="704"/>
      <c r="H56" s="704"/>
      <c r="I56" s="704"/>
      <c r="J56" s="704"/>
      <c r="K56" s="704"/>
      <c r="L56" s="704"/>
      <c r="M56" s="704"/>
      <c r="N56" s="704"/>
      <c r="O56" s="704"/>
      <c r="P56" s="704"/>
      <c r="Q56" s="704"/>
      <c r="R56" s="704"/>
      <c r="S56" s="704"/>
      <c r="T56" s="162"/>
      <c r="U56" s="59"/>
    </row>
    <row r="57" spans="1:38" ht="15" customHeight="1" x14ac:dyDescent="0.2">
      <c r="A57" s="31">
        <f t="shared" si="0"/>
        <v>56</v>
      </c>
      <c r="B57" s="153"/>
      <c r="C57" s="704" t="s">
        <v>156</v>
      </c>
      <c r="D57" s="704"/>
      <c r="E57" s="704"/>
      <c r="F57" s="704"/>
      <c r="G57" s="704"/>
      <c r="H57" s="704"/>
      <c r="I57" s="704"/>
      <c r="J57" s="704"/>
      <c r="K57" s="704"/>
      <c r="L57" s="704"/>
      <c r="M57" s="704"/>
      <c r="N57" s="704"/>
      <c r="O57" s="704"/>
      <c r="P57" s="704"/>
      <c r="Q57" s="704"/>
      <c r="R57" s="704"/>
      <c r="S57" s="704"/>
      <c r="T57" s="166"/>
      <c r="U57" s="59"/>
    </row>
    <row r="58" spans="1:38" s="167" customFormat="1" ht="15" customHeight="1" x14ac:dyDescent="0.2">
      <c r="A58" s="31">
        <f t="shared" si="0"/>
        <v>57</v>
      </c>
      <c r="B58" s="153"/>
      <c r="C58" s="704" t="s">
        <v>469</v>
      </c>
      <c r="D58" s="704"/>
      <c r="E58" s="704"/>
      <c r="F58" s="704"/>
      <c r="G58" s="704"/>
      <c r="H58" s="704"/>
      <c r="I58" s="704"/>
      <c r="J58" s="704"/>
      <c r="K58" s="704"/>
      <c r="L58" s="704"/>
      <c r="M58" s="704"/>
      <c r="N58" s="704"/>
      <c r="O58" s="704"/>
      <c r="P58" s="704"/>
      <c r="Q58" s="704"/>
      <c r="R58" s="704"/>
      <c r="S58" s="704"/>
      <c r="T58" s="166"/>
      <c r="U58" s="59"/>
      <c r="V58" s="29"/>
      <c r="W58" s="29"/>
      <c r="X58" s="29"/>
      <c r="Y58" s="29"/>
      <c r="Z58" s="29"/>
      <c r="AA58" s="29"/>
      <c r="AB58" s="29"/>
      <c r="AC58" s="29"/>
      <c r="AD58" s="29"/>
      <c r="AE58" s="29"/>
      <c r="AF58" s="29"/>
      <c r="AG58" s="29"/>
      <c r="AH58" s="29"/>
      <c r="AI58" s="29"/>
      <c r="AJ58" s="29"/>
      <c r="AK58" s="29"/>
      <c r="AL58" s="29"/>
    </row>
    <row r="59" spans="1:38" ht="15" customHeight="1" thickBot="1" x14ac:dyDescent="0.25">
      <c r="A59" s="31">
        <f t="shared" si="0"/>
        <v>58</v>
      </c>
      <c r="B59" s="168"/>
      <c r="C59" s="723" t="s">
        <v>470</v>
      </c>
      <c r="D59" s="723"/>
      <c r="E59" s="723"/>
      <c r="F59" s="723"/>
      <c r="G59" s="723"/>
      <c r="H59" s="723"/>
      <c r="I59" s="723"/>
      <c r="J59" s="723"/>
      <c r="K59" s="723"/>
      <c r="L59" s="723"/>
      <c r="M59" s="723"/>
      <c r="N59" s="723"/>
      <c r="O59" s="723"/>
      <c r="P59" s="723"/>
      <c r="Q59" s="723"/>
      <c r="R59" s="723"/>
      <c r="S59" s="723"/>
      <c r="T59" s="724"/>
      <c r="U59" s="59"/>
    </row>
    <row r="60" spans="1:38" ht="15" customHeight="1" x14ac:dyDescent="0.25">
      <c r="A60" s="31">
        <f t="shared" si="0"/>
        <v>59</v>
      </c>
      <c r="B60" s="169"/>
      <c r="C60" s="170" t="s">
        <v>158</v>
      </c>
      <c r="D60" s="171"/>
      <c r="E60" s="725" t="s">
        <v>159</v>
      </c>
      <c r="F60" s="727" t="str">
        <f>C2</f>
        <v>JOCKEY PUMPS</v>
      </c>
      <c r="G60" s="728"/>
      <c r="H60" s="728"/>
      <c r="I60" s="728"/>
      <c r="J60" s="728"/>
      <c r="K60" s="729"/>
      <c r="L60" s="172" t="s">
        <v>160</v>
      </c>
      <c r="M60" s="730">
        <v>1</v>
      </c>
      <c r="N60" s="731"/>
      <c r="O60" s="173">
        <v>2</v>
      </c>
      <c r="P60" s="732">
        <v>3</v>
      </c>
      <c r="Q60" s="733"/>
      <c r="R60" s="732">
        <v>4</v>
      </c>
      <c r="S60" s="733"/>
      <c r="T60" s="174">
        <v>5</v>
      </c>
      <c r="U60" s="59"/>
    </row>
    <row r="61" spans="1:38" ht="15" customHeight="1" x14ac:dyDescent="0.2">
      <c r="A61" s="31">
        <f t="shared" si="0"/>
        <v>60</v>
      </c>
      <c r="B61" s="56"/>
      <c r="C61" s="175" t="s">
        <v>486</v>
      </c>
      <c r="D61" s="176"/>
      <c r="E61" s="726"/>
      <c r="F61" s="716"/>
      <c r="G61" s="717"/>
      <c r="H61" s="717"/>
      <c r="I61" s="717"/>
      <c r="J61" s="717"/>
      <c r="K61" s="718"/>
      <c r="L61" s="736" t="s">
        <v>162</v>
      </c>
      <c r="M61" s="737" t="s">
        <v>163</v>
      </c>
      <c r="N61" s="738"/>
      <c r="O61" s="741" t="s">
        <v>0</v>
      </c>
      <c r="P61" s="743" t="s">
        <v>164</v>
      </c>
      <c r="Q61" s="744"/>
      <c r="R61" s="737"/>
      <c r="S61" s="738"/>
      <c r="T61" s="709"/>
      <c r="U61" s="59"/>
    </row>
    <row r="62" spans="1:38" ht="15" customHeight="1" x14ac:dyDescent="0.2">
      <c r="A62" s="31">
        <f t="shared" si="0"/>
        <v>61</v>
      </c>
      <c r="B62" s="130"/>
      <c r="C62" s="170" t="s">
        <v>165</v>
      </c>
      <c r="D62" s="177"/>
      <c r="E62" s="711" t="s">
        <v>166</v>
      </c>
      <c r="F62" s="713" t="s">
        <v>471</v>
      </c>
      <c r="G62" s="714"/>
      <c r="H62" s="714"/>
      <c r="I62" s="714"/>
      <c r="J62" s="714"/>
      <c r="K62" s="715"/>
      <c r="L62" s="736"/>
      <c r="M62" s="739"/>
      <c r="N62" s="740"/>
      <c r="O62" s="742"/>
      <c r="P62" s="739"/>
      <c r="Q62" s="740"/>
      <c r="R62" s="739"/>
      <c r="S62" s="740"/>
      <c r="T62" s="710"/>
      <c r="U62" s="59"/>
    </row>
    <row r="63" spans="1:38" ht="15" customHeight="1" x14ac:dyDescent="0.2">
      <c r="A63" s="31">
        <f t="shared" si="0"/>
        <v>62</v>
      </c>
      <c r="B63" s="56"/>
      <c r="C63" s="175" t="s">
        <v>486</v>
      </c>
      <c r="D63" s="176"/>
      <c r="E63" s="712"/>
      <c r="F63" s="716"/>
      <c r="G63" s="717"/>
      <c r="H63" s="717"/>
      <c r="I63" s="717"/>
      <c r="J63" s="717"/>
      <c r="K63" s="718"/>
      <c r="L63" s="178" t="s">
        <v>3</v>
      </c>
      <c r="M63" s="719">
        <v>43061</v>
      </c>
      <c r="N63" s="720"/>
      <c r="O63" s="179" t="s">
        <v>488</v>
      </c>
      <c r="P63" s="719"/>
      <c r="Q63" s="720"/>
      <c r="R63" s="965"/>
      <c r="S63" s="966"/>
      <c r="T63" s="180"/>
      <c r="U63" s="59"/>
    </row>
    <row r="64" spans="1:38" ht="15" customHeight="1" x14ac:dyDescent="0.2">
      <c r="A64" s="31">
        <f t="shared" si="0"/>
        <v>63</v>
      </c>
      <c r="B64" s="130"/>
      <c r="C64" s="170" t="s">
        <v>168</v>
      </c>
      <c r="D64" s="177"/>
      <c r="E64" s="752" t="s">
        <v>169</v>
      </c>
      <c r="F64" s="713" t="s">
        <v>174</v>
      </c>
      <c r="G64" s="714"/>
      <c r="H64" s="714"/>
      <c r="I64" s="714"/>
      <c r="J64" s="714"/>
      <c r="K64" s="715"/>
      <c r="L64" s="181" t="s">
        <v>170</v>
      </c>
      <c r="M64" s="753"/>
      <c r="N64" s="754"/>
      <c r="O64" s="182"/>
      <c r="P64" s="755"/>
      <c r="Q64" s="756"/>
      <c r="R64" s="753"/>
      <c r="S64" s="754"/>
      <c r="T64" s="183"/>
      <c r="U64" s="59"/>
    </row>
    <row r="65" spans="1:26" ht="15" customHeight="1" x14ac:dyDescent="0.25">
      <c r="A65" s="31">
        <f>A64+1</f>
        <v>64</v>
      </c>
      <c r="B65" s="56"/>
      <c r="C65" s="175" t="s">
        <v>487</v>
      </c>
      <c r="D65" s="184"/>
      <c r="E65" s="726"/>
      <c r="F65" s="716"/>
      <c r="G65" s="717"/>
      <c r="H65" s="717"/>
      <c r="I65" s="717"/>
      <c r="J65" s="717"/>
      <c r="K65" s="718"/>
      <c r="L65" s="185"/>
      <c r="M65" s="186"/>
      <c r="N65" s="186"/>
      <c r="O65" s="186"/>
      <c r="P65" s="186"/>
      <c r="Q65" s="186"/>
      <c r="R65" s="186"/>
      <c r="S65" s="186"/>
      <c r="T65" s="187"/>
      <c r="U65" s="59"/>
    </row>
    <row r="66" spans="1:26" ht="17.100000000000001" customHeight="1" x14ac:dyDescent="0.25">
      <c r="A66" s="31">
        <f>A65+1</f>
        <v>65</v>
      </c>
      <c r="B66" s="137"/>
      <c r="C66" s="188" t="s">
        <v>171</v>
      </c>
      <c r="D66" s="189"/>
      <c r="E66" s="758" t="s">
        <v>472</v>
      </c>
      <c r="F66" s="758"/>
      <c r="G66" s="758"/>
      <c r="H66" s="758"/>
      <c r="I66" s="758"/>
      <c r="J66" s="758"/>
      <c r="K66" s="759"/>
      <c r="L66" s="760" t="s">
        <v>172</v>
      </c>
      <c r="M66" s="761"/>
      <c r="N66" s="76"/>
      <c r="O66" s="762" t="str">
        <f>IF(G2=0,"",G2)</f>
        <v>PBA - 904</v>
      </c>
      <c r="P66" s="762"/>
      <c r="Q66" s="762"/>
      <c r="R66" s="763"/>
      <c r="S66" s="764"/>
      <c r="T66" s="190"/>
      <c r="U66" s="59"/>
    </row>
    <row r="67" spans="1:26" ht="17.100000000000001" customHeight="1" thickBot="1" x14ac:dyDescent="0.3">
      <c r="A67" s="31">
        <f>A66+1</f>
        <v>66</v>
      </c>
      <c r="B67" s="94"/>
      <c r="C67" s="191" t="s">
        <v>173</v>
      </c>
      <c r="D67" s="192"/>
      <c r="E67" s="745" t="str">
        <f>F64</f>
        <v>NPDC</v>
      </c>
      <c r="F67" s="745"/>
      <c r="G67" s="745"/>
      <c r="H67" s="745"/>
      <c r="I67" s="745"/>
      <c r="J67" s="745"/>
      <c r="K67" s="746"/>
      <c r="L67" s="747" t="s">
        <v>175</v>
      </c>
      <c r="M67" s="748"/>
      <c r="N67" s="193"/>
      <c r="O67" s="749" t="s">
        <v>139</v>
      </c>
      <c r="P67" s="749"/>
      <c r="Q67" s="749"/>
      <c r="R67" s="750"/>
      <c r="S67" s="751"/>
      <c r="T67" s="194"/>
      <c r="U67" s="195"/>
    </row>
    <row r="68" spans="1:26" s="55" customFormat="1" ht="15" customHeight="1" thickBot="1" x14ac:dyDescent="0.3">
      <c r="A68" s="196"/>
      <c r="B68" s="197"/>
      <c r="C68" s="198"/>
      <c r="D68" s="199"/>
      <c r="E68" s="199"/>
      <c r="F68" s="199"/>
      <c r="G68" s="199"/>
      <c r="H68" s="199"/>
      <c r="I68" s="199"/>
      <c r="J68" s="199"/>
      <c r="K68" s="199"/>
      <c r="L68" s="200" t="s">
        <v>473</v>
      </c>
      <c r="M68" s="198"/>
      <c r="N68" s="198"/>
      <c r="O68" s="201"/>
      <c r="P68" s="198"/>
      <c r="Q68" s="198"/>
      <c r="R68" s="202"/>
      <c r="S68" s="202"/>
      <c r="T68" s="202"/>
      <c r="U68" s="203"/>
      <c r="X68" s="29"/>
      <c r="Z68" s="29"/>
    </row>
    <row r="69" spans="1:26" s="55" customFormat="1" ht="15" customHeight="1" x14ac:dyDescent="0.25">
      <c r="A69" s="204"/>
      <c r="B69" s="205"/>
      <c r="C69" s="206"/>
      <c r="D69" s="206"/>
      <c r="E69" s="206"/>
      <c r="F69" s="207"/>
      <c r="G69" s="207"/>
      <c r="H69" s="207"/>
      <c r="I69" s="207"/>
      <c r="J69" s="208"/>
      <c r="K69" s="208"/>
      <c r="L69" s="208"/>
      <c r="M69" s="208"/>
      <c r="N69" s="208"/>
      <c r="O69" s="208"/>
      <c r="P69" s="208"/>
      <c r="Q69" s="208"/>
      <c r="R69" s="208"/>
      <c r="S69" s="208"/>
      <c r="T69" s="208"/>
      <c r="U69" s="209"/>
      <c r="X69" s="29"/>
    </row>
    <row r="70" spans="1:26" s="55" customFormat="1" ht="15" customHeight="1" x14ac:dyDescent="0.25">
      <c r="A70" s="204"/>
      <c r="B70" s="210"/>
      <c r="C70" s="211"/>
      <c r="D70" s="212"/>
      <c r="E70" s="212"/>
      <c r="F70" s="213"/>
      <c r="G70" s="212"/>
      <c r="H70" s="214"/>
      <c r="I70" s="215"/>
      <c r="J70" s="216"/>
      <c r="K70" s="217"/>
      <c r="L70" s="218"/>
      <c r="M70" s="218"/>
      <c r="N70" s="218"/>
      <c r="O70" s="218"/>
      <c r="P70" s="208"/>
      <c r="Q70" s="208"/>
      <c r="R70" s="208"/>
      <c r="S70" s="208"/>
      <c r="T70" s="208"/>
      <c r="U70" s="209"/>
    </row>
    <row r="71" spans="1:26" s="55" customFormat="1" ht="15" customHeight="1" thickBot="1" x14ac:dyDescent="0.3">
      <c r="A71" s="204"/>
      <c r="B71" s="219"/>
      <c r="C71" s="207"/>
      <c r="D71" s="207"/>
      <c r="E71" s="207"/>
      <c r="F71" s="207"/>
      <c r="G71" s="207"/>
      <c r="H71" s="207"/>
      <c r="I71" s="207"/>
      <c r="J71" s="218"/>
      <c r="K71" s="217"/>
      <c r="L71" s="207"/>
      <c r="M71" s="218"/>
      <c r="N71" s="218"/>
      <c r="O71" s="218"/>
      <c r="P71" s="208"/>
      <c r="Q71" s="208"/>
      <c r="R71" s="208"/>
      <c r="S71" s="208"/>
      <c r="T71" s="208"/>
      <c r="U71" s="209"/>
    </row>
    <row r="72" spans="1:26" s="55" customFormat="1" ht="15" customHeight="1" x14ac:dyDescent="0.2">
      <c r="A72" s="204"/>
      <c r="B72" s="220"/>
      <c r="C72" s="221" t="s">
        <v>177</v>
      </c>
      <c r="D72" s="222"/>
      <c r="E72" s="223" t="s">
        <v>178</v>
      </c>
      <c r="F72" s="224"/>
      <c r="G72" s="223"/>
      <c r="H72" s="225" t="s">
        <v>179</v>
      </c>
      <c r="I72" s="226"/>
      <c r="J72" s="227"/>
      <c r="K72" s="228"/>
      <c r="L72" s="227"/>
      <c r="M72" s="229"/>
      <c r="N72" s="223"/>
      <c r="O72" s="223" t="s">
        <v>180</v>
      </c>
      <c r="P72" s="223"/>
      <c r="Q72" s="225"/>
      <c r="R72" s="227"/>
      <c r="S72" s="227"/>
      <c r="T72" s="227"/>
      <c r="U72" s="209"/>
    </row>
    <row r="73" spans="1:26" s="55" customFormat="1" ht="15" customHeight="1" x14ac:dyDescent="0.2">
      <c r="A73" s="204"/>
      <c r="B73" s="220"/>
      <c r="C73" s="230" t="s">
        <v>181</v>
      </c>
      <c r="D73" s="105"/>
      <c r="E73" s="227" t="s">
        <v>182</v>
      </c>
      <c r="F73" s="227"/>
      <c r="G73" s="227"/>
      <c r="H73" s="231" t="s">
        <v>183</v>
      </c>
      <c r="I73" s="232"/>
      <c r="J73" s="227"/>
      <c r="K73" s="232"/>
      <c r="L73" s="227"/>
      <c r="M73" s="233"/>
      <c r="N73" s="227"/>
      <c r="O73" s="234" t="s">
        <v>19</v>
      </c>
      <c r="P73" s="234"/>
      <c r="Q73" s="231"/>
      <c r="R73" s="227"/>
      <c r="S73" s="227"/>
      <c r="T73" s="227"/>
      <c r="U73" s="209"/>
    </row>
    <row r="74" spans="1:26" s="241" customFormat="1" ht="15" customHeight="1" thickBot="1" x14ac:dyDescent="0.25">
      <c r="A74" s="204"/>
      <c r="B74" s="220"/>
      <c r="C74" s="235" t="s">
        <v>184</v>
      </c>
      <c r="D74" s="105"/>
      <c r="E74" s="232" t="s">
        <v>185</v>
      </c>
      <c r="F74" s="232"/>
      <c r="G74" s="232"/>
      <c r="H74" s="236" t="s">
        <v>186</v>
      </c>
      <c r="I74" s="226"/>
      <c r="J74" s="232"/>
      <c r="K74" s="228"/>
      <c r="L74" s="232"/>
      <c r="M74" s="237"/>
      <c r="N74" s="238"/>
      <c r="O74" s="239" t="s">
        <v>187</v>
      </c>
      <c r="P74" s="239"/>
      <c r="Q74" s="240"/>
      <c r="R74" s="232"/>
      <c r="S74" s="232"/>
      <c r="T74" s="227"/>
      <c r="U74" s="209"/>
    </row>
    <row r="75" spans="1:26" s="55" customFormat="1" ht="15" customHeight="1" x14ac:dyDescent="0.2">
      <c r="A75" s="204"/>
      <c r="B75" s="220"/>
      <c r="C75" s="235" t="s">
        <v>188</v>
      </c>
      <c r="D75" s="105"/>
      <c r="E75" s="228" t="s">
        <v>189</v>
      </c>
      <c r="F75" s="232"/>
      <c r="G75" s="232"/>
      <c r="H75" s="242" t="s">
        <v>190</v>
      </c>
      <c r="I75" s="243"/>
      <c r="J75" s="244"/>
      <c r="K75" s="244"/>
      <c r="L75" s="243"/>
      <c r="M75" s="227"/>
      <c r="N75" s="227"/>
      <c r="O75" s="234"/>
      <c r="P75" s="234"/>
      <c r="Q75" s="227"/>
      <c r="R75" s="227"/>
      <c r="S75" s="227"/>
      <c r="T75" s="227"/>
      <c r="U75" s="209"/>
    </row>
    <row r="76" spans="1:26" s="55" customFormat="1" ht="15" customHeight="1" x14ac:dyDescent="0.2">
      <c r="A76" s="204"/>
      <c r="B76" s="220"/>
      <c r="C76" s="230" t="s">
        <v>191</v>
      </c>
      <c r="D76" s="245"/>
      <c r="E76" s="246" t="s">
        <v>192</v>
      </c>
      <c r="F76" s="247"/>
      <c r="G76" s="247"/>
      <c r="H76" s="248" t="s">
        <v>193</v>
      </c>
      <c r="I76" s="226"/>
      <c r="J76" s="227"/>
      <c r="K76" s="249"/>
      <c r="L76" s="250"/>
      <c r="M76" s="227"/>
      <c r="N76" s="227"/>
      <c r="O76" s="234"/>
      <c r="P76" s="234"/>
      <c r="Q76" s="227"/>
      <c r="R76" s="227"/>
      <c r="S76" s="227"/>
      <c r="T76" s="227"/>
      <c r="U76" s="209"/>
    </row>
    <row r="77" spans="1:26" s="55" customFormat="1" ht="15" customHeight="1" thickBot="1" x14ac:dyDescent="0.25">
      <c r="A77" s="204"/>
      <c r="B77" s="220"/>
      <c r="C77" s="235" t="s">
        <v>194</v>
      </c>
      <c r="D77" s="247"/>
      <c r="E77" s="246" t="s">
        <v>195</v>
      </c>
      <c r="F77" s="247"/>
      <c r="G77" s="247"/>
      <c r="H77" s="251" t="s">
        <v>196</v>
      </c>
      <c r="I77" s="227"/>
      <c r="J77" s="227"/>
      <c r="K77" s="227"/>
      <c r="L77" s="243"/>
      <c r="M77" s="227"/>
      <c r="N77" s="227"/>
      <c r="O77" s="234"/>
      <c r="P77" s="234"/>
      <c r="Q77" s="227"/>
      <c r="R77" s="227"/>
      <c r="S77" s="227"/>
      <c r="T77" s="227"/>
      <c r="U77" s="209"/>
    </row>
    <row r="78" spans="1:26" s="55" customFormat="1" ht="15" customHeight="1" x14ac:dyDescent="0.2">
      <c r="A78" s="204"/>
      <c r="B78" s="220"/>
      <c r="C78" s="230" t="s">
        <v>197</v>
      </c>
      <c r="D78" s="245"/>
      <c r="E78" s="247" t="s">
        <v>198</v>
      </c>
      <c r="F78" s="247"/>
      <c r="G78" s="247"/>
      <c r="H78" s="242" t="s">
        <v>199</v>
      </c>
      <c r="I78" s="247"/>
      <c r="J78" s="227"/>
      <c r="K78" s="232"/>
      <c r="L78" s="252"/>
      <c r="M78" s="253" t="s">
        <v>200</v>
      </c>
      <c r="N78" s="254"/>
      <c r="O78" s="254" t="s">
        <v>19</v>
      </c>
      <c r="P78" s="222"/>
      <c r="Q78" s="255"/>
      <c r="R78" s="255"/>
      <c r="S78" s="223" t="s">
        <v>201</v>
      </c>
      <c r="T78" s="256"/>
      <c r="U78" s="209"/>
    </row>
    <row r="79" spans="1:26" s="55" customFormat="1" ht="15" customHeight="1" x14ac:dyDescent="0.2">
      <c r="A79" s="204"/>
      <c r="B79" s="220"/>
      <c r="C79" s="235" t="s">
        <v>202</v>
      </c>
      <c r="D79" s="245"/>
      <c r="E79" s="123" t="s">
        <v>203</v>
      </c>
      <c r="F79" s="245"/>
      <c r="G79" s="247"/>
      <c r="H79" s="257" t="s">
        <v>204</v>
      </c>
      <c r="I79" s="258"/>
      <c r="J79" s="227"/>
      <c r="K79" s="226"/>
      <c r="L79" s="259"/>
      <c r="M79" s="260" t="s">
        <v>205</v>
      </c>
      <c r="N79" s="232"/>
      <c r="O79" s="232">
        <f>IF(S14=0,"",(S14*100000)/(9.80665*S11))</f>
        <v>10.384195505526492</v>
      </c>
      <c r="P79" s="105"/>
      <c r="Q79" s="261"/>
      <c r="R79" s="262"/>
      <c r="S79" s="263">
        <f>IF(S14=0,"",((S14+S51)*2.30666)/S11)</f>
        <v>2.3489680854271357E-3</v>
      </c>
      <c r="T79" s="242"/>
      <c r="U79" s="209"/>
    </row>
    <row r="80" spans="1:26" s="55" customFormat="1" ht="15" customHeight="1" x14ac:dyDescent="0.2">
      <c r="A80" s="204"/>
      <c r="B80" s="220"/>
      <c r="C80" s="235" t="s">
        <v>206</v>
      </c>
      <c r="D80" s="245"/>
      <c r="E80" s="123" t="s">
        <v>207</v>
      </c>
      <c r="F80" s="247"/>
      <c r="G80" s="247"/>
      <c r="H80" s="242" t="s">
        <v>208</v>
      </c>
      <c r="I80" s="264"/>
      <c r="J80" s="227"/>
      <c r="K80" s="232"/>
      <c r="L80" s="230"/>
      <c r="M80" s="260" t="s">
        <v>209</v>
      </c>
      <c r="N80" s="232"/>
      <c r="O80" s="232">
        <f>IF(S15=0,"",(S15*100000)/(9.80665*S11))</f>
        <v>112.73244565585138</v>
      </c>
      <c r="P80" s="105"/>
      <c r="Q80" s="265"/>
      <c r="R80" s="265"/>
      <c r="S80" s="227">
        <f>IF(S15=0,"",((S15+S51)*2.30666)/S11)</f>
        <v>2.5500763819095475E-2</v>
      </c>
      <c r="T80" s="242"/>
      <c r="U80" s="209"/>
    </row>
    <row r="81" spans="1:21" s="55" customFormat="1" ht="15" customHeight="1" x14ac:dyDescent="0.2">
      <c r="A81" s="204"/>
      <c r="B81" s="220"/>
      <c r="C81" s="235" t="s">
        <v>210</v>
      </c>
      <c r="D81" s="245"/>
      <c r="E81" s="264" t="s">
        <v>211</v>
      </c>
      <c r="F81" s="245"/>
      <c r="G81" s="245"/>
      <c r="H81" s="242" t="s">
        <v>212</v>
      </c>
      <c r="I81" s="245"/>
      <c r="J81" s="227"/>
      <c r="K81" s="232"/>
      <c r="L81" s="230"/>
      <c r="M81" s="260" t="s">
        <v>213</v>
      </c>
      <c r="N81" s="232"/>
      <c r="O81" s="232">
        <f>IF(S13=0,"",(S13*100000)/(9.80665*S11))</f>
        <v>0.43473730406556504</v>
      </c>
      <c r="P81" s="105"/>
      <c r="Q81" s="266"/>
      <c r="R81" s="266"/>
      <c r="S81" s="227">
        <f>IF(S13=0,"",(S13*2.30666)/S11)</f>
        <v>9.8340218291457281E-5</v>
      </c>
      <c r="T81" s="242"/>
      <c r="U81" s="209"/>
    </row>
    <row r="82" spans="1:21" s="55" customFormat="1" ht="15" customHeight="1" x14ac:dyDescent="0.2">
      <c r="A82" s="204"/>
      <c r="B82" s="220"/>
      <c r="C82" s="230" t="s">
        <v>214</v>
      </c>
      <c r="D82" s="245"/>
      <c r="E82" s="247" t="s">
        <v>215</v>
      </c>
      <c r="F82" s="217"/>
      <c r="G82" s="247"/>
      <c r="H82" s="236" t="s">
        <v>216</v>
      </c>
      <c r="I82" s="234"/>
      <c r="J82" s="227"/>
      <c r="K82" s="232"/>
      <c r="L82" s="230"/>
      <c r="M82" s="260" t="s">
        <v>217</v>
      </c>
      <c r="N82" s="232"/>
      <c r="O82" s="232">
        <f>IF(S26="","",((S11*(H22+(S26*1.1))*9.80665)/100000)+S16)</f>
        <v>17.124253502607502</v>
      </c>
      <c r="P82" s="105"/>
      <c r="Q82" s="267"/>
      <c r="R82" s="267"/>
      <c r="S82" s="234">
        <f>IF(S26="","",((S11*(H22+(S26*1.1)))/2.30666)+S16)</f>
        <v>71223.696605817779</v>
      </c>
      <c r="T82" s="242"/>
      <c r="U82" s="209"/>
    </row>
    <row r="83" spans="1:21" s="55" customFormat="1" ht="15" customHeight="1" thickBot="1" x14ac:dyDescent="0.25">
      <c r="A83" s="204"/>
      <c r="B83" s="220"/>
      <c r="C83" s="268" t="s">
        <v>143</v>
      </c>
      <c r="D83" s="122"/>
      <c r="E83" s="269" t="s">
        <v>218</v>
      </c>
      <c r="F83" s="122"/>
      <c r="G83" s="262"/>
      <c r="H83" s="242" t="s">
        <v>219</v>
      </c>
      <c r="I83" s="105"/>
      <c r="J83" s="227"/>
      <c r="K83" s="226"/>
      <c r="L83" s="270"/>
      <c r="M83" s="260" t="s">
        <v>220</v>
      </c>
      <c r="N83" s="232"/>
      <c r="O83" s="232">
        <f>IF(S26="","",((S11*(H22+(S26*1.2))*9.80665)/100000)+S16)</f>
        <v>18.526796259890002</v>
      </c>
      <c r="P83" s="105"/>
      <c r="Q83" s="266"/>
      <c r="R83" s="266"/>
      <c r="S83" s="227">
        <f>IF(S26="","",((S11*(H22+(S26*1.2)))/2.30666)+S16)</f>
        <v>77423.984420214925</v>
      </c>
      <c r="T83" s="242"/>
      <c r="U83" s="209"/>
    </row>
    <row r="84" spans="1:21" s="55" customFormat="1" ht="15" customHeight="1" x14ac:dyDescent="0.2">
      <c r="A84" s="204"/>
      <c r="B84" s="220"/>
      <c r="C84" s="235" t="s">
        <v>221</v>
      </c>
      <c r="D84" s="245"/>
      <c r="E84" s="247" t="s">
        <v>222</v>
      </c>
      <c r="F84" s="247"/>
      <c r="G84" s="247"/>
      <c r="H84" s="242" t="s">
        <v>223</v>
      </c>
      <c r="I84" s="258"/>
      <c r="J84" s="227"/>
      <c r="K84" s="232"/>
      <c r="L84" s="270"/>
      <c r="M84" s="232" t="s">
        <v>224</v>
      </c>
      <c r="N84" s="232"/>
      <c r="O84" s="232" t="str">
        <f>IF(S11&lt;600,"8) Specific Heat of pumped liquid ( only required for C4 or lighter )","")</f>
        <v/>
      </c>
      <c r="P84" s="105"/>
      <c r="Q84" s="266"/>
      <c r="R84" s="266"/>
      <c r="S84" s="227" t="str">
        <f>IF(S11&lt;0.6,"8) Specific Heat of pumped liquid ( only required for C4 or lighter )","")</f>
        <v/>
      </c>
      <c r="T84" s="242"/>
      <c r="U84" s="209"/>
    </row>
    <row r="85" spans="1:21" s="55" customFormat="1" ht="15" customHeight="1" x14ac:dyDescent="0.2">
      <c r="A85" s="204"/>
      <c r="B85" s="220"/>
      <c r="C85" s="271" t="s">
        <v>225</v>
      </c>
      <c r="D85" s="247"/>
      <c r="E85" s="247" t="s">
        <v>226</v>
      </c>
      <c r="F85" s="247"/>
      <c r="G85" s="247"/>
      <c r="H85" s="272" t="s">
        <v>227</v>
      </c>
      <c r="I85" s="227"/>
      <c r="J85" s="227"/>
      <c r="K85" s="226"/>
      <c r="L85" s="230"/>
      <c r="M85" s="232" t="s">
        <v>228</v>
      </c>
      <c r="N85" s="232"/>
      <c r="O85" s="232">
        <f>IF(S27=0,"",E12*S11*S26*9.81/(60*60*1000*S27/100))</f>
        <v>9.4648300943181916</v>
      </c>
      <c r="P85" s="105"/>
      <c r="Q85" s="266"/>
      <c r="R85" s="266"/>
      <c r="S85" s="227">
        <f>IF(S27=0,"",E13*S11*S26*62.42796/(7.480519*33000*S27/100))</f>
        <v>966.21210460704992</v>
      </c>
      <c r="T85" s="242"/>
      <c r="U85" s="209"/>
    </row>
    <row r="86" spans="1:21" s="55" customFormat="1" ht="15" customHeight="1" x14ac:dyDescent="0.2">
      <c r="A86" s="204"/>
      <c r="B86" s="220"/>
      <c r="C86" s="230" t="s">
        <v>229</v>
      </c>
      <c r="D86" s="105"/>
      <c r="E86" s="232" t="s">
        <v>230</v>
      </c>
      <c r="F86" s="232"/>
      <c r="G86" s="247"/>
      <c r="H86" s="272" t="s">
        <v>124</v>
      </c>
      <c r="I86" s="227"/>
      <c r="J86" s="227"/>
      <c r="K86" s="227"/>
      <c r="L86" s="233"/>
      <c r="M86" s="227" t="s">
        <v>231</v>
      </c>
      <c r="N86" s="227"/>
      <c r="O86" s="227" t="e">
        <f>IF([1]JP3!H44="","",[1]JP3!H42*[1]JP3!H43*1000*9.81/(60*60*1000*[1]JP3!H44/100))</f>
        <v>#VALUE!</v>
      </c>
      <c r="P86" s="227"/>
      <c r="Q86" s="227"/>
      <c r="R86" s="227"/>
      <c r="S86" s="227" t="e">
        <f>IF([1]JP3!H44="","",[1]JP3!H42*[1]JP3!H43*62.42796/(7.480519*33000*[1]JP3!H44/100))</f>
        <v>#VALUE!</v>
      </c>
      <c r="T86" s="231"/>
      <c r="U86" s="209"/>
    </row>
    <row r="87" spans="1:21" s="55" customFormat="1" ht="15" customHeight="1" thickBot="1" x14ac:dyDescent="0.25">
      <c r="A87" s="204"/>
      <c r="B87" s="220"/>
      <c r="C87" s="273" t="s">
        <v>232</v>
      </c>
      <c r="D87" s="239"/>
      <c r="E87" s="274"/>
      <c r="F87" s="238"/>
      <c r="G87" s="275"/>
      <c r="H87" s="276" t="s">
        <v>233</v>
      </c>
      <c r="I87" s="232"/>
      <c r="J87" s="227"/>
      <c r="K87" s="227"/>
      <c r="L87" s="233"/>
      <c r="M87" s="227" t="s">
        <v>234</v>
      </c>
      <c r="N87" s="227"/>
      <c r="O87" s="227">
        <f>IF(H11="Dissolved Gases","N/A",IF(H27="","",IF(('JP1'!H25*9.81*'JP1'!S11/100000)&lt;0.99,INT(((H27-2)^0.75)*128/(E13^0.5))*100,INT(((H27-1)^0.75)*128/(E13^0.5))*100)))</f>
        <v>12900</v>
      </c>
      <c r="P87" s="227"/>
      <c r="Q87" s="227"/>
      <c r="R87" s="227"/>
      <c r="S87" s="227">
        <f>IF(H11="Dissolved Gases","N/A",IF(H27="","",IF(('JP1'!H25*S11/2.3067)&lt;S51,INT(((H27-6)^0.75)*110/(E13^0.5))*100,INT(((H27-3)^0.75)*110/(E13^0.5))*100)))</f>
        <v>9800</v>
      </c>
      <c r="T87" s="231"/>
      <c r="U87" s="209"/>
    </row>
    <row r="88" spans="1:21" s="55" customFormat="1" ht="15" customHeight="1" x14ac:dyDescent="0.2">
      <c r="A88" s="204"/>
      <c r="B88" s="220"/>
      <c r="C88" s="226"/>
      <c r="D88" s="232"/>
      <c r="E88" s="228"/>
      <c r="F88" s="105"/>
      <c r="G88" s="247"/>
      <c r="H88" s="277"/>
      <c r="I88" s="228"/>
      <c r="J88" s="227"/>
      <c r="K88" s="227"/>
      <c r="L88" s="233"/>
      <c r="M88" s="227" t="s">
        <v>235</v>
      </c>
      <c r="N88" s="227"/>
      <c r="O88" s="227">
        <f>IF(H11="Dissolved Gases","N/A",IF(H27="","",IF(('JP1'!H25*9.81*'JP1'!S11/100000)&lt;0.99,INT(((H27-2)^0.75)*128/((E13/2)^0.5))*100,INT(((H27-1)^0.75)*128/((E13/2)^0.5))*100)))</f>
        <v>18200</v>
      </c>
      <c r="P88" s="227"/>
      <c r="Q88" s="227"/>
      <c r="R88" s="227"/>
      <c r="S88" s="227">
        <f>IF(H11="Dissolved Gases","N/A",IF(H27="","",IF(('JP1'!H25*S11/2.3067)&lt;S51,INT(((H27-6)^0.75)*110/((E13/2)^0.5))*100,INT(((H27-3)^0.75)*110/((E13/2)^0.5))*100)))</f>
        <v>13900</v>
      </c>
      <c r="T88" s="231"/>
      <c r="U88" s="209"/>
    </row>
    <row r="89" spans="1:21" s="55" customFormat="1" ht="15" customHeight="1" x14ac:dyDescent="0.2">
      <c r="A89" s="204"/>
      <c r="B89" s="220"/>
      <c r="C89" s="226"/>
      <c r="D89" s="232"/>
      <c r="E89" s="232"/>
      <c r="F89" s="278"/>
      <c r="G89" s="279"/>
      <c r="H89" s="280"/>
      <c r="I89" s="228"/>
      <c r="J89" s="227"/>
      <c r="K89" s="232"/>
      <c r="L89" s="230"/>
      <c r="M89" s="232"/>
      <c r="N89" s="232"/>
      <c r="O89" s="232"/>
      <c r="P89" s="105"/>
      <c r="Q89" s="281"/>
      <c r="R89" s="281"/>
      <c r="S89" s="232"/>
      <c r="T89" s="282"/>
      <c r="U89" s="209"/>
    </row>
    <row r="90" spans="1:21" s="55" customFormat="1" ht="15" customHeight="1" x14ac:dyDescent="0.2">
      <c r="A90" s="204"/>
      <c r="B90" s="220"/>
      <c r="C90" s="226"/>
      <c r="D90" s="232"/>
      <c r="E90" s="105"/>
      <c r="F90" s="283"/>
      <c r="G90" s="284"/>
      <c r="H90" s="280"/>
      <c r="I90" s="228"/>
      <c r="J90" s="227"/>
      <c r="K90" s="232"/>
      <c r="L90" s="230"/>
      <c r="M90" s="260" t="s">
        <v>236</v>
      </c>
      <c r="N90" s="232"/>
      <c r="O90" s="232">
        <f>IF('JP1'!H11="Dissolved Gases",IF('JP1'!H27/1.5 &lt; 'JP1'!H27-5,'JP1'!H27/1.5,'JP1'!H27-5),IF('JP1'!H27="","",IF(('JP1'!H25*9.80665*'JP1'!S11/100000)&lt;0.99,'JP1'!H27-2,'JP1'!H27-1)))</f>
        <v>7.119458201460926</v>
      </c>
      <c r="P90" s="105"/>
      <c r="Q90" s="285"/>
      <c r="R90" s="285"/>
      <c r="S90" s="227">
        <f>IF('JP1'!H11="Dissolved Gases",IF('JP1'!H27/1.5 &lt; 'JP1'!H27-15,'JP1'!H27/1.5,'JP1'!H27-15),IF('JP1'!H27="","",IF(('JP1'!H25*S11/2.3067)&lt;S51,'JP1'!H27-6,'JP1'!H27-3)))</f>
        <v>6.119458201460926</v>
      </c>
      <c r="T90" s="286"/>
      <c r="U90" s="209"/>
    </row>
    <row r="91" spans="1:21" s="55" customFormat="1" ht="15" customHeight="1" thickBot="1" x14ac:dyDescent="0.25">
      <c r="A91" s="204"/>
      <c r="B91" s="220"/>
      <c r="C91" s="228"/>
      <c r="D91" s="232"/>
      <c r="E91" s="232"/>
      <c r="F91" s="278"/>
      <c r="G91" s="279"/>
      <c r="H91" s="280"/>
      <c r="I91" s="228"/>
      <c r="J91" s="227"/>
      <c r="K91" s="232"/>
      <c r="L91" s="287"/>
      <c r="M91" s="288" t="s">
        <v>237</v>
      </c>
      <c r="N91" s="238"/>
      <c r="O91" s="238">
        <f>IF('JP1'!H27="","",'JP1'!H27-0.3)</f>
        <v>8.8194582014609253</v>
      </c>
      <c r="P91" s="239"/>
      <c r="Q91" s="289"/>
      <c r="R91" s="289"/>
      <c r="S91" s="290">
        <f>IF('JP1'!H27="","",'JP1'!H27-1)</f>
        <v>8.119458201460926</v>
      </c>
      <c r="T91" s="291"/>
      <c r="U91" s="209"/>
    </row>
    <row r="92" spans="1:21" s="55" customFormat="1" ht="15" customHeight="1" x14ac:dyDescent="0.2">
      <c r="A92" s="204"/>
      <c r="B92" s="220"/>
      <c r="C92" s="226"/>
      <c r="D92" s="232"/>
      <c r="E92" s="232"/>
      <c r="F92" s="283"/>
      <c r="G92" s="279"/>
      <c r="H92" s="280"/>
      <c r="I92" s="228"/>
      <c r="J92" s="227"/>
      <c r="K92" s="232"/>
      <c r="L92" s="232"/>
      <c r="M92" s="232"/>
      <c r="N92" s="232"/>
      <c r="O92" s="232"/>
      <c r="P92" s="105"/>
      <c r="Q92" s="279"/>
      <c r="R92" s="279"/>
      <c r="S92" s="227"/>
      <c r="T92" s="105"/>
      <c r="U92" s="209"/>
    </row>
    <row r="93" spans="1:21" s="55" customFormat="1" ht="15" customHeight="1" x14ac:dyDescent="0.2">
      <c r="A93" s="204"/>
      <c r="B93" s="220"/>
      <c r="C93" s="232"/>
      <c r="D93" s="232"/>
      <c r="E93" s="232"/>
      <c r="F93" s="292"/>
      <c r="G93" s="279"/>
      <c r="H93" s="293"/>
      <c r="I93" s="258"/>
      <c r="J93" s="227"/>
      <c r="K93" s="232"/>
      <c r="L93" s="232"/>
      <c r="M93" s="232"/>
      <c r="N93" s="232"/>
      <c r="O93" s="232"/>
      <c r="P93" s="105"/>
      <c r="Q93" s="267"/>
      <c r="R93" s="267"/>
      <c r="S93" s="227"/>
      <c r="T93" s="258"/>
      <c r="U93" s="209"/>
    </row>
    <row r="94" spans="1:21" s="55" customFormat="1" ht="15" customHeight="1" x14ac:dyDescent="0.2">
      <c r="A94" s="204"/>
      <c r="B94" s="220"/>
      <c r="C94" s="232"/>
      <c r="D94" s="232"/>
      <c r="E94" s="232"/>
      <c r="F94" s="281"/>
      <c r="G94" s="279"/>
      <c r="H94" s="293"/>
      <c r="I94" s="105"/>
      <c r="J94" s="227"/>
      <c r="K94" s="232"/>
      <c r="L94" s="232"/>
      <c r="M94" s="232"/>
      <c r="N94" s="232"/>
      <c r="O94" s="232"/>
      <c r="P94" s="105"/>
      <c r="Q94" s="294"/>
      <c r="R94" s="294"/>
      <c r="S94" s="227"/>
      <c r="T94" s="228"/>
      <c r="U94" s="209"/>
    </row>
    <row r="95" spans="1:21" s="55" customFormat="1" ht="15" customHeight="1" x14ac:dyDescent="0.2">
      <c r="A95" s="204"/>
      <c r="B95" s="220"/>
      <c r="C95" s="232"/>
      <c r="D95" s="232"/>
      <c r="E95" s="232"/>
      <c r="F95" s="281"/>
      <c r="G95" s="279"/>
      <c r="H95" s="283"/>
      <c r="I95" s="105"/>
      <c r="J95" s="227"/>
      <c r="K95" s="232"/>
      <c r="L95" s="232"/>
      <c r="M95" s="232"/>
      <c r="N95" s="232"/>
      <c r="O95" s="232"/>
      <c r="P95" s="105"/>
      <c r="Q95" s="294"/>
      <c r="R95" s="294"/>
      <c r="S95" s="227"/>
      <c r="T95" s="258"/>
      <c r="U95" s="209"/>
    </row>
    <row r="96" spans="1:21" s="55" customFormat="1" ht="15" customHeight="1" x14ac:dyDescent="0.2">
      <c r="A96" s="204"/>
      <c r="B96" s="220"/>
      <c r="C96" s="226"/>
      <c r="D96" s="295"/>
      <c r="E96" s="232"/>
      <c r="F96" s="281"/>
      <c r="G96" s="279"/>
      <c r="H96" s="283"/>
      <c r="I96" s="258"/>
      <c r="J96" s="227"/>
      <c r="K96" s="232"/>
      <c r="L96" s="232"/>
      <c r="M96" s="232"/>
      <c r="N96" s="232"/>
      <c r="O96" s="232"/>
      <c r="P96" s="105"/>
      <c r="Q96" s="263"/>
      <c r="R96" s="294"/>
      <c r="S96" s="260"/>
      <c r="T96" s="296"/>
      <c r="U96" s="209"/>
    </row>
    <row r="97" spans="1:21" s="55" customFormat="1" ht="15" customHeight="1" x14ac:dyDescent="0.2">
      <c r="A97" s="204"/>
      <c r="B97" s="220"/>
      <c r="C97" s="226"/>
      <c r="D97" s="232"/>
      <c r="E97" s="232"/>
      <c r="F97" s="232"/>
      <c r="G97" s="247"/>
      <c r="H97" s="105"/>
      <c r="I97" s="227"/>
      <c r="J97" s="227"/>
      <c r="K97" s="232"/>
      <c r="L97" s="227"/>
      <c r="M97" s="227"/>
      <c r="N97" s="227"/>
      <c r="O97" s="227"/>
      <c r="P97" s="105"/>
      <c r="Q97" s="294"/>
      <c r="R97" s="227"/>
      <c r="S97" s="227"/>
      <c r="T97" s="296"/>
      <c r="U97" s="209"/>
    </row>
    <row r="98" spans="1:21" s="55" customFormat="1" ht="15" customHeight="1" x14ac:dyDescent="0.2">
      <c r="A98" s="204"/>
      <c r="B98" s="220"/>
      <c r="C98" s="226"/>
      <c r="D98" s="232"/>
      <c r="E98" s="228"/>
      <c r="F98" s="232"/>
      <c r="G98" s="247"/>
      <c r="H98" s="232"/>
      <c r="I98" s="227"/>
      <c r="J98" s="227"/>
      <c r="K98" s="211"/>
      <c r="L98" s="227"/>
      <c r="M98" s="227"/>
      <c r="N98" s="227"/>
      <c r="O98" s="227"/>
      <c r="P98" s="227"/>
      <c r="Q98" s="227"/>
      <c r="R98" s="227"/>
      <c r="S98" s="227"/>
      <c r="T98" s="227"/>
      <c r="U98" s="209"/>
    </row>
    <row r="99" spans="1:21" s="55" customFormat="1" ht="15" customHeight="1" x14ac:dyDescent="0.2">
      <c r="A99" s="204"/>
      <c r="B99" s="220"/>
      <c r="C99" s="226"/>
      <c r="D99" s="105"/>
      <c r="E99" s="228"/>
      <c r="F99" s="297"/>
      <c r="G99" s="245"/>
      <c r="H99" s="298"/>
      <c r="I99" s="105"/>
      <c r="J99" s="227"/>
      <c r="K99" s="299"/>
      <c r="L99" s="299"/>
      <c r="M99" s="299"/>
      <c r="N99" s="299"/>
      <c r="O99" s="300"/>
      <c r="P99" s="299"/>
      <c r="Q99" s="299"/>
      <c r="R99" s="299"/>
      <c r="S99" s="300"/>
      <c r="T99" s="299"/>
      <c r="U99" s="209"/>
    </row>
    <row r="100" spans="1:21" s="55" customFormat="1" ht="15" customHeight="1" x14ac:dyDescent="0.2">
      <c r="A100" s="204"/>
      <c r="B100" s="220"/>
      <c r="C100" s="232"/>
      <c r="D100" s="105"/>
      <c r="E100" s="297"/>
      <c r="F100" s="297"/>
      <c r="G100" s="299"/>
      <c r="H100" s="301"/>
      <c r="I100" s="299"/>
      <c r="J100" s="227"/>
      <c r="K100" s="226"/>
      <c r="L100" s="232"/>
      <c r="M100" s="232"/>
      <c r="N100" s="105"/>
      <c r="O100" s="299"/>
      <c r="P100" s="247"/>
      <c r="Q100" s="227"/>
      <c r="R100" s="227"/>
      <c r="S100" s="227"/>
      <c r="T100" s="227"/>
      <c r="U100" s="209"/>
    </row>
    <row r="101" spans="1:21" s="55" customFormat="1" ht="15" customHeight="1" x14ac:dyDescent="0.2">
      <c r="A101" s="204"/>
      <c r="B101" s="220"/>
      <c r="C101" s="232"/>
      <c r="D101" s="105"/>
      <c r="E101" s="297"/>
      <c r="F101" s="297"/>
      <c r="G101" s="299"/>
      <c r="H101" s="301"/>
      <c r="I101" s="299"/>
      <c r="J101" s="227"/>
      <c r="K101" s="226"/>
      <c r="L101" s="232"/>
      <c r="M101" s="232"/>
      <c r="N101" s="105"/>
      <c r="O101" s="302"/>
      <c r="P101" s="227"/>
      <c r="Q101" s="243"/>
      <c r="R101" s="243"/>
      <c r="S101" s="260"/>
      <c r="T101" s="227"/>
      <c r="U101" s="209"/>
    </row>
    <row r="102" spans="1:21" s="55" customFormat="1" ht="15" customHeight="1" x14ac:dyDescent="0.2">
      <c r="A102" s="204"/>
      <c r="B102" s="303"/>
      <c r="C102" s="211"/>
      <c r="D102" s="295"/>
      <c r="E102" s="295"/>
      <c r="F102" s="295"/>
      <c r="G102" s="304"/>
      <c r="H102" s="295"/>
      <c r="I102" s="227"/>
      <c r="J102" s="227"/>
      <c r="K102" s="227"/>
      <c r="L102" s="227"/>
      <c r="M102" s="227"/>
      <c r="N102" s="227"/>
      <c r="O102" s="227"/>
      <c r="P102" s="227"/>
      <c r="Q102" s="227"/>
      <c r="R102" s="227"/>
      <c r="S102" s="227"/>
      <c r="T102" s="227"/>
      <c r="U102" s="209"/>
    </row>
    <row r="103" spans="1:21" s="55" customFormat="1" ht="15" customHeight="1" x14ac:dyDescent="0.2">
      <c r="A103" s="204"/>
      <c r="B103" s="219"/>
      <c r="C103" s="212"/>
      <c r="D103" s="232"/>
      <c r="E103" s="232"/>
      <c r="F103" s="232"/>
      <c r="G103" s="232"/>
      <c r="H103" s="232"/>
      <c r="I103" s="232"/>
      <c r="J103" s="232"/>
      <c r="K103" s="232"/>
      <c r="L103" s="232"/>
      <c r="M103" s="250"/>
      <c r="N103" s="232"/>
      <c r="O103" s="232"/>
      <c r="P103" s="247"/>
      <c r="Q103" s="247"/>
      <c r="R103" s="247"/>
      <c r="S103" s="247"/>
      <c r="T103" s="247"/>
      <c r="U103" s="209"/>
    </row>
    <row r="104" spans="1:21" s="55" customFormat="1" ht="15" customHeight="1" x14ac:dyDescent="0.2">
      <c r="A104" s="204"/>
      <c r="B104" s="219"/>
      <c r="C104" s="232"/>
      <c r="D104" s="232"/>
      <c r="E104" s="232"/>
      <c r="F104" s="232"/>
      <c r="G104" s="232"/>
      <c r="H104" s="232"/>
      <c r="I104" s="232"/>
      <c r="J104" s="232"/>
      <c r="K104" s="232"/>
      <c r="L104" s="232"/>
      <c r="M104" s="250"/>
      <c r="N104" s="232"/>
      <c r="O104" s="232"/>
      <c r="P104" s="247"/>
      <c r="Q104" s="247"/>
      <c r="R104" s="247"/>
      <c r="S104" s="247"/>
      <c r="T104" s="247"/>
      <c r="U104" s="209"/>
    </row>
    <row r="105" spans="1:21" s="55" customFormat="1" ht="15" customHeight="1" x14ac:dyDescent="0.2">
      <c r="A105" s="204"/>
      <c r="B105" s="219"/>
      <c r="C105" s="295"/>
      <c r="D105" s="232"/>
      <c r="E105" s="232"/>
      <c r="F105" s="232"/>
      <c r="G105" s="232"/>
      <c r="H105" s="232"/>
      <c r="I105" s="226"/>
      <c r="J105" s="247"/>
      <c r="K105" s="247"/>
      <c r="L105" s="247"/>
      <c r="M105" s="247"/>
      <c r="N105" s="247"/>
      <c r="O105" s="247"/>
      <c r="P105" s="247"/>
      <c r="Q105" s="247"/>
      <c r="R105" s="247"/>
      <c r="S105" s="247"/>
      <c r="T105" s="247"/>
      <c r="U105" s="209"/>
    </row>
    <row r="106" spans="1:21" s="55" customFormat="1" ht="15" customHeight="1" x14ac:dyDescent="0.2">
      <c r="A106" s="204"/>
      <c r="B106" s="219"/>
      <c r="C106" s="232"/>
      <c r="D106" s="232"/>
      <c r="E106" s="232"/>
      <c r="F106" s="232"/>
      <c r="G106" s="247"/>
      <c r="H106" s="232"/>
      <c r="I106" s="245"/>
      <c r="J106" s="305"/>
      <c r="K106" s="247"/>
      <c r="L106" s="247"/>
      <c r="M106" s="247"/>
      <c r="N106" s="247"/>
      <c r="O106" s="247"/>
      <c r="P106" s="247"/>
      <c r="Q106" s="247"/>
      <c r="R106" s="247"/>
      <c r="S106" s="247"/>
      <c r="T106" s="247"/>
      <c r="U106" s="209"/>
    </row>
    <row r="107" spans="1:21" s="55" customFormat="1" ht="15" customHeight="1" x14ac:dyDescent="0.2">
      <c r="A107" s="204"/>
      <c r="B107" s="219"/>
      <c r="C107" s="232"/>
      <c r="D107" s="232"/>
      <c r="E107" s="232"/>
      <c r="F107" s="232"/>
      <c r="G107" s="247"/>
      <c r="H107" s="232"/>
      <c r="I107" s="245"/>
      <c r="J107" s="305"/>
      <c r="K107" s="247"/>
      <c r="L107" s="247"/>
      <c r="M107" s="247"/>
      <c r="N107" s="247"/>
      <c r="O107" s="247"/>
      <c r="P107" s="247"/>
      <c r="Q107" s="247"/>
      <c r="R107" s="247"/>
      <c r="S107" s="247"/>
      <c r="T107" s="247"/>
      <c r="U107" s="209"/>
    </row>
    <row r="108" spans="1:21" s="55" customFormat="1" ht="15" customHeight="1" x14ac:dyDescent="0.2">
      <c r="A108" s="204"/>
      <c r="B108" s="219"/>
      <c r="C108" s="232"/>
      <c r="D108" s="232"/>
      <c r="E108" s="232"/>
      <c r="F108" s="232"/>
      <c r="G108" s="247"/>
      <c r="H108" s="232"/>
      <c r="I108" s="245"/>
      <c r="J108" s="305"/>
      <c r="K108" s="247"/>
      <c r="L108" s="247"/>
      <c r="M108" s="247"/>
      <c r="N108" s="247"/>
      <c r="O108" s="247"/>
      <c r="P108" s="247"/>
      <c r="Q108" s="247"/>
      <c r="R108" s="247"/>
      <c r="S108" s="247"/>
      <c r="T108" s="247"/>
      <c r="U108" s="209"/>
    </row>
    <row r="109" spans="1:21" s="55" customFormat="1" ht="15" customHeight="1" x14ac:dyDescent="0.2">
      <c r="A109" s="204"/>
      <c r="B109" s="219"/>
      <c r="C109" s="232"/>
      <c r="D109" s="232"/>
      <c r="E109" s="232"/>
      <c r="F109" s="232"/>
      <c r="G109" s="247"/>
      <c r="H109" s="105"/>
      <c r="I109" s="245"/>
      <c r="J109" s="247"/>
      <c r="K109" s="247"/>
      <c r="L109" s="247"/>
      <c r="M109" s="247"/>
      <c r="N109" s="247"/>
      <c r="O109" s="247"/>
      <c r="P109" s="247"/>
      <c r="Q109" s="247"/>
      <c r="R109" s="247"/>
      <c r="S109" s="247"/>
      <c r="T109" s="247"/>
      <c r="U109" s="209"/>
    </row>
    <row r="110" spans="1:21" s="55" customFormat="1" ht="15" customHeight="1" x14ac:dyDescent="0.2">
      <c r="A110" s="204"/>
      <c r="B110" s="219"/>
      <c r="C110" s="232"/>
      <c r="D110" s="232"/>
      <c r="E110" s="232"/>
      <c r="F110" s="232"/>
      <c r="G110" s="247"/>
      <c r="H110" s="232"/>
      <c r="I110" s="245"/>
      <c r="J110" s="305"/>
      <c r="K110" s="247"/>
      <c r="L110" s="247"/>
      <c r="M110" s="247"/>
      <c r="N110" s="247"/>
      <c r="O110" s="247"/>
      <c r="P110" s="247"/>
      <c r="Q110" s="247"/>
      <c r="R110" s="247"/>
      <c r="S110" s="247"/>
      <c r="T110" s="247"/>
      <c r="U110" s="209"/>
    </row>
    <row r="111" spans="1:21" s="55" customFormat="1" ht="15" customHeight="1" x14ac:dyDescent="0.2">
      <c r="A111" s="204"/>
      <c r="B111" s="219"/>
      <c r="C111" s="232"/>
      <c r="D111" s="232"/>
      <c r="E111" s="232"/>
      <c r="F111" s="232"/>
      <c r="G111" s="247"/>
      <c r="H111" s="232"/>
      <c r="I111" s="245"/>
      <c r="J111" s="247"/>
      <c r="K111" s="247"/>
      <c r="L111" s="247"/>
      <c r="M111" s="247"/>
      <c r="N111" s="247"/>
      <c r="O111" s="247"/>
      <c r="P111" s="247"/>
      <c r="Q111" s="247"/>
      <c r="R111" s="247"/>
      <c r="S111" s="247"/>
      <c r="T111" s="247"/>
      <c r="U111" s="209"/>
    </row>
    <row r="112" spans="1:21" s="55" customFormat="1" ht="15" customHeight="1" x14ac:dyDescent="0.2">
      <c r="A112" s="204"/>
      <c r="B112" s="219"/>
      <c r="C112" s="232"/>
      <c r="D112" s="232"/>
      <c r="E112" s="232"/>
      <c r="F112" s="232"/>
      <c r="G112" s="247"/>
      <c r="H112" s="232"/>
      <c r="I112" s="245"/>
      <c r="J112" s="247"/>
      <c r="K112" s="247"/>
      <c r="L112" s="247"/>
      <c r="M112" s="247"/>
      <c r="N112" s="247"/>
      <c r="O112" s="247"/>
      <c r="P112" s="247"/>
      <c r="Q112" s="247"/>
      <c r="R112" s="247"/>
      <c r="S112" s="247"/>
      <c r="T112" s="247"/>
      <c r="U112" s="209"/>
    </row>
    <row r="113" spans="1:26" s="55" customFormat="1" ht="15" customHeight="1" x14ac:dyDescent="0.2">
      <c r="A113" s="204"/>
      <c r="B113" s="306"/>
      <c r="C113" s="228"/>
      <c r="D113" s="307"/>
      <c r="E113" s="307"/>
      <c r="F113" s="307"/>
      <c r="G113" s="308"/>
      <c r="H113" s="307"/>
      <c r="I113" s="309"/>
      <c r="J113" s="247"/>
      <c r="K113" s="247"/>
      <c r="L113" s="247"/>
      <c r="M113" s="247"/>
      <c r="N113" s="247"/>
      <c r="O113" s="247"/>
      <c r="P113" s="247"/>
      <c r="Q113" s="247"/>
      <c r="R113" s="247"/>
      <c r="S113" s="247"/>
      <c r="T113" s="247"/>
      <c r="U113" s="209"/>
    </row>
    <row r="114" spans="1:26" s="55" customFormat="1" ht="15" customHeight="1" x14ac:dyDescent="0.2">
      <c r="A114" s="204"/>
      <c r="B114" s="310"/>
      <c r="C114" s="228"/>
      <c r="D114" s="232"/>
      <c r="E114" s="228"/>
      <c r="F114" s="228"/>
      <c r="G114" s="264"/>
      <c r="H114" s="232"/>
      <c r="I114" s="227"/>
      <c r="J114" s="247"/>
      <c r="K114" s="247"/>
      <c r="L114" s="247"/>
      <c r="M114" s="247"/>
      <c r="N114" s="247"/>
      <c r="O114" s="247"/>
      <c r="P114" s="247"/>
      <c r="Q114" s="247"/>
      <c r="R114" s="247"/>
      <c r="S114" s="247"/>
      <c r="T114" s="247"/>
      <c r="U114" s="209"/>
    </row>
    <row r="115" spans="1:26" s="55" customFormat="1" ht="15" customHeight="1" x14ac:dyDescent="0.2">
      <c r="A115" s="204"/>
      <c r="B115" s="310"/>
      <c r="C115" s="228"/>
      <c r="D115" s="232"/>
      <c r="E115" s="228"/>
      <c r="F115" s="228"/>
      <c r="G115" s="264"/>
      <c r="H115" s="105"/>
      <c r="I115" s="227"/>
      <c r="J115" s="247"/>
      <c r="K115" s="247"/>
      <c r="L115" s="263"/>
      <c r="M115" s="247"/>
      <c r="N115" s="247"/>
      <c r="O115" s="247"/>
      <c r="P115" s="247"/>
      <c r="Q115" s="247"/>
      <c r="R115" s="247"/>
      <c r="S115" s="247"/>
      <c r="T115" s="247"/>
      <c r="U115" s="209"/>
    </row>
    <row r="116" spans="1:26" s="55" customFormat="1" ht="15" customHeight="1" x14ac:dyDescent="0.2">
      <c r="A116" s="204"/>
      <c r="B116" s="310"/>
      <c r="C116" s="228"/>
      <c r="D116" s="232"/>
      <c r="E116" s="228"/>
      <c r="F116" s="228"/>
      <c r="G116" s="264"/>
      <c r="H116" s="105"/>
      <c r="I116" s="227"/>
      <c r="J116" s="247"/>
      <c r="K116" s="247"/>
      <c r="L116" s="247"/>
      <c r="M116" s="247"/>
      <c r="N116" s="247"/>
      <c r="O116" s="247"/>
      <c r="P116" s="247"/>
      <c r="Q116" s="247"/>
      <c r="R116" s="247"/>
      <c r="S116" s="247"/>
      <c r="T116" s="247"/>
      <c r="U116" s="209"/>
    </row>
    <row r="117" spans="1:26" s="55" customFormat="1" ht="15" customHeight="1" x14ac:dyDescent="0.2">
      <c r="A117" s="204"/>
      <c r="B117" s="310"/>
      <c r="C117" s="228"/>
      <c r="D117" s="232"/>
      <c r="E117" s="228"/>
      <c r="F117" s="228"/>
      <c r="G117" s="264"/>
      <c r="H117" s="247"/>
      <c r="I117" s="227"/>
      <c r="J117" s="247"/>
      <c r="K117" s="247"/>
      <c r="L117" s="247"/>
      <c r="M117" s="247"/>
      <c r="N117" s="247"/>
      <c r="O117" s="247"/>
      <c r="P117" s="247"/>
      <c r="Q117" s="247"/>
      <c r="R117" s="247"/>
      <c r="S117" s="247"/>
      <c r="T117" s="247"/>
      <c r="U117" s="209"/>
    </row>
    <row r="118" spans="1:26" s="55" customFormat="1" ht="15" customHeight="1" x14ac:dyDescent="0.2">
      <c r="A118" s="204"/>
      <c r="B118" s="310"/>
      <c r="C118" s="228"/>
      <c r="D118" s="232"/>
      <c r="E118" s="228"/>
      <c r="F118" s="228"/>
      <c r="G118" s="264"/>
      <c r="H118" s="247"/>
      <c r="I118" s="227"/>
      <c r="J118" s="247"/>
      <c r="K118" s="247"/>
      <c r="L118" s="247"/>
      <c r="M118" s="247"/>
      <c r="N118" s="247"/>
      <c r="O118" s="247"/>
      <c r="P118" s="247"/>
      <c r="Q118" s="247"/>
      <c r="R118" s="247"/>
      <c r="S118" s="247"/>
      <c r="T118" s="247"/>
      <c r="U118" s="209"/>
    </row>
    <row r="119" spans="1:26" s="55" customFormat="1" ht="15" customHeight="1" x14ac:dyDescent="0.2">
      <c r="A119" s="204"/>
      <c r="B119" s="310"/>
      <c r="C119" s="232"/>
      <c r="D119" s="232"/>
      <c r="E119" s="232"/>
      <c r="F119" s="232"/>
      <c r="G119" s="247"/>
      <c r="H119" s="247"/>
      <c r="I119" s="227"/>
      <c r="J119" s="247"/>
      <c r="K119" s="247"/>
      <c r="L119" s="247"/>
      <c r="M119" s="247"/>
      <c r="N119" s="247"/>
      <c r="O119" s="247"/>
      <c r="P119" s="247"/>
      <c r="Q119" s="247"/>
      <c r="R119" s="247"/>
      <c r="S119" s="247"/>
      <c r="T119" s="247"/>
      <c r="U119" s="209"/>
    </row>
    <row r="120" spans="1:26" s="55" customFormat="1" ht="15" customHeight="1" x14ac:dyDescent="0.2">
      <c r="A120" s="204"/>
      <c r="B120" s="310"/>
      <c r="C120" s="232"/>
      <c r="D120" s="232"/>
      <c r="E120" s="228"/>
      <c r="F120" s="228"/>
      <c r="G120" s="264"/>
      <c r="H120" s="247"/>
      <c r="I120" s="227"/>
      <c r="J120" s="247"/>
      <c r="K120" s="247"/>
      <c r="L120" s="247"/>
      <c r="M120" s="247"/>
      <c r="N120" s="247"/>
      <c r="O120" s="247"/>
      <c r="P120" s="247"/>
      <c r="Q120" s="247"/>
      <c r="R120" s="247"/>
      <c r="S120" s="247"/>
      <c r="T120" s="247"/>
      <c r="U120" s="209"/>
    </row>
    <row r="121" spans="1:26" s="55" customFormat="1" ht="15" customHeight="1" x14ac:dyDescent="0.2">
      <c r="A121" s="204"/>
      <c r="B121" s="310"/>
      <c r="C121" s="228"/>
      <c r="D121" s="232"/>
      <c r="E121" s="232"/>
      <c r="F121" s="232"/>
      <c r="G121" s="247"/>
      <c r="H121" s="247"/>
      <c r="I121" s="227"/>
      <c r="J121" s="247"/>
      <c r="K121" s="247"/>
      <c r="L121" s="247"/>
      <c r="M121" s="247"/>
      <c r="N121" s="247"/>
      <c r="O121" s="247"/>
      <c r="P121" s="247"/>
      <c r="Q121" s="247"/>
      <c r="R121" s="247"/>
      <c r="S121" s="247"/>
      <c r="T121" s="247"/>
      <c r="U121" s="209"/>
    </row>
    <row r="122" spans="1:26" s="55" customFormat="1" ht="15" customHeight="1" x14ac:dyDescent="0.2">
      <c r="A122" s="204"/>
      <c r="B122" s="310"/>
      <c r="C122" s="232"/>
      <c r="D122" s="232"/>
      <c r="E122" s="232"/>
      <c r="F122" s="232"/>
      <c r="G122" s="247"/>
      <c r="H122" s="247"/>
      <c r="I122" s="227"/>
      <c r="J122" s="247"/>
      <c r="K122" s="247"/>
      <c r="L122" s="247"/>
      <c r="M122" s="247"/>
      <c r="N122" s="247"/>
      <c r="O122" s="247"/>
      <c r="P122" s="247"/>
      <c r="Q122" s="247"/>
      <c r="R122" s="247"/>
      <c r="S122" s="247"/>
      <c r="T122" s="247"/>
      <c r="U122" s="209"/>
    </row>
    <row r="123" spans="1:26" s="311" customFormat="1" ht="15" customHeight="1" x14ac:dyDescent="0.2">
      <c r="A123" s="204"/>
      <c r="B123" s="310"/>
      <c r="C123" s="232"/>
      <c r="D123" s="232"/>
      <c r="E123" s="232"/>
      <c r="F123" s="232"/>
      <c r="G123" s="247"/>
      <c r="H123" s="247"/>
      <c r="I123" s="227"/>
      <c r="J123" s="309"/>
      <c r="K123" s="309"/>
      <c r="L123" s="309"/>
      <c r="M123" s="309"/>
      <c r="N123" s="309"/>
      <c r="O123" s="309"/>
      <c r="P123" s="309"/>
      <c r="Q123" s="309"/>
      <c r="R123" s="309"/>
      <c r="S123" s="309"/>
      <c r="T123" s="309"/>
      <c r="U123" s="204"/>
      <c r="X123" s="55"/>
      <c r="Z123" s="55"/>
    </row>
    <row r="124" spans="1:26" s="311" customFormat="1" ht="15" customHeight="1" x14ac:dyDescent="0.2">
      <c r="A124" s="204"/>
      <c r="B124" s="310"/>
      <c r="C124" s="232"/>
      <c r="D124" s="232"/>
      <c r="E124" s="232"/>
      <c r="F124" s="232"/>
      <c r="G124" s="247"/>
      <c r="H124" s="247"/>
      <c r="I124" s="227"/>
      <c r="J124" s="227"/>
      <c r="K124" s="227"/>
      <c r="L124" s="105"/>
      <c r="M124" s="227"/>
      <c r="N124" s="227"/>
      <c r="O124" s="227"/>
      <c r="P124" s="227"/>
      <c r="Q124" s="227"/>
      <c r="R124" s="227"/>
      <c r="S124" s="227"/>
      <c r="T124" s="227"/>
      <c r="U124" s="204"/>
      <c r="X124" s="55"/>
    </row>
    <row r="125" spans="1:26" s="311" customFormat="1" ht="15" customHeight="1" x14ac:dyDescent="0.15">
      <c r="A125" s="204"/>
      <c r="B125" s="310"/>
      <c r="C125" s="228"/>
      <c r="D125" s="232"/>
      <c r="E125" s="228"/>
      <c r="F125" s="228"/>
      <c r="G125" s="264"/>
      <c r="H125" s="105"/>
      <c r="I125" s="227"/>
      <c r="J125" s="227"/>
      <c r="K125" s="227"/>
      <c r="L125" s="105"/>
      <c r="M125" s="227"/>
      <c r="N125" s="227"/>
      <c r="O125" s="227"/>
      <c r="P125" s="227"/>
      <c r="Q125" s="227"/>
      <c r="R125" s="227"/>
      <c r="S125" s="227"/>
      <c r="T125" s="227"/>
      <c r="U125" s="204"/>
    </row>
    <row r="126" spans="1:26" s="311" customFormat="1" ht="15" customHeight="1" x14ac:dyDescent="0.2">
      <c r="A126" s="204"/>
      <c r="B126" s="312"/>
      <c r="C126" s="313"/>
      <c r="D126" s="244"/>
      <c r="E126" s="295"/>
      <c r="F126" s="295"/>
      <c r="G126" s="295"/>
      <c r="H126" s="295"/>
      <c r="I126" s="227"/>
      <c r="J126" s="227"/>
      <c r="K126" s="227"/>
      <c r="L126" s="105"/>
      <c r="M126" s="227"/>
      <c r="N126" s="227"/>
      <c r="O126" s="227"/>
      <c r="P126" s="227"/>
      <c r="Q126" s="227"/>
      <c r="R126" s="227"/>
      <c r="S126" s="227"/>
      <c r="T126" s="227"/>
      <c r="U126" s="204"/>
    </row>
    <row r="127" spans="1:26" s="311" customFormat="1" ht="15" customHeight="1" x14ac:dyDescent="0.2">
      <c r="A127" s="204"/>
      <c r="B127" s="312"/>
      <c r="C127" s="228"/>
      <c r="D127" s="244"/>
      <c r="E127" s="314"/>
      <c r="F127" s="315"/>
      <c r="G127" s="315"/>
      <c r="H127" s="315"/>
      <c r="I127" s="227"/>
      <c r="J127" s="227"/>
      <c r="K127" s="227"/>
      <c r="L127" s="105"/>
      <c r="M127" s="227"/>
      <c r="N127" s="227"/>
      <c r="O127" s="227"/>
      <c r="P127" s="227"/>
      <c r="Q127" s="227"/>
      <c r="R127" s="227"/>
      <c r="S127" s="227"/>
      <c r="T127" s="227"/>
      <c r="U127" s="204"/>
    </row>
    <row r="128" spans="1:26" s="311" customFormat="1" ht="15" customHeight="1" x14ac:dyDescent="0.2">
      <c r="A128" s="204"/>
      <c r="B128" s="316"/>
      <c r="C128" s="232"/>
      <c r="D128" s="105"/>
      <c r="E128" s="232"/>
      <c r="F128" s="227"/>
      <c r="G128" s="227"/>
      <c r="H128" s="227"/>
      <c r="I128" s="227"/>
      <c r="J128" s="227"/>
      <c r="K128" s="227"/>
      <c r="L128" s="105"/>
      <c r="M128" s="227"/>
      <c r="N128" s="227"/>
      <c r="O128" s="227"/>
      <c r="P128" s="227"/>
      <c r="Q128" s="227"/>
      <c r="R128" s="227"/>
      <c r="S128" s="227"/>
      <c r="T128" s="227"/>
      <c r="U128" s="204"/>
    </row>
    <row r="129" spans="1:26" s="311" customFormat="1" ht="15" customHeight="1" x14ac:dyDescent="0.2">
      <c r="A129" s="204"/>
      <c r="B129" s="316"/>
      <c r="C129" s="232"/>
      <c r="D129" s="105"/>
      <c r="E129" s="232"/>
      <c r="F129" s="227"/>
      <c r="G129" s="227"/>
      <c r="H129" s="227"/>
      <c r="I129" s="227"/>
      <c r="J129" s="227"/>
      <c r="K129" s="227"/>
      <c r="L129" s="105"/>
      <c r="M129" s="227"/>
      <c r="N129" s="227"/>
      <c r="O129" s="227"/>
      <c r="P129" s="227"/>
      <c r="Q129" s="227"/>
      <c r="R129" s="227"/>
      <c r="S129" s="227"/>
      <c r="T129" s="227"/>
      <c r="U129" s="204"/>
    </row>
    <row r="130" spans="1:26" s="311" customFormat="1" ht="15" customHeight="1" x14ac:dyDescent="0.2">
      <c r="A130" s="204"/>
      <c r="B130" s="316"/>
      <c r="C130" s="232"/>
      <c r="D130" s="105"/>
      <c r="E130" s="212"/>
      <c r="F130" s="247"/>
      <c r="G130" s="247"/>
      <c r="H130" s="247"/>
      <c r="I130" s="227"/>
      <c r="J130" s="227"/>
      <c r="K130" s="227"/>
      <c r="L130" s="105"/>
      <c r="M130" s="227"/>
      <c r="N130" s="227"/>
      <c r="O130" s="227"/>
      <c r="P130" s="227"/>
      <c r="Q130" s="227"/>
      <c r="R130" s="227"/>
      <c r="S130" s="227"/>
      <c r="T130" s="227"/>
      <c r="U130" s="204"/>
    </row>
    <row r="131" spans="1:26" s="311" customFormat="1" ht="15" customHeight="1" x14ac:dyDescent="0.2">
      <c r="A131" s="204"/>
      <c r="B131" s="316"/>
      <c r="C131" s="211"/>
      <c r="D131" s="232"/>
      <c r="E131" s="232"/>
      <c r="F131" s="227"/>
      <c r="G131" s="227"/>
      <c r="H131" s="227"/>
      <c r="I131" s="227"/>
      <c r="J131" s="227"/>
      <c r="K131" s="227"/>
      <c r="L131" s="105"/>
      <c r="M131" s="227"/>
      <c r="N131" s="227"/>
      <c r="O131" s="227"/>
      <c r="P131" s="227"/>
      <c r="Q131" s="227"/>
      <c r="R131" s="227"/>
      <c r="S131" s="227"/>
      <c r="T131" s="227"/>
      <c r="U131" s="204"/>
    </row>
    <row r="132" spans="1:26" s="311" customFormat="1" ht="15" customHeight="1" x14ac:dyDescent="0.2">
      <c r="A132" s="204"/>
      <c r="B132" s="316"/>
      <c r="C132" s="232"/>
      <c r="D132" s="105"/>
      <c r="E132" s="295"/>
      <c r="F132" s="247"/>
      <c r="G132" s="247"/>
      <c r="H132" s="296"/>
      <c r="I132" s="227"/>
      <c r="J132" s="227"/>
      <c r="K132" s="227"/>
      <c r="L132" s="105"/>
      <c r="M132" s="227"/>
      <c r="N132" s="227"/>
      <c r="O132" s="227"/>
      <c r="P132" s="227"/>
      <c r="Q132" s="227"/>
      <c r="R132" s="227"/>
      <c r="S132" s="227"/>
      <c r="T132" s="227"/>
      <c r="U132" s="204"/>
    </row>
    <row r="133" spans="1:26" s="311" customFormat="1" ht="15" customHeight="1" x14ac:dyDescent="0.2">
      <c r="A133" s="204"/>
      <c r="B133" s="316"/>
      <c r="C133" s="228"/>
      <c r="D133" s="105"/>
      <c r="E133" s="295"/>
      <c r="F133" s="317"/>
      <c r="G133" s="262"/>
      <c r="H133" s="318"/>
      <c r="I133" s="227"/>
      <c r="J133" s="227"/>
      <c r="K133" s="227"/>
      <c r="L133" s="105"/>
      <c r="M133" s="227"/>
      <c r="N133" s="227"/>
      <c r="O133" s="227"/>
      <c r="P133" s="227"/>
      <c r="Q133" s="227"/>
      <c r="R133" s="227"/>
      <c r="S133" s="227"/>
      <c r="T133" s="227"/>
      <c r="U133" s="204"/>
    </row>
    <row r="134" spans="1:26" s="311" customFormat="1" ht="15" customHeight="1" x14ac:dyDescent="0.2">
      <c r="A134" s="204"/>
      <c r="B134" s="316"/>
      <c r="C134" s="228"/>
      <c r="D134" s="105"/>
      <c r="E134" s="232"/>
      <c r="F134" s="227"/>
      <c r="G134" s="227"/>
      <c r="H134" s="318"/>
      <c r="I134" s="227"/>
      <c r="J134" s="227"/>
      <c r="K134" s="227"/>
      <c r="L134" s="105"/>
      <c r="M134" s="227"/>
      <c r="N134" s="227"/>
      <c r="O134" s="227"/>
      <c r="P134" s="227"/>
      <c r="Q134" s="227"/>
      <c r="R134" s="227"/>
      <c r="S134" s="227"/>
      <c r="T134" s="227"/>
      <c r="U134" s="204"/>
    </row>
    <row r="135" spans="1:26" s="311" customFormat="1" ht="15" customHeight="1" x14ac:dyDescent="0.15">
      <c r="A135" s="204"/>
      <c r="B135" s="310"/>
      <c r="C135" s="227"/>
      <c r="D135" s="227"/>
      <c r="E135" s="227"/>
      <c r="F135" s="227"/>
      <c r="G135" s="227"/>
      <c r="H135" s="227"/>
      <c r="I135" s="227"/>
      <c r="J135" s="227"/>
      <c r="K135" s="227"/>
      <c r="L135" s="211"/>
      <c r="M135" s="295"/>
      <c r="N135" s="295"/>
      <c r="O135" s="315"/>
      <c r="P135" s="315"/>
      <c r="Q135" s="315"/>
      <c r="R135" s="315"/>
      <c r="S135" s="315"/>
      <c r="T135" s="315"/>
      <c r="U135" s="204"/>
    </row>
    <row r="136" spans="1:26" s="311" customFormat="1" ht="15" customHeight="1" x14ac:dyDescent="0.15">
      <c r="A136" s="204"/>
      <c r="B136" s="310"/>
      <c r="C136" s="232"/>
      <c r="D136" s="227"/>
      <c r="E136" s="227"/>
      <c r="F136" s="227"/>
      <c r="G136" s="227"/>
      <c r="H136" s="227"/>
      <c r="I136" s="227"/>
      <c r="J136" s="227"/>
      <c r="K136" s="227"/>
      <c r="L136" s="226"/>
      <c r="M136" s="232"/>
      <c r="N136" s="295"/>
      <c r="O136" s="105"/>
      <c r="P136" s="227"/>
      <c r="Q136" s="227"/>
      <c r="R136" s="227"/>
      <c r="S136" s="227"/>
      <c r="T136" s="227"/>
      <c r="U136" s="204"/>
    </row>
    <row r="137" spans="1:26" s="55" customFormat="1" ht="15" customHeight="1" x14ac:dyDescent="0.2">
      <c r="A137" s="204"/>
      <c r="B137" s="310"/>
      <c r="C137" s="232"/>
      <c r="D137" s="227"/>
      <c r="E137" s="227"/>
      <c r="F137" s="227"/>
      <c r="G137" s="227"/>
      <c r="H137" s="227"/>
      <c r="I137" s="227"/>
      <c r="J137" s="227"/>
      <c r="K137" s="227"/>
      <c r="L137" s="232"/>
      <c r="M137" s="232"/>
      <c r="N137" s="232"/>
      <c r="O137" s="227"/>
      <c r="P137" s="227"/>
      <c r="Q137" s="227"/>
      <c r="R137" s="227"/>
      <c r="S137" s="227"/>
      <c r="T137" s="227"/>
      <c r="U137" s="209"/>
      <c r="X137" s="311"/>
      <c r="Z137" s="311"/>
    </row>
    <row r="138" spans="1:26" s="55" customFormat="1" ht="15.75" x14ac:dyDescent="0.25">
      <c r="A138" s="204"/>
      <c r="C138" s="319"/>
      <c r="D138" s="208"/>
      <c r="E138" s="208"/>
      <c r="F138" s="208"/>
      <c r="G138" s="208"/>
      <c r="H138" s="208"/>
      <c r="I138" s="208"/>
      <c r="J138" s="208"/>
      <c r="K138" s="208"/>
      <c r="L138" s="208"/>
      <c r="M138" s="208"/>
      <c r="N138" s="208"/>
      <c r="O138" s="208"/>
      <c r="P138" s="208"/>
      <c r="Q138" s="208"/>
      <c r="R138" s="208"/>
      <c r="S138" s="208"/>
      <c r="T138" s="208"/>
      <c r="U138" s="209"/>
      <c r="X138" s="311"/>
    </row>
    <row r="139" spans="1:26" s="55" customFormat="1" ht="15" customHeight="1" x14ac:dyDescent="0.25">
      <c r="A139" s="204"/>
      <c r="B139" s="320"/>
      <c r="C139" s="206"/>
      <c r="D139" s="206"/>
      <c r="E139" s="206"/>
      <c r="F139" s="207"/>
      <c r="G139" s="207"/>
      <c r="H139" s="207"/>
      <c r="I139" s="207"/>
      <c r="J139" s="208"/>
      <c r="K139" s="208"/>
      <c r="L139" s="208"/>
      <c r="M139" s="208"/>
      <c r="N139" s="208"/>
      <c r="O139" s="208"/>
      <c r="P139" s="208"/>
      <c r="Q139" s="208"/>
      <c r="R139" s="208"/>
      <c r="S139" s="208"/>
      <c r="T139" s="208"/>
      <c r="U139" s="209"/>
    </row>
    <row r="140" spans="1:26" s="55" customFormat="1" ht="19.5" x14ac:dyDescent="0.25">
      <c r="A140" s="204"/>
      <c r="B140" s="321"/>
      <c r="C140" s="211"/>
      <c r="D140" s="212"/>
      <c r="E140" s="212"/>
      <c r="F140" s="213"/>
      <c r="G140" s="212"/>
      <c r="H140" s="214"/>
      <c r="I140" s="215"/>
      <c r="J140" s="216"/>
      <c r="K140" s="217"/>
      <c r="L140" s="218"/>
      <c r="M140" s="208"/>
      <c r="N140" s="208"/>
      <c r="O140" s="208"/>
      <c r="P140" s="208"/>
      <c r="Q140" s="208"/>
      <c r="R140" s="208"/>
      <c r="S140" s="208"/>
      <c r="T140" s="208"/>
      <c r="U140" s="209"/>
    </row>
    <row r="141" spans="1:26" s="55" customFormat="1" ht="15" customHeight="1" x14ac:dyDescent="0.25">
      <c r="A141" s="204"/>
      <c r="B141" s="322"/>
      <c r="C141" s="207"/>
      <c r="D141" s="207"/>
      <c r="E141" s="207"/>
      <c r="F141" s="207"/>
      <c r="G141" s="207"/>
      <c r="H141" s="207"/>
      <c r="I141" s="207"/>
      <c r="J141" s="218"/>
      <c r="K141" s="217"/>
      <c r="L141" s="207"/>
      <c r="M141" s="208"/>
      <c r="N141" s="208"/>
      <c r="O141" s="208"/>
      <c r="P141" s="208"/>
      <c r="Q141" s="208"/>
      <c r="R141" s="208"/>
      <c r="S141" s="208"/>
      <c r="T141" s="208"/>
      <c r="U141" s="209"/>
    </row>
    <row r="142" spans="1:26" s="55" customFormat="1" ht="15" customHeight="1" x14ac:dyDescent="0.2">
      <c r="A142" s="204"/>
      <c r="B142" s="316"/>
      <c r="C142" s="228"/>
      <c r="D142" s="105"/>
      <c r="E142" s="227"/>
      <c r="F142" s="227"/>
      <c r="G142" s="227"/>
      <c r="H142" s="227"/>
      <c r="I142" s="226"/>
      <c r="J142" s="227"/>
      <c r="K142" s="228"/>
      <c r="L142" s="227"/>
      <c r="M142" s="227"/>
      <c r="N142" s="227"/>
      <c r="O142" s="227"/>
      <c r="P142" s="227"/>
      <c r="Q142" s="227"/>
      <c r="R142" s="227"/>
      <c r="S142" s="227"/>
      <c r="T142" s="227"/>
      <c r="U142" s="209"/>
    </row>
    <row r="143" spans="1:26" s="55" customFormat="1" ht="15" customHeight="1" x14ac:dyDescent="0.2">
      <c r="A143" s="204"/>
      <c r="B143" s="316"/>
      <c r="C143" s="232"/>
      <c r="D143" s="105"/>
      <c r="E143" s="227"/>
      <c r="F143" s="227"/>
      <c r="G143" s="227"/>
      <c r="H143" s="227"/>
      <c r="I143" s="232"/>
      <c r="J143" s="227"/>
      <c r="K143" s="232"/>
      <c r="L143" s="227"/>
      <c r="M143" s="227"/>
      <c r="N143" s="227"/>
      <c r="O143" s="234"/>
      <c r="P143" s="234"/>
      <c r="Q143" s="227"/>
      <c r="R143" s="227"/>
      <c r="S143" s="227"/>
      <c r="T143" s="227"/>
      <c r="U143" s="209"/>
    </row>
    <row r="144" spans="1:26" s="55" customFormat="1" ht="15" customHeight="1" x14ac:dyDescent="0.2">
      <c r="A144" s="204"/>
      <c r="B144" s="316"/>
      <c r="C144" s="211"/>
      <c r="D144" s="232"/>
      <c r="E144" s="232"/>
      <c r="F144" s="227"/>
      <c r="G144" s="227"/>
      <c r="H144" s="227"/>
      <c r="I144" s="211"/>
      <c r="J144" s="295"/>
      <c r="K144" s="212"/>
      <c r="L144" s="295"/>
      <c r="M144" s="211"/>
      <c r="N144" s="295"/>
      <c r="O144" s="244"/>
      <c r="P144" s="244"/>
      <c r="Q144" s="211"/>
      <c r="R144" s="295"/>
      <c r="S144" s="295"/>
      <c r="T144" s="315"/>
      <c r="U144" s="209"/>
    </row>
    <row r="145" spans="1:21" s="55" customFormat="1" ht="15" customHeight="1" x14ac:dyDescent="0.2">
      <c r="A145" s="204"/>
      <c r="B145" s="316"/>
      <c r="C145" s="226"/>
      <c r="D145" s="105"/>
      <c r="E145" s="232"/>
      <c r="F145" s="245"/>
      <c r="G145" s="247"/>
      <c r="H145" s="277"/>
      <c r="I145" s="323"/>
      <c r="J145" s="227"/>
      <c r="K145" s="227"/>
      <c r="L145" s="227"/>
      <c r="M145" s="324"/>
      <c r="N145" s="315"/>
      <c r="O145" s="325"/>
      <c r="P145" s="325"/>
      <c r="Q145" s="324"/>
      <c r="R145" s="315"/>
      <c r="S145" s="315"/>
      <c r="T145" s="315"/>
      <c r="U145" s="209"/>
    </row>
    <row r="146" spans="1:21" s="55" customFormat="1" ht="15" customHeight="1" x14ac:dyDescent="0.2">
      <c r="A146" s="204"/>
      <c r="B146" s="316"/>
      <c r="C146" s="226"/>
      <c r="D146" s="105"/>
      <c r="E146" s="232"/>
      <c r="F146" s="227"/>
      <c r="G146" s="227"/>
      <c r="H146" s="326"/>
      <c r="I146" s="327"/>
      <c r="J146" s="227"/>
      <c r="K146" s="227"/>
      <c r="L146" s="227"/>
      <c r="M146" s="227"/>
      <c r="N146" s="227"/>
      <c r="O146" s="234"/>
      <c r="P146" s="234"/>
      <c r="Q146" s="227"/>
      <c r="R146" s="227"/>
      <c r="S146" s="227"/>
      <c r="T146" s="227"/>
      <c r="U146" s="209"/>
    </row>
    <row r="147" spans="1:21" s="55" customFormat="1" ht="15" customHeight="1" x14ac:dyDescent="0.2">
      <c r="A147" s="204"/>
      <c r="B147" s="316"/>
      <c r="C147" s="228"/>
      <c r="D147" s="232"/>
      <c r="E147" s="105"/>
      <c r="F147" s="217"/>
      <c r="G147" s="247"/>
      <c r="H147" s="277"/>
      <c r="I147" s="232"/>
      <c r="J147" s="227"/>
      <c r="K147" s="227"/>
      <c r="L147" s="227"/>
      <c r="M147" s="227"/>
      <c r="N147" s="227"/>
      <c r="O147" s="234"/>
      <c r="P147" s="234"/>
      <c r="Q147" s="227"/>
      <c r="R147" s="227"/>
      <c r="S147" s="227"/>
      <c r="T147" s="227"/>
      <c r="U147" s="209"/>
    </row>
    <row r="148" spans="1:21" s="55" customFormat="1" ht="15" customHeight="1" x14ac:dyDescent="0.2">
      <c r="A148" s="204"/>
      <c r="B148" s="316"/>
      <c r="C148" s="228"/>
      <c r="D148" s="232"/>
      <c r="E148" s="232"/>
      <c r="F148" s="217"/>
      <c r="G148" s="279"/>
      <c r="H148" s="280"/>
      <c r="I148" s="232"/>
      <c r="J148" s="227"/>
      <c r="K148" s="232"/>
      <c r="L148" s="232"/>
      <c r="M148" s="227"/>
      <c r="N148" s="227"/>
      <c r="O148" s="234"/>
      <c r="P148" s="234"/>
      <c r="Q148" s="227"/>
      <c r="R148" s="227"/>
      <c r="S148" s="227"/>
      <c r="T148" s="227"/>
      <c r="U148" s="209"/>
    </row>
    <row r="149" spans="1:21" s="55" customFormat="1" ht="15" customHeight="1" x14ac:dyDescent="0.2">
      <c r="A149" s="204"/>
      <c r="B149" s="316"/>
      <c r="C149" s="228"/>
      <c r="D149" s="232"/>
      <c r="E149" s="232"/>
      <c r="F149" s="292"/>
      <c r="G149" s="328"/>
      <c r="H149" s="283"/>
      <c r="I149" s="234"/>
      <c r="J149" s="234"/>
      <c r="K149" s="232"/>
      <c r="L149" s="232"/>
      <c r="M149" s="232"/>
      <c r="N149" s="232"/>
      <c r="O149" s="232"/>
      <c r="P149" s="105"/>
      <c r="Q149" s="265"/>
      <c r="R149" s="265"/>
      <c r="S149" s="227"/>
      <c r="T149" s="105"/>
      <c r="U149" s="209"/>
    </row>
    <row r="150" spans="1:21" s="55" customFormat="1" ht="15" customHeight="1" x14ac:dyDescent="0.2">
      <c r="A150" s="204"/>
      <c r="B150" s="316"/>
      <c r="C150" s="226"/>
      <c r="D150" s="232"/>
      <c r="E150" s="232"/>
      <c r="F150" s="328"/>
      <c r="G150" s="328"/>
      <c r="H150" s="283"/>
      <c r="I150" s="105"/>
      <c r="J150" s="227"/>
      <c r="K150" s="232"/>
      <c r="L150" s="232"/>
      <c r="M150" s="232"/>
      <c r="N150" s="232"/>
      <c r="O150" s="232"/>
      <c r="P150" s="105"/>
      <c r="Q150" s="261"/>
      <c r="R150" s="262"/>
      <c r="S150" s="263"/>
      <c r="T150" s="105"/>
      <c r="U150" s="209"/>
    </row>
    <row r="151" spans="1:21" s="55" customFormat="1" ht="15" customHeight="1" x14ac:dyDescent="0.2">
      <c r="A151" s="204"/>
      <c r="B151" s="316"/>
      <c r="C151" s="226"/>
      <c r="D151" s="232"/>
      <c r="E151" s="232"/>
      <c r="F151" s="328"/>
      <c r="G151" s="328"/>
      <c r="H151" s="283"/>
      <c r="I151" s="105"/>
      <c r="J151" s="227"/>
      <c r="K151" s="232"/>
      <c r="L151" s="232"/>
      <c r="M151" s="232"/>
      <c r="N151" s="232"/>
      <c r="O151" s="232"/>
      <c r="P151" s="105"/>
      <c r="Q151" s="265"/>
      <c r="R151" s="265"/>
      <c r="S151" s="227"/>
      <c r="T151" s="105"/>
      <c r="U151" s="209"/>
    </row>
    <row r="152" spans="1:21" s="55" customFormat="1" ht="15" customHeight="1" x14ac:dyDescent="0.2">
      <c r="A152" s="204"/>
      <c r="B152" s="316"/>
      <c r="C152" s="211"/>
      <c r="D152" s="232"/>
      <c r="E152" s="232"/>
      <c r="F152" s="232"/>
      <c r="G152" s="232"/>
      <c r="H152" s="232"/>
      <c r="I152" s="258"/>
      <c r="J152" s="227"/>
      <c r="K152" s="232"/>
      <c r="L152" s="232"/>
      <c r="M152" s="232"/>
      <c r="N152" s="232"/>
      <c r="O152" s="232"/>
      <c r="P152" s="105"/>
      <c r="Q152" s="266"/>
      <c r="R152" s="266"/>
      <c r="S152" s="227"/>
      <c r="T152" s="105"/>
      <c r="U152" s="209"/>
    </row>
    <row r="153" spans="1:21" s="55" customFormat="1" ht="15" customHeight="1" x14ac:dyDescent="0.2">
      <c r="A153" s="204"/>
      <c r="B153" s="316"/>
      <c r="C153" s="226"/>
      <c r="D153" s="232"/>
      <c r="E153" s="232"/>
      <c r="F153" s="281"/>
      <c r="G153" s="328"/>
      <c r="H153" s="283"/>
      <c r="I153" s="105"/>
      <c r="J153" s="227"/>
      <c r="K153" s="232"/>
      <c r="L153" s="232"/>
      <c r="M153" s="232"/>
      <c r="N153" s="232"/>
      <c r="O153" s="232"/>
      <c r="P153" s="105"/>
      <c r="Q153" s="267"/>
      <c r="R153" s="267"/>
      <c r="S153" s="234"/>
      <c r="T153" s="105"/>
      <c r="U153" s="209"/>
    </row>
    <row r="154" spans="1:21" s="55" customFormat="1" ht="15" customHeight="1" x14ac:dyDescent="0.2">
      <c r="A154" s="204"/>
      <c r="B154" s="316"/>
      <c r="C154" s="232"/>
      <c r="D154" s="232"/>
      <c r="E154" s="232"/>
      <c r="F154" s="281"/>
      <c r="G154" s="328"/>
      <c r="H154" s="283"/>
      <c r="I154" s="105"/>
      <c r="J154" s="227"/>
      <c r="K154" s="232"/>
      <c r="L154" s="232"/>
      <c r="M154" s="232"/>
      <c r="N154" s="232"/>
      <c r="O154" s="232"/>
      <c r="P154" s="105"/>
      <c r="Q154" s="266"/>
      <c r="R154" s="266"/>
      <c r="S154" s="227"/>
      <c r="T154" s="105"/>
      <c r="U154" s="209"/>
    </row>
    <row r="155" spans="1:21" s="55" customFormat="1" ht="15" customHeight="1" x14ac:dyDescent="0.2">
      <c r="A155" s="204"/>
      <c r="B155" s="316"/>
      <c r="C155" s="232"/>
      <c r="D155" s="295"/>
      <c r="E155" s="232"/>
      <c r="F155" s="281"/>
      <c r="G155" s="328"/>
      <c r="H155" s="283"/>
      <c r="I155" s="258"/>
      <c r="J155" s="227"/>
      <c r="K155" s="232"/>
      <c r="L155" s="232"/>
      <c r="M155" s="232"/>
      <c r="N155" s="232"/>
      <c r="O155" s="232"/>
      <c r="P155" s="105"/>
      <c r="Q155" s="266"/>
      <c r="R155" s="266"/>
      <c r="S155" s="227"/>
      <c r="T155" s="105"/>
      <c r="U155" s="209"/>
    </row>
    <row r="156" spans="1:21" s="55" customFormat="1" ht="15" customHeight="1" x14ac:dyDescent="0.2">
      <c r="A156" s="204"/>
      <c r="B156" s="316"/>
      <c r="C156" s="228"/>
      <c r="D156" s="232"/>
      <c r="E156" s="232"/>
      <c r="F156" s="232"/>
      <c r="G156" s="232"/>
      <c r="H156" s="105"/>
      <c r="I156" s="227"/>
      <c r="J156" s="227"/>
      <c r="K156" s="232"/>
      <c r="L156" s="227"/>
      <c r="M156" s="232"/>
      <c r="N156" s="232"/>
      <c r="O156" s="232"/>
      <c r="P156" s="105"/>
      <c r="Q156" s="266"/>
      <c r="R156" s="266"/>
      <c r="S156" s="227"/>
      <c r="T156" s="105"/>
      <c r="U156" s="209"/>
    </row>
    <row r="157" spans="1:21" s="55" customFormat="1" ht="15" customHeight="1" x14ac:dyDescent="0.2">
      <c r="A157" s="204"/>
      <c r="B157" s="316"/>
      <c r="C157" s="211"/>
      <c r="D157" s="232"/>
      <c r="E157" s="232"/>
      <c r="F157" s="232"/>
      <c r="G157" s="232"/>
      <c r="H157" s="232"/>
      <c r="I157" s="227"/>
      <c r="J157" s="227"/>
      <c r="K157" s="211"/>
      <c r="L157" s="227"/>
      <c r="M157" s="227"/>
      <c r="N157" s="227"/>
      <c r="O157" s="227"/>
      <c r="P157" s="227"/>
      <c r="Q157" s="227"/>
      <c r="R157" s="227"/>
      <c r="S157" s="227"/>
      <c r="T157" s="227"/>
      <c r="U157" s="209"/>
    </row>
    <row r="158" spans="1:21" s="55" customFormat="1" ht="15" customHeight="1" x14ac:dyDescent="0.2">
      <c r="A158" s="204"/>
      <c r="B158" s="316"/>
      <c r="C158" s="228"/>
      <c r="D158" s="105"/>
      <c r="E158" s="228"/>
      <c r="F158" s="297"/>
      <c r="G158" s="105"/>
      <c r="H158" s="297"/>
      <c r="I158" s="105"/>
      <c r="J158" s="329"/>
      <c r="K158" s="299"/>
      <c r="L158" s="299"/>
      <c r="M158" s="227"/>
      <c r="N158" s="227"/>
      <c r="O158" s="227"/>
      <c r="P158" s="227"/>
      <c r="Q158" s="227"/>
      <c r="R158" s="227"/>
      <c r="S158" s="227"/>
      <c r="T158" s="227"/>
      <c r="U158" s="209"/>
    </row>
    <row r="159" spans="1:21" s="55" customFormat="1" ht="15" customHeight="1" x14ac:dyDescent="0.2">
      <c r="A159" s="204"/>
      <c r="B159" s="316"/>
      <c r="C159" s="226"/>
      <c r="D159" s="226"/>
      <c r="E159" s="297"/>
      <c r="F159" s="297"/>
      <c r="G159" s="297"/>
      <c r="H159" s="297"/>
      <c r="I159" s="299"/>
      <c r="J159" s="234"/>
      <c r="K159" s="226"/>
      <c r="L159" s="232"/>
      <c r="M159" s="227"/>
      <c r="N159" s="227"/>
      <c r="O159" s="227"/>
      <c r="P159" s="227"/>
      <c r="Q159" s="227"/>
      <c r="R159" s="227"/>
      <c r="S159" s="227"/>
      <c r="T159" s="227"/>
      <c r="U159" s="209"/>
    </row>
    <row r="160" spans="1:21" s="55" customFormat="1" ht="15" customHeight="1" x14ac:dyDescent="0.2">
      <c r="A160" s="204"/>
      <c r="B160" s="316"/>
      <c r="C160" s="228"/>
      <c r="D160" s="105"/>
      <c r="E160" s="228"/>
      <c r="F160" s="297"/>
      <c r="G160" s="297"/>
      <c r="H160" s="297"/>
      <c r="I160" s="299"/>
      <c r="J160" s="329"/>
      <c r="K160" s="226"/>
      <c r="L160" s="232"/>
      <c r="M160" s="232"/>
      <c r="N160" s="232"/>
      <c r="O160" s="232"/>
      <c r="P160" s="105"/>
      <c r="Q160" s="281"/>
      <c r="R160" s="281"/>
      <c r="S160" s="232"/>
      <c r="T160" s="228"/>
      <c r="U160" s="209"/>
    </row>
    <row r="161" spans="1:21" s="55" customFormat="1" ht="15" customHeight="1" x14ac:dyDescent="0.2">
      <c r="A161" s="204"/>
      <c r="B161" s="312"/>
      <c r="C161" s="226"/>
      <c r="D161" s="226"/>
      <c r="E161" s="297"/>
      <c r="F161" s="297"/>
      <c r="G161" s="295"/>
      <c r="H161" s="295"/>
      <c r="I161" s="227"/>
      <c r="J161" s="234"/>
      <c r="K161" s="227"/>
      <c r="L161" s="227"/>
      <c r="M161" s="232"/>
      <c r="N161" s="232"/>
      <c r="O161" s="232"/>
      <c r="P161" s="105"/>
      <c r="Q161" s="285"/>
      <c r="R161" s="285"/>
      <c r="S161" s="227"/>
      <c r="T161" s="234"/>
      <c r="U161" s="209"/>
    </row>
    <row r="162" spans="1:21" s="55" customFormat="1" ht="15" customHeight="1" x14ac:dyDescent="0.2">
      <c r="A162" s="204"/>
      <c r="B162" s="316"/>
      <c r="C162" s="228"/>
      <c r="D162" s="232"/>
      <c r="E162" s="232"/>
      <c r="F162" s="232"/>
      <c r="G162" s="232"/>
      <c r="H162" s="232"/>
      <c r="I162" s="232"/>
      <c r="J162" s="232"/>
      <c r="K162" s="232"/>
      <c r="L162" s="232"/>
      <c r="M162" s="232"/>
      <c r="N162" s="232"/>
      <c r="O162" s="232"/>
      <c r="P162" s="105"/>
      <c r="Q162" s="267"/>
      <c r="R162" s="267"/>
      <c r="S162" s="227"/>
      <c r="T162" s="105"/>
      <c r="U162" s="209"/>
    </row>
    <row r="163" spans="1:21" s="55" customFormat="1" ht="15" customHeight="1" x14ac:dyDescent="0.2">
      <c r="A163" s="204"/>
      <c r="B163" s="316"/>
      <c r="C163" s="211"/>
      <c r="D163" s="232"/>
      <c r="E163" s="232"/>
      <c r="F163" s="232"/>
      <c r="G163" s="232"/>
      <c r="H163" s="232"/>
      <c r="I163" s="232"/>
      <c r="J163" s="232"/>
      <c r="K163" s="232"/>
      <c r="L163" s="232"/>
      <c r="M163" s="232"/>
      <c r="N163" s="232"/>
      <c r="O163" s="232"/>
      <c r="P163" s="105"/>
      <c r="Q163" s="279"/>
      <c r="R163" s="279"/>
      <c r="S163" s="227"/>
      <c r="T163" s="105"/>
      <c r="U163" s="209"/>
    </row>
    <row r="164" spans="1:21" s="55" customFormat="1" ht="15" customHeight="1" x14ac:dyDescent="0.2">
      <c r="A164" s="204"/>
      <c r="B164" s="316"/>
      <c r="C164" s="226"/>
      <c r="D164" s="232"/>
      <c r="E164" s="232"/>
      <c r="F164" s="232"/>
      <c r="G164" s="232"/>
      <c r="H164" s="232"/>
      <c r="I164" s="247"/>
      <c r="J164" s="247"/>
      <c r="K164" s="247"/>
      <c r="L164" s="247"/>
      <c r="M164" s="232"/>
      <c r="N164" s="232"/>
      <c r="O164" s="232"/>
      <c r="P164" s="105"/>
      <c r="Q164" s="267"/>
      <c r="R164" s="267"/>
      <c r="S164" s="227"/>
      <c r="T164" s="258"/>
      <c r="U164" s="209"/>
    </row>
    <row r="165" spans="1:21" s="55" customFormat="1" ht="15" customHeight="1" x14ac:dyDescent="0.2">
      <c r="A165" s="204"/>
      <c r="B165" s="316"/>
      <c r="C165" s="232"/>
      <c r="D165" s="232"/>
      <c r="E165" s="232"/>
      <c r="F165" s="232"/>
      <c r="G165" s="232"/>
      <c r="H165" s="232"/>
      <c r="I165" s="247"/>
      <c r="J165" s="234"/>
      <c r="K165" s="247"/>
      <c r="L165" s="247"/>
      <c r="M165" s="232"/>
      <c r="N165" s="232"/>
      <c r="O165" s="232"/>
      <c r="P165" s="105"/>
      <c r="Q165" s="294"/>
      <c r="R165" s="294"/>
      <c r="S165" s="227"/>
      <c r="T165" s="228"/>
      <c r="U165" s="209"/>
    </row>
    <row r="166" spans="1:21" s="55" customFormat="1" ht="15" customHeight="1" x14ac:dyDescent="0.2">
      <c r="A166" s="204"/>
      <c r="B166" s="316"/>
      <c r="C166" s="232"/>
      <c r="D166" s="232"/>
      <c r="E166" s="228"/>
      <c r="F166" s="228"/>
      <c r="G166" s="228"/>
      <c r="H166" s="228"/>
      <c r="I166" s="247"/>
      <c r="J166" s="305"/>
      <c r="K166" s="247"/>
      <c r="L166" s="247"/>
      <c r="M166" s="232"/>
      <c r="N166" s="232"/>
      <c r="O166" s="232"/>
      <c r="P166" s="105"/>
      <c r="Q166" s="294"/>
      <c r="R166" s="294"/>
      <c r="S166" s="227"/>
      <c r="T166" s="258"/>
      <c r="U166" s="209"/>
    </row>
    <row r="167" spans="1:21" s="55" customFormat="1" ht="15" customHeight="1" x14ac:dyDescent="0.2">
      <c r="A167" s="204"/>
      <c r="B167" s="316"/>
      <c r="C167" s="232"/>
      <c r="D167" s="232"/>
      <c r="E167" s="232"/>
      <c r="F167" s="228"/>
      <c r="G167" s="228"/>
      <c r="H167" s="228"/>
      <c r="I167" s="247"/>
      <c r="J167" s="305"/>
      <c r="K167" s="247"/>
      <c r="L167" s="247"/>
      <c r="M167" s="232"/>
      <c r="N167" s="232"/>
      <c r="O167" s="232"/>
      <c r="P167" s="105"/>
      <c r="Q167" s="263"/>
      <c r="R167" s="294"/>
      <c r="S167" s="260"/>
      <c r="T167" s="296"/>
      <c r="U167" s="209"/>
    </row>
    <row r="168" spans="1:21" s="55" customFormat="1" ht="15" customHeight="1" x14ac:dyDescent="0.2">
      <c r="A168" s="204"/>
      <c r="B168" s="316"/>
      <c r="C168" s="232"/>
      <c r="D168" s="232"/>
      <c r="E168" s="232"/>
      <c r="F168" s="232"/>
      <c r="G168" s="232"/>
      <c r="H168" s="232"/>
      <c r="I168" s="247"/>
      <c r="J168" s="234"/>
      <c r="K168" s="247"/>
      <c r="L168" s="247"/>
      <c r="M168" s="227"/>
      <c r="N168" s="227"/>
      <c r="O168" s="227"/>
      <c r="P168" s="105"/>
      <c r="Q168" s="294"/>
      <c r="R168" s="227"/>
      <c r="S168" s="227"/>
      <c r="T168" s="296"/>
      <c r="U168" s="209"/>
    </row>
    <row r="169" spans="1:21" s="55" customFormat="1" ht="15" customHeight="1" x14ac:dyDescent="0.2">
      <c r="A169" s="204"/>
      <c r="B169" s="316"/>
      <c r="C169" s="232"/>
      <c r="D169" s="232"/>
      <c r="E169" s="232"/>
      <c r="F169" s="232"/>
      <c r="G169" s="232"/>
      <c r="H169" s="232"/>
      <c r="I169" s="247"/>
      <c r="J169" s="305"/>
      <c r="K169" s="247"/>
      <c r="L169" s="247"/>
      <c r="M169" s="227"/>
      <c r="N169" s="227"/>
      <c r="O169" s="227"/>
      <c r="P169" s="227"/>
      <c r="Q169" s="227"/>
      <c r="R169" s="227"/>
      <c r="S169" s="227"/>
      <c r="T169" s="227"/>
      <c r="U169" s="209"/>
    </row>
    <row r="170" spans="1:21" s="55" customFormat="1" ht="15" customHeight="1" x14ac:dyDescent="0.2">
      <c r="A170" s="204"/>
      <c r="B170" s="316"/>
      <c r="C170" s="211"/>
      <c r="D170" s="232"/>
      <c r="E170" s="232"/>
      <c r="F170" s="232"/>
      <c r="G170" s="232"/>
      <c r="H170" s="232"/>
      <c r="I170" s="304"/>
      <c r="J170" s="247"/>
      <c r="K170" s="247"/>
      <c r="L170" s="247"/>
      <c r="M170" s="299"/>
      <c r="N170" s="299"/>
      <c r="O170" s="300"/>
      <c r="P170" s="299"/>
      <c r="Q170" s="299"/>
      <c r="R170" s="299"/>
      <c r="S170" s="300"/>
      <c r="T170" s="299"/>
      <c r="U170" s="209"/>
    </row>
    <row r="171" spans="1:21" s="55" customFormat="1" ht="15" customHeight="1" x14ac:dyDescent="0.2">
      <c r="A171" s="204"/>
      <c r="B171" s="316"/>
      <c r="C171" s="232"/>
      <c r="D171" s="232"/>
      <c r="E171" s="232"/>
      <c r="F171" s="232"/>
      <c r="G171" s="232"/>
      <c r="H171" s="232"/>
      <c r="I171" s="245"/>
      <c r="J171" s="247"/>
      <c r="K171" s="247"/>
      <c r="L171" s="247"/>
      <c r="M171" s="232"/>
      <c r="N171" s="105"/>
      <c r="O171" s="299"/>
      <c r="P171" s="247"/>
      <c r="Q171" s="227"/>
      <c r="R171" s="227"/>
      <c r="S171" s="227"/>
      <c r="T171" s="227"/>
      <c r="U171" s="209"/>
    </row>
    <row r="172" spans="1:21" s="55" customFormat="1" ht="15" customHeight="1" x14ac:dyDescent="0.2">
      <c r="A172" s="204"/>
      <c r="B172" s="316"/>
      <c r="C172" s="330"/>
      <c r="D172" s="232"/>
      <c r="E172" s="232"/>
      <c r="F172" s="331"/>
      <c r="G172" s="232"/>
      <c r="H172" s="232"/>
      <c r="I172" s="332"/>
      <c r="J172" s="330"/>
      <c r="K172" s="331"/>
      <c r="L172" s="332"/>
      <c r="M172" s="232"/>
      <c r="N172" s="105"/>
      <c r="O172" s="302"/>
      <c r="P172" s="227"/>
      <c r="Q172" s="243"/>
      <c r="R172" s="243"/>
      <c r="S172" s="260"/>
      <c r="T172" s="227"/>
      <c r="U172" s="209"/>
    </row>
    <row r="173" spans="1:21" s="55" customFormat="1" ht="15" customHeight="1" x14ac:dyDescent="0.2">
      <c r="A173" s="204"/>
      <c r="B173" s="316"/>
      <c r="C173" s="226"/>
      <c r="D173" s="105"/>
      <c r="E173" s="247"/>
      <c r="F173" s="333"/>
      <c r="G173" s="334"/>
      <c r="H173" s="335"/>
      <c r="I173" s="105"/>
      <c r="J173" s="228"/>
      <c r="K173" s="228"/>
      <c r="L173" s="105"/>
      <c r="M173" s="227"/>
      <c r="N173" s="227"/>
      <c r="O173" s="227"/>
      <c r="P173" s="227"/>
      <c r="Q173" s="227"/>
      <c r="R173" s="227"/>
      <c r="S173" s="227"/>
      <c r="T173" s="227"/>
      <c r="U173" s="209"/>
    </row>
    <row r="174" spans="1:21" s="55" customFormat="1" ht="15" customHeight="1" x14ac:dyDescent="0.2">
      <c r="A174" s="204"/>
      <c r="B174" s="316"/>
      <c r="C174" s="226"/>
      <c r="D174" s="105"/>
      <c r="E174" s="247"/>
      <c r="F174" s="333"/>
      <c r="G174" s="334"/>
      <c r="H174" s="335"/>
      <c r="I174" s="105"/>
      <c r="J174" s="232"/>
      <c r="K174" s="232"/>
      <c r="L174" s="105"/>
      <c r="M174" s="250"/>
      <c r="N174" s="232"/>
      <c r="O174" s="232"/>
      <c r="P174" s="247"/>
      <c r="Q174" s="247"/>
      <c r="R174" s="247"/>
      <c r="S174" s="247"/>
      <c r="T174" s="247"/>
      <c r="U174" s="209"/>
    </row>
    <row r="175" spans="1:21" s="55" customFormat="1" ht="15" customHeight="1" x14ac:dyDescent="0.2">
      <c r="A175" s="204"/>
      <c r="B175" s="316"/>
      <c r="C175" s="232"/>
      <c r="D175" s="105"/>
      <c r="E175" s="247"/>
      <c r="F175" s="335"/>
      <c r="G175" s="334"/>
      <c r="H175" s="335"/>
      <c r="I175" s="105"/>
      <c r="J175" s="232"/>
      <c r="K175" s="232"/>
      <c r="L175" s="105"/>
      <c r="M175" s="250"/>
      <c r="N175" s="232"/>
      <c r="O175" s="232"/>
      <c r="P175" s="247"/>
      <c r="Q175" s="247"/>
      <c r="R175" s="247"/>
      <c r="S175" s="247"/>
      <c r="T175" s="247"/>
      <c r="U175" s="209"/>
    </row>
    <row r="176" spans="1:21" s="55" customFormat="1" ht="15" customHeight="1" x14ac:dyDescent="0.2">
      <c r="A176" s="204"/>
      <c r="B176" s="316"/>
      <c r="C176" s="232"/>
      <c r="D176" s="105"/>
      <c r="E176" s="247"/>
      <c r="F176" s="335"/>
      <c r="G176" s="334"/>
      <c r="H176" s="335"/>
      <c r="I176" s="105"/>
      <c r="J176" s="232"/>
      <c r="K176" s="232"/>
      <c r="L176" s="105"/>
      <c r="M176" s="247"/>
      <c r="N176" s="247"/>
      <c r="O176" s="247"/>
      <c r="P176" s="247"/>
      <c r="Q176" s="247"/>
      <c r="R176" s="247"/>
      <c r="S176" s="247"/>
      <c r="T176" s="247"/>
      <c r="U176" s="209"/>
    </row>
    <row r="177" spans="1:21" s="55" customFormat="1" ht="15" customHeight="1" x14ac:dyDescent="0.2">
      <c r="A177" s="204"/>
      <c r="B177" s="316"/>
      <c r="C177" s="232"/>
      <c r="D177" s="105"/>
      <c r="E177" s="247"/>
      <c r="F177" s="335"/>
      <c r="G177" s="334"/>
      <c r="H177" s="335"/>
      <c r="I177" s="105"/>
      <c r="J177" s="232"/>
      <c r="K177" s="232"/>
      <c r="L177" s="105"/>
      <c r="M177" s="247"/>
      <c r="N177" s="247"/>
      <c r="O177" s="247"/>
      <c r="P177" s="247"/>
      <c r="Q177" s="247"/>
      <c r="R177" s="247"/>
      <c r="S177" s="247"/>
      <c r="T177" s="247"/>
      <c r="U177" s="209"/>
    </row>
    <row r="178" spans="1:21" s="55" customFormat="1" ht="15" customHeight="1" x14ac:dyDescent="0.2">
      <c r="A178" s="204"/>
      <c r="B178" s="316"/>
      <c r="C178" s="232"/>
      <c r="D178" s="105"/>
      <c r="E178" s="247"/>
      <c r="F178" s="335"/>
      <c r="G178" s="334"/>
      <c r="H178" s="335"/>
      <c r="I178" s="105"/>
      <c r="J178" s="232"/>
      <c r="K178" s="232"/>
      <c r="L178" s="105"/>
      <c r="M178" s="247"/>
      <c r="N178" s="247"/>
      <c r="O178" s="247"/>
      <c r="P178" s="247"/>
      <c r="Q178" s="247"/>
      <c r="R178" s="247"/>
      <c r="S178" s="247"/>
      <c r="T178" s="247"/>
      <c r="U178" s="209"/>
    </row>
    <row r="179" spans="1:21" s="55" customFormat="1" ht="15" customHeight="1" x14ac:dyDescent="0.2">
      <c r="A179" s="204"/>
      <c r="B179" s="316"/>
      <c r="C179" s="232"/>
      <c r="D179" s="232"/>
      <c r="E179" s="232"/>
      <c r="F179" s="232"/>
      <c r="G179" s="232"/>
      <c r="H179" s="105"/>
      <c r="I179" s="247"/>
      <c r="J179" s="305"/>
      <c r="K179" s="247"/>
      <c r="L179" s="247"/>
      <c r="M179" s="247"/>
      <c r="N179" s="247"/>
      <c r="O179" s="247"/>
      <c r="P179" s="247"/>
      <c r="Q179" s="247"/>
      <c r="R179" s="247"/>
      <c r="S179" s="247"/>
      <c r="T179" s="247"/>
      <c r="U179" s="209"/>
    </row>
    <row r="180" spans="1:21" s="55" customFormat="1" ht="15" customHeight="1" x14ac:dyDescent="0.2">
      <c r="A180" s="204"/>
      <c r="B180" s="316"/>
      <c r="C180" s="226"/>
      <c r="D180" s="226"/>
      <c r="E180" s="232"/>
      <c r="F180" s="232"/>
      <c r="G180" s="232"/>
      <c r="H180" s="232"/>
      <c r="I180" s="247"/>
      <c r="J180" s="234"/>
      <c r="K180" s="247"/>
      <c r="L180" s="247"/>
      <c r="M180" s="247"/>
      <c r="N180" s="247"/>
      <c r="O180" s="247"/>
      <c r="P180" s="247"/>
      <c r="Q180" s="247"/>
      <c r="R180" s="247"/>
      <c r="S180" s="247"/>
      <c r="T180" s="247"/>
      <c r="U180" s="209"/>
    </row>
    <row r="181" spans="1:21" s="55" customFormat="1" ht="15" customHeight="1" x14ac:dyDescent="0.2">
      <c r="A181" s="204"/>
      <c r="B181" s="316"/>
      <c r="C181" s="232"/>
      <c r="D181" s="232"/>
      <c r="E181" s="232"/>
      <c r="F181" s="232"/>
      <c r="G181" s="232"/>
      <c r="H181" s="232"/>
      <c r="I181" s="247"/>
      <c r="J181" s="305"/>
      <c r="K181" s="247"/>
      <c r="L181" s="247"/>
      <c r="M181" s="247"/>
      <c r="N181" s="247"/>
      <c r="O181" s="247"/>
      <c r="P181" s="247"/>
      <c r="Q181" s="247"/>
      <c r="R181" s="247"/>
      <c r="S181" s="247"/>
      <c r="T181" s="247"/>
      <c r="U181" s="209"/>
    </row>
    <row r="182" spans="1:21" s="55" customFormat="1" ht="15" customHeight="1" x14ac:dyDescent="0.2">
      <c r="A182" s="204"/>
      <c r="B182" s="316"/>
      <c r="C182" s="232"/>
      <c r="D182" s="232"/>
      <c r="E182" s="232"/>
      <c r="F182" s="232"/>
      <c r="G182" s="232"/>
      <c r="H182" s="232"/>
      <c r="I182" s="304"/>
      <c r="J182" s="247"/>
      <c r="K182" s="247"/>
      <c r="L182" s="247"/>
      <c r="M182" s="247"/>
      <c r="N182" s="247"/>
      <c r="O182" s="247"/>
      <c r="P182" s="247"/>
      <c r="Q182" s="247"/>
      <c r="R182" s="247"/>
      <c r="S182" s="247"/>
      <c r="T182" s="247"/>
      <c r="U182" s="209"/>
    </row>
    <row r="183" spans="1:21" s="55" customFormat="1" ht="15" customHeight="1" x14ac:dyDescent="0.2">
      <c r="A183" s="204"/>
      <c r="B183" s="336"/>
      <c r="C183" s="228"/>
      <c r="D183" s="307"/>
      <c r="E183" s="307"/>
      <c r="F183" s="307"/>
      <c r="G183" s="307"/>
      <c r="H183" s="307"/>
      <c r="I183" s="245"/>
      <c r="J183" s="247"/>
      <c r="K183" s="247"/>
      <c r="L183" s="247"/>
      <c r="M183" s="247"/>
      <c r="N183" s="247"/>
      <c r="O183" s="247"/>
      <c r="P183" s="247"/>
      <c r="Q183" s="247"/>
      <c r="R183" s="247"/>
      <c r="S183" s="247"/>
      <c r="T183" s="247"/>
      <c r="U183" s="209"/>
    </row>
    <row r="184" spans="1:21" s="55" customFormat="1" ht="15.75" customHeight="1" x14ac:dyDescent="0.2">
      <c r="A184" s="204"/>
      <c r="B184" s="316"/>
      <c r="C184" s="212"/>
      <c r="D184" s="232"/>
      <c r="E184" s="232"/>
      <c r="F184" s="232"/>
      <c r="G184" s="232"/>
      <c r="H184" s="232"/>
      <c r="I184" s="331"/>
      <c r="J184" s="330"/>
      <c r="K184" s="331"/>
      <c r="L184" s="332"/>
      <c r="M184" s="247"/>
      <c r="N184" s="247"/>
      <c r="O184" s="247"/>
      <c r="P184" s="247"/>
      <c r="Q184" s="247"/>
      <c r="R184" s="247"/>
      <c r="S184" s="247"/>
      <c r="T184" s="247"/>
      <c r="U184" s="209"/>
    </row>
    <row r="185" spans="1:21" s="55" customFormat="1" ht="15" customHeight="1" x14ac:dyDescent="0.2">
      <c r="A185" s="204"/>
      <c r="B185" s="337"/>
      <c r="C185" s="228"/>
      <c r="D185" s="232"/>
      <c r="E185" s="228"/>
      <c r="F185" s="228"/>
      <c r="G185" s="228"/>
      <c r="H185" s="232"/>
      <c r="I185" s="105"/>
      <c r="J185" s="232"/>
      <c r="K185" s="232"/>
      <c r="L185" s="105"/>
      <c r="M185" s="247"/>
      <c r="N185" s="247"/>
      <c r="O185" s="247"/>
      <c r="P185" s="247"/>
      <c r="Q185" s="247"/>
      <c r="R185" s="247"/>
      <c r="S185" s="247"/>
      <c r="T185" s="247"/>
      <c r="U185" s="209"/>
    </row>
    <row r="186" spans="1:21" s="55" customFormat="1" ht="15" customHeight="1" x14ac:dyDescent="0.2">
      <c r="A186" s="204"/>
      <c r="B186" s="337"/>
      <c r="C186" s="228"/>
      <c r="D186" s="232"/>
      <c r="E186" s="228"/>
      <c r="F186" s="228"/>
      <c r="G186" s="228"/>
      <c r="H186" s="232"/>
      <c r="I186" s="105"/>
      <c r="J186" s="232"/>
      <c r="K186" s="232"/>
      <c r="L186" s="105"/>
      <c r="M186" s="247"/>
      <c r="N186" s="247"/>
      <c r="O186" s="247"/>
      <c r="P186" s="247"/>
      <c r="Q186" s="247"/>
      <c r="R186" s="247"/>
      <c r="S186" s="247"/>
      <c r="T186" s="247"/>
      <c r="U186" s="209"/>
    </row>
    <row r="187" spans="1:21" s="55" customFormat="1" ht="15" customHeight="1" x14ac:dyDescent="0.2">
      <c r="A187" s="204"/>
      <c r="B187" s="337"/>
      <c r="C187" s="232"/>
      <c r="D187" s="232"/>
      <c r="E187" s="232"/>
      <c r="F187" s="228"/>
      <c r="G187" s="228"/>
      <c r="H187" s="232"/>
      <c r="I187" s="105"/>
      <c r="J187" s="232"/>
      <c r="K187" s="232"/>
      <c r="L187" s="105"/>
      <c r="M187" s="247"/>
      <c r="N187" s="247"/>
      <c r="O187" s="247"/>
      <c r="P187" s="247"/>
      <c r="Q187" s="247"/>
      <c r="R187" s="247"/>
      <c r="S187" s="247"/>
      <c r="T187" s="247"/>
      <c r="U187" s="209"/>
    </row>
    <row r="188" spans="1:21" s="55" customFormat="1" ht="15" customHeight="1" x14ac:dyDescent="0.2">
      <c r="A188" s="204"/>
      <c r="B188" s="337"/>
      <c r="C188" s="232"/>
      <c r="D188" s="232"/>
      <c r="E188" s="228"/>
      <c r="F188" s="232"/>
      <c r="G188" s="232"/>
      <c r="H188" s="232"/>
      <c r="I188" s="105"/>
      <c r="J188" s="232"/>
      <c r="K188" s="232"/>
      <c r="L188" s="105"/>
      <c r="M188" s="247"/>
      <c r="N188" s="247"/>
      <c r="O188" s="247"/>
      <c r="P188" s="247"/>
      <c r="Q188" s="247"/>
      <c r="R188" s="247"/>
      <c r="S188" s="247"/>
      <c r="T188" s="247"/>
      <c r="U188" s="209"/>
    </row>
    <row r="189" spans="1:21" s="55" customFormat="1" ht="15" customHeight="1" x14ac:dyDescent="0.2">
      <c r="A189" s="204"/>
      <c r="B189" s="337"/>
      <c r="C189" s="232"/>
      <c r="D189" s="232"/>
      <c r="E189" s="232"/>
      <c r="F189" s="228"/>
      <c r="G189" s="228"/>
      <c r="H189" s="232"/>
      <c r="I189" s="105"/>
      <c r="J189" s="232"/>
      <c r="K189" s="232"/>
      <c r="L189" s="105"/>
      <c r="M189" s="247"/>
      <c r="N189" s="247"/>
      <c r="O189" s="247"/>
      <c r="P189" s="247"/>
      <c r="Q189" s="247"/>
      <c r="R189" s="247"/>
      <c r="S189" s="247"/>
      <c r="T189" s="247"/>
      <c r="U189" s="209"/>
    </row>
    <row r="190" spans="1:21" s="55" customFormat="1" ht="15" customHeight="1" x14ac:dyDescent="0.2">
      <c r="A190" s="204"/>
      <c r="B190" s="337"/>
      <c r="C190" s="232"/>
      <c r="D190" s="232"/>
      <c r="E190" s="232"/>
      <c r="F190" s="228"/>
      <c r="G190" s="228"/>
      <c r="H190" s="232"/>
      <c r="I190" s="105"/>
      <c r="J190" s="232"/>
      <c r="K190" s="232"/>
      <c r="L190" s="105"/>
      <c r="M190" s="247"/>
      <c r="N190" s="247"/>
      <c r="O190" s="247"/>
      <c r="P190" s="247"/>
      <c r="Q190" s="247"/>
      <c r="R190" s="247"/>
      <c r="S190" s="247"/>
      <c r="T190" s="247"/>
      <c r="U190" s="209"/>
    </row>
    <row r="191" spans="1:21" s="55" customFormat="1" ht="15" customHeight="1" x14ac:dyDescent="0.2">
      <c r="A191" s="204"/>
      <c r="B191" s="337"/>
      <c r="C191" s="232"/>
      <c r="D191" s="232"/>
      <c r="E191" s="228"/>
      <c r="F191" s="232"/>
      <c r="G191" s="232"/>
      <c r="H191" s="232"/>
      <c r="I191" s="245"/>
      <c r="J191" s="247"/>
      <c r="K191" s="247"/>
      <c r="L191" s="247"/>
      <c r="M191" s="247"/>
      <c r="N191" s="247"/>
      <c r="O191" s="247"/>
      <c r="P191" s="247"/>
      <c r="Q191" s="247"/>
      <c r="R191" s="247"/>
      <c r="S191" s="247"/>
      <c r="T191" s="247"/>
      <c r="U191" s="209"/>
    </row>
    <row r="192" spans="1:21" s="55" customFormat="1" ht="15" customHeight="1" x14ac:dyDescent="0.2">
      <c r="A192" s="204"/>
      <c r="B192" s="337"/>
      <c r="C192" s="226"/>
      <c r="D192" s="232"/>
      <c r="E192" s="232"/>
      <c r="F192" s="232"/>
      <c r="G192" s="232"/>
      <c r="H192" s="232"/>
      <c r="I192" s="245"/>
      <c r="J192" s="247"/>
      <c r="K192" s="247"/>
      <c r="L192" s="247"/>
      <c r="M192" s="247"/>
      <c r="N192" s="247"/>
      <c r="O192" s="247"/>
      <c r="P192" s="247"/>
      <c r="Q192" s="247"/>
      <c r="R192" s="247"/>
      <c r="S192" s="247"/>
      <c r="T192" s="247"/>
      <c r="U192" s="209"/>
    </row>
    <row r="193" spans="1:21" s="55" customFormat="1" ht="15" customHeight="1" x14ac:dyDescent="0.2">
      <c r="A193" s="204"/>
      <c r="B193" s="316"/>
      <c r="C193" s="232"/>
      <c r="D193" s="232"/>
      <c r="E193" s="232"/>
      <c r="F193" s="232"/>
      <c r="G193" s="232"/>
      <c r="H193" s="232"/>
      <c r="I193" s="245"/>
      <c r="J193" s="247"/>
      <c r="K193" s="247"/>
      <c r="L193" s="247"/>
      <c r="M193" s="247"/>
      <c r="N193" s="247"/>
      <c r="O193" s="247"/>
      <c r="P193" s="247"/>
      <c r="Q193" s="247"/>
      <c r="R193" s="247"/>
      <c r="S193" s="247"/>
      <c r="T193" s="247"/>
      <c r="U193" s="209"/>
    </row>
    <row r="194" spans="1:21" s="55" customFormat="1" ht="15" customHeight="1" x14ac:dyDescent="0.2">
      <c r="A194" s="204"/>
      <c r="B194" s="316"/>
      <c r="C194" s="232"/>
      <c r="D194" s="232"/>
      <c r="E194" s="232"/>
      <c r="F194" s="232"/>
      <c r="G194" s="232"/>
      <c r="H194" s="232"/>
      <c r="I194" s="245"/>
      <c r="J194" s="247"/>
      <c r="K194" s="247"/>
      <c r="L194" s="247"/>
      <c r="M194" s="247"/>
      <c r="N194" s="247"/>
      <c r="O194" s="247"/>
      <c r="P194" s="247"/>
      <c r="Q194" s="247"/>
      <c r="R194" s="247"/>
      <c r="S194" s="247"/>
      <c r="T194" s="247"/>
      <c r="U194" s="209"/>
    </row>
    <row r="195" spans="1:21" s="55" customFormat="1" ht="15" customHeight="1" x14ac:dyDescent="0.2">
      <c r="A195" s="204"/>
      <c r="B195" s="336"/>
      <c r="C195" s="228"/>
      <c r="D195" s="307"/>
      <c r="E195" s="307"/>
      <c r="F195" s="307"/>
      <c r="G195" s="307"/>
      <c r="H195" s="307"/>
      <c r="I195" s="309"/>
      <c r="J195" s="309"/>
      <c r="K195" s="309"/>
      <c r="L195" s="309"/>
      <c r="M195" s="309"/>
      <c r="N195" s="309"/>
      <c r="O195" s="309"/>
      <c r="P195" s="309"/>
      <c r="Q195" s="309"/>
      <c r="R195" s="309"/>
      <c r="S195" s="309"/>
      <c r="T195" s="309"/>
      <c r="U195" s="209"/>
    </row>
    <row r="196" spans="1:21" s="55" customFormat="1" ht="15" customHeight="1" x14ac:dyDescent="0.2">
      <c r="A196" s="204"/>
      <c r="B196" s="316"/>
      <c r="C196" s="211"/>
      <c r="D196" s="232"/>
      <c r="E196" s="232"/>
      <c r="F196" s="232"/>
      <c r="G196" s="232"/>
      <c r="H196" s="232"/>
      <c r="I196" s="227"/>
      <c r="J196" s="227"/>
      <c r="K196" s="227"/>
      <c r="L196" s="105"/>
      <c r="M196" s="227"/>
      <c r="N196" s="227"/>
      <c r="O196" s="227"/>
      <c r="P196" s="227"/>
      <c r="Q196" s="227"/>
      <c r="R196" s="227"/>
      <c r="S196" s="227"/>
      <c r="T196" s="227"/>
      <c r="U196" s="209"/>
    </row>
    <row r="197" spans="1:21" s="55" customFormat="1" ht="15" customHeight="1" x14ac:dyDescent="0.2">
      <c r="A197" s="204"/>
      <c r="B197" s="337"/>
      <c r="C197" s="226"/>
      <c r="D197" s="232"/>
      <c r="E197" s="228"/>
      <c r="F197" s="228"/>
      <c r="G197" s="228"/>
      <c r="H197" s="232"/>
      <c r="I197" s="227"/>
      <c r="J197" s="227"/>
      <c r="K197" s="227"/>
      <c r="L197" s="105"/>
      <c r="M197" s="227"/>
      <c r="N197" s="227"/>
      <c r="O197" s="227"/>
      <c r="P197" s="227"/>
      <c r="Q197" s="227"/>
      <c r="R197" s="227"/>
      <c r="S197" s="227"/>
      <c r="T197" s="227"/>
      <c r="U197" s="209"/>
    </row>
    <row r="198" spans="1:21" s="55" customFormat="1" ht="15" customHeight="1" x14ac:dyDescent="0.2">
      <c r="A198" s="204"/>
      <c r="B198" s="337"/>
      <c r="C198" s="228"/>
      <c r="D198" s="232"/>
      <c r="E198" s="228"/>
      <c r="F198" s="228"/>
      <c r="G198" s="228"/>
      <c r="H198" s="232"/>
      <c r="I198" s="227"/>
      <c r="J198" s="227"/>
      <c r="K198" s="227"/>
      <c r="L198" s="105"/>
      <c r="M198" s="227"/>
      <c r="N198" s="227"/>
      <c r="O198" s="227"/>
      <c r="P198" s="227"/>
      <c r="Q198" s="227"/>
      <c r="R198" s="227"/>
      <c r="S198" s="227"/>
      <c r="T198" s="227"/>
      <c r="U198" s="209"/>
    </row>
    <row r="199" spans="1:21" s="55" customFormat="1" ht="15" customHeight="1" x14ac:dyDescent="0.2">
      <c r="A199" s="204"/>
      <c r="B199" s="337"/>
      <c r="C199" s="228"/>
      <c r="D199" s="232"/>
      <c r="E199" s="228"/>
      <c r="F199" s="228"/>
      <c r="G199" s="228"/>
      <c r="H199" s="232"/>
      <c r="I199" s="227"/>
      <c r="J199" s="227"/>
      <c r="K199" s="227"/>
      <c r="L199" s="105"/>
      <c r="M199" s="227"/>
      <c r="N199" s="227"/>
      <c r="O199" s="227"/>
      <c r="P199" s="227"/>
      <c r="Q199" s="227"/>
      <c r="R199" s="227"/>
      <c r="S199" s="227"/>
      <c r="T199" s="227"/>
      <c r="U199" s="209"/>
    </row>
    <row r="200" spans="1:21" s="55" customFormat="1" ht="15" customHeight="1" x14ac:dyDescent="0.2">
      <c r="A200" s="204"/>
      <c r="B200" s="337"/>
      <c r="C200" s="226"/>
      <c r="D200" s="232"/>
      <c r="E200" s="228"/>
      <c r="F200" s="228"/>
      <c r="G200" s="228"/>
      <c r="H200" s="232"/>
      <c r="I200" s="227"/>
      <c r="J200" s="227"/>
      <c r="K200" s="227"/>
      <c r="L200" s="105"/>
      <c r="M200" s="227"/>
      <c r="N200" s="227"/>
      <c r="O200" s="227"/>
      <c r="P200" s="227"/>
      <c r="Q200" s="227"/>
      <c r="R200" s="227"/>
      <c r="S200" s="227"/>
      <c r="T200" s="227"/>
      <c r="U200" s="209"/>
    </row>
    <row r="201" spans="1:21" s="55" customFormat="1" ht="15" customHeight="1" x14ac:dyDescent="0.2">
      <c r="A201" s="204"/>
      <c r="B201" s="337"/>
      <c r="C201" s="232"/>
      <c r="D201" s="232"/>
      <c r="E201" s="232"/>
      <c r="F201" s="232"/>
      <c r="G201" s="232"/>
      <c r="H201" s="232"/>
      <c r="I201" s="227"/>
      <c r="J201" s="227"/>
      <c r="K201" s="227"/>
      <c r="L201" s="105"/>
      <c r="M201" s="227"/>
      <c r="N201" s="227"/>
      <c r="O201" s="227"/>
      <c r="P201" s="227"/>
      <c r="Q201" s="227"/>
      <c r="R201" s="227"/>
      <c r="S201" s="227"/>
      <c r="T201" s="227"/>
      <c r="U201" s="209"/>
    </row>
    <row r="202" spans="1:21" s="55" customFormat="1" ht="15" customHeight="1" x14ac:dyDescent="0.2">
      <c r="A202" s="204"/>
      <c r="B202" s="337"/>
      <c r="C202" s="232"/>
      <c r="D202" s="232"/>
      <c r="E202" s="232"/>
      <c r="F202" s="228"/>
      <c r="G202" s="228"/>
      <c r="H202" s="232"/>
      <c r="I202" s="227"/>
      <c r="J202" s="227"/>
      <c r="K202" s="227"/>
      <c r="L202" s="105"/>
      <c r="M202" s="227"/>
      <c r="N202" s="227"/>
      <c r="O202" s="227"/>
      <c r="P202" s="227"/>
      <c r="Q202" s="227"/>
      <c r="R202" s="227"/>
      <c r="S202" s="227"/>
      <c r="T202" s="227"/>
      <c r="U202" s="209"/>
    </row>
    <row r="203" spans="1:21" s="55" customFormat="1" ht="15" customHeight="1" x14ac:dyDescent="0.2">
      <c r="A203" s="204"/>
      <c r="B203" s="337"/>
      <c r="C203" s="226"/>
      <c r="D203" s="232"/>
      <c r="E203" s="228"/>
      <c r="F203" s="232"/>
      <c r="G203" s="232"/>
      <c r="H203" s="232"/>
      <c r="I203" s="227"/>
      <c r="J203" s="227"/>
      <c r="K203" s="227"/>
      <c r="L203" s="105"/>
      <c r="M203" s="227"/>
      <c r="N203" s="227"/>
      <c r="O203" s="227"/>
      <c r="P203" s="227"/>
      <c r="Q203" s="227"/>
      <c r="R203" s="227"/>
      <c r="S203" s="227"/>
      <c r="T203" s="227"/>
      <c r="U203" s="209"/>
    </row>
    <row r="204" spans="1:21" s="55" customFormat="1" ht="15" customHeight="1" x14ac:dyDescent="0.2">
      <c r="A204" s="204"/>
      <c r="B204" s="337"/>
      <c r="C204" s="226"/>
      <c r="D204" s="232"/>
      <c r="E204" s="232"/>
      <c r="F204" s="232"/>
      <c r="G204" s="232"/>
      <c r="H204" s="232"/>
      <c r="I204" s="227"/>
      <c r="J204" s="227"/>
      <c r="K204" s="227"/>
      <c r="L204" s="105"/>
      <c r="M204" s="227"/>
      <c r="N204" s="227"/>
      <c r="O204" s="227"/>
      <c r="P204" s="227"/>
      <c r="Q204" s="227"/>
      <c r="R204" s="227"/>
      <c r="S204" s="227"/>
      <c r="T204" s="227"/>
      <c r="U204" s="209"/>
    </row>
    <row r="205" spans="1:21" s="55" customFormat="1" ht="15" customHeight="1" x14ac:dyDescent="0.2">
      <c r="A205" s="204"/>
      <c r="B205" s="338"/>
      <c r="C205" s="227"/>
      <c r="D205" s="227"/>
      <c r="E205" s="227"/>
      <c r="F205" s="227"/>
      <c r="G205" s="227"/>
      <c r="H205" s="227"/>
      <c r="I205" s="227"/>
      <c r="J205" s="227"/>
      <c r="K205" s="227"/>
      <c r="L205" s="211"/>
      <c r="M205" s="295"/>
      <c r="N205" s="295"/>
      <c r="O205" s="315"/>
      <c r="P205" s="315"/>
      <c r="Q205" s="315"/>
      <c r="R205" s="315"/>
      <c r="S205" s="315"/>
      <c r="T205" s="315"/>
      <c r="U205" s="209"/>
    </row>
    <row r="206" spans="1:21" s="55" customFormat="1" ht="15" customHeight="1" x14ac:dyDescent="0.2">
      <c r="A206" s="204"/>
      <c r="B206" s="310"/>
      <c r="C206" s="232"/>
      <c r="D206" s="227"/>
      <c r="E206" s="227"/>
      <c r="F206" s="227"/>
      <c r="G206" s="227"/>
      <c r="H206" s="227"/>
      <c r="I206" s="227"/>
      <c r="J206" s="227"/>
      <c r="K206" s="227"/>
      <c r="L206" s="226"/>
      <c r="M206" s="232"/>
      <c r="N206" s="295"/>
      <c r="O206" s="105"/>
      <c r="P206" s="227"/>
      <c r="Q206" s="227"/>
      <c r="R206" s="227"/>
      <c r="S206" s="227"/>
      <c r="T206" s="227"/>
      <c r="U206" s="209"/>
    </row>
    <row r="207" spans="1:21" s="55" customFormat="1" ht="15" customHeight="1" x14ac:dyDescent="0.2">
      <c r="A207" s="204"/>
      <c r="B207" s="310"/>
      <c r="C207" s="232"/>
      <c r="D207" s="227"/>
      <c r="E207" s="227"/>
      <c r="F207" s="227"/>
      <c r="G207" s="227"/>
      <c r="H207" s="227"/>
      <c r="I207" s="227"/>
      <c r="J207" s="227"/>
      <c r="K207" s="227"/>
      <c r="L207" s="232"/>
      <c r="M207" s="232"/>
      <c r="N207" s="232"/>
      <c r="O207" s="227"/>
      <c r="P207" s="227"/>
      <c r="Q207" s="227"/>
      <c r="R207" s="227"/>
      <c r="S207" s="227"/>
      <c r="T207" s="227"/>
      <c r="U207" s="209"/>
    </row>
    <row r="208" spans="1:21" s="55" customFormat="1" ht="15.75" x14ac:dyDescent="0.25">
      <c r="A208" s="209"/>
      <c r="C208" s="319"/>
      <c r="D208" s="208"/>
      <c r="E208" s="208"/>
      <c r="F208" s="208"/>
      <c r="G208" s="208"/>
      <c r="H208" s="208"/>
      <c r="I208" s="208"/>
      <c r="J208" s="208"/>
      <c r="K208" s="208"/>
      <c r="L208" s="208"/>
      <c r="M208" s="208"/>
      <c r="N208" s="208"/>
      <c r="O208" s="208"/>
      <c r="P208" s="208"/>
      <c r="Q208" s="208"/>
      <c r="R208" s="208"/>
      <c r="S208" s="208"/>
      <c r="T208" s="208"/>
      <c r="U208" s="209"/>
    </row>
    <row r="209" spans="1:21" s="55" customFormat="1" x14ac:dyDescent="0.2">
      <c r="A209" s="209"/>
      <c r="U209" s="209"/>
    </row>
    <row r="210" spans="1:21" s="55" customFormat="1" x14ac:dyDescent="0.2">
      <c r="A210" s="209"/>
      <c r="U210" s="209"/>
    </row>
    <row r="211" spans="1:21" s="55" customFormat="1" x14ac:dyDescent="0.2">
      <c r="A211" s="209"/>
      <c r="U211" s="209"/>
    </row>
    <row r="212" spans="1:21" s="55" customFormat="1" x14ac:dyDescent="0.2">
      <c r="A212" s="209"/>
      <c r="U212" s="209"/>
    </row>
    <row r="213" spans="1:21" s="55" customFormat="1" x14ac:dyDescent="0.2">
      <c r="A213" s="209"/>
      <c r="U213" s="209"/>
    </row>
    <row r="214" spans="1:21" s="55" customFormat="1" x14ac:dyDescent="0.2">
      <c r="A214" s="209"/>
      <c r="U214" s="209"/>
    </row>
    <row r="215" spans="1:21" s="55" customFormat="1" x14ac:dyDescent="0.2">
      <c r="A215" s="209"/>
      <c r="U215" s="209"/>
    </row>
    <row r="216" spans="1:21" s="55" customFormat="1" x14ac:dyDescent="0.2">
      <c r="A216" s="209"/>
      <c r="U216" s="209"/>
    </row>
    <row r="217" spans="1:21" s="55" customFormat="1" x14ac:dyDescent="0.2">
      <c r="A217" s="209"/>
      <c r="U217" s="209"/>
    </row>
    <row r="218" spans="1:21" s="55" customFormat="1" x14ac:dyDescent="0.2">
      <c r="A218" s="209"/>
      <c r="U218" s="209"/>
    </row>
    <row r="219" spans="1:21" s="55" customFormat="1" x14ac:dyDescent="0.2">
      <c r="A219" s="209"/>
      <c r="U219" s="209"/>
    </row>
    <row r="220" spans="1:21" s="55" customFormat="1" x14ac:dyDescent="0.2">
      <c r="A220" s="209"/>
      <c r="U220" s="209"/>
    </row>
    <row r="221" spans="1:21" s="55" customFormat="1" x14ac:dyDescent="0.2">
      <c r="A221" s="209"/>
      <c r="U221" s="209"/>
    </row>
    <row r="222" spans="1:21" s="55" customFormat="1" x14ac:dyDescent="0.2">
      <c r="A222" s="209"/>
      <c r="U222" s="209"/>
    </row>
    <row r="223" spans="1:21" s="55" customFormat="1" x14ac:dyDescent="0.2">
      <c r="A223" s="209"/>
      <c r="U223" s="209"/>
    </row>
    <row r="224" spans="1:21" s="55" customFormat="1" x14ac:dyDescent="0.2">
      <c r="A224" s="209"/>
      <c r="U224" s="209"/>
    </row>
    <row r="225" spans="1:21" s="55" customFormat="1" x14ac:dyDescent="0.2">
      <c r="A225" s="209"/>
      <c r="U225" s="209"/>
    </row>
    <row r="226" spans="1:21" s="55" customFormat="1" x14ac:dyDescent="0.2">
      <c r="A226" s="209"/>
      <c r="U226" s="209"/>
    </row>
    <row r="227" spans="1:21" s="55" customFormat="1" x14ac:dyDescent="0.2">
      <c r="A227" s="209"/>
      <c r="U227" s="209"/>
    </row>
    <row r="228" spans="1:21" s="55" customFormat="1" x14ac:dyDescent="0.2">
      <c r="A228" s="209"/>
      <c r="U228" s="209"/>
    </row>
    <row r="229" spans="1:21" s="55" customFormat="1" x14ac:dyDescent="0.2">
      <c r="A229" s="209"/>
      <c r="U229" s="209"/>
    </row>
    <row r="230" spans="1:21" s="55" customFormat="1" x14ac:dyDescent="0.2">
      <c r="A230" s="209"/>
      <c r="U230" s="209"/>
    </row>
    <row r="231" spans="1:21" s="55" customFormat="1" x14ac:dyDescent="0.2">
      <c r="A231" s="209"/>
      <c r="U231" s="209"/>
    </row>
    <row r="232" spans="1:21" s="55" customFormat="1" x14ac:dyDescent="0.2">
      <c r="A232" s="209"/>
      <c r="U232" s="209"/>
    </row>
    <row r="233" spans="1:21" s="55" customFormat="1" x14ac:dyDescent="0.2">
      <c r="A233" s="209"/>
      <c r="U233" s="209"/>
    </row>
    <row r="234" spans="1:21" s="55" customFormat="1" x14ac:dyDescent="0.2">
      <c r="A234" s="209"/>
      <c r="U234" s="209"/>
    </row>
    <row r="235" spans="1:21" s="55" customFormat="1" x14ac:dyDescent="0.2">
      <c r="A235" s="209"/>
      <c r="U235" s="209"/>
    </row>
    <row r="236" spans="1:21" s="55" customFormat="1" x14ac:dyDescent="0.2">
      <c r="A236" s="209"/>
      <c r="U236" s="209"/>
    </row>
    <row r="237" spans="1:21" s="55" customFormat="1" x14ac:dyDescent="0.2">
      <c r="A237" s="209"/>
      <c r="U237" s="209"/>
    </row>
    <row r="238" spans="1:21" s="55" customFormat="1" x14ac:dyDescent="0.2">
      <c r="A238" s="209"/>
      <c r="U238" s="209"/>
    </row>
    <row r="239" spans="1:21" s="55" customFormat="1" x14ac:dyDescent="0.2">
      <c r="A239" s="209"/>
      <c r="U239" s="209"/>
    </row>
    <row r="240" spans="1:21" s="55" customFormat="1" x14ac:dyDescent="0.2">
      <c r="A240" s="209"/>
      <c r="U240" s="209"/>
    </row>
    <row r="241" spans="1:21" s="55" customFormat="1" x14ac:dyDescent="0.2">
      <c r="A241" s="209"/>
      <c r="U241" s="209"/>
    </row>
    <row r="242" spans="1:21" s="55" customFormat="1" x14ac:dyDescent="0.2">
      <c r="A242" s="209"/>
      <c r="U242" s="209"/>
    </row>
    <row r="243" spans="1:21" s="55" customFormat="1" x14ac:dyDescent="0.2">
      <c r="A243" s="209"/>
      <c r="U243" s="209"/>
    </row>
    <row r="244" spans="1:21" s="55" customFormat="1" x14ac:dyDescent="0.2">
      <c r="A244" s="209"/>
      <c r="U244" s="209"/>
    </row>
    <row r="245" spans="1:21" s="55" customFormat="1" x14ac:dyDescent="0.2">
      <c r="A245" s="209"/>
      <c r="U245" s="209"/>
    </row>
    <row r="246" spans="1:21" s="55" customFormat="1" x14ac:dyDescent="0.2">
      <c r="A246" s="209"/>
      <c r="U246" s="209"/>
    </row>
    <row r="247" spans="1:21" s="55" customFormat="1" x14ac:dyDescent="0.2">
      <c r="A247" s="209"/>
      <c r="U247" s="209"/>
    </row>
    <row r="248" spans="1:21" s="55" customFormat="1" x14ac:dyDescent="0.2">
      <c r="A248" s="209"/>
      <c r="U248" s="209"/>
    </row>
    <row r="249" spans="1:21" s="55" customFormat="1" x14ac:dyDescent="0.2">
      <c r="A249" s="209"/>
      <c r="U249" s="209"/>
    </row>
    <row r="250" spans="1:21" s="55" customFormat="1" x14ac:dyDescent="0.2">
      <c r="A250" s="209"/>
      <c r="U250" s="209"/>
    </row>
    <row r="251" spans="1:21" s="55" customFormat="1" x14ac:dyDescent="0.2">
      <c r="A251" s="209"/>
      <c r="U251" s="209"/>
    </row>
    <row r="252" spans="1:21" s="55" customFormat="1" x14ac:dyDescent="0.2">
      <c r="A252" s="209"/>
      <c r="U252" s="209"/>
    </row>
    <row r="253" spans="1:21" s="55" customFormat="1" x14ac:dyDescent="0.2">
      <c r="A253" s="209"/>
      <c r="U253" s="209"/>
    </row>
    <row r="254" spans="1:21" s="55" customFormat="1" x14ac:dyDescent="0.2">
      <c r="A254" s="209"/>
      <c r="U254" s="209"/>
    </row>
    <row r="255" spans="1:21" s="55" customFormat="1" x14ac:dyDescent="0.2">
      <c r="A255" s="209"/>
      <c r="U255" s="209"/>
    </row>
    <row r="256" spans="1:21" s="55" customFormat="1" x14ac:dyDescent="0.2">
      <c r="A256" s="209"/>
      <c r="U256" s="209"/>
    </row>
    <row r="257" spans="1:21" s="55" customFormat="1" x14ac:dyDescent="0.2">
      <c r="A257" s="209"/>
      <c r="U257" s="209"/>
    </row>
    <row r="258" spans="1:21" s="55" customFormat="1" x14ac:dyDescent="0.2">
      <c r="A258" s="209"/>
      <c r="U258" s="209"/>
    </row>
    <row r="259" spans="1:21" s="55" customFormat="1" x14ac:dyDescent="0.2">
      <c r="A259" s="209"/>
      <c r="U259" s="209"/>
    </row>
    <row r="260" spans="1:21" s="55" customFormat="1" x14ac:dyDescent="0.2">
      <c r="A260" s="209"/>
      <c r="U260" s="209"/>
    </row>
    <row r="261" spans="1:21" s="55" customFormat="1" x14ac:dyDescent="0.2">
      <c r="A261" s="209"/>
      <c r="U261" s="209"/>
    </row>
    <row r="262" spans="1:21" s="55" customFormat="1" x14ac:dyDescent="0.2">
      <c r="A262" s="209"/>
      <c r="U262" s="209"/>
    </row>
    <row r="263" spans="1:21" s="55" customFormat="1" x14ac:dyDescent="0.2">
      <c r="A263" s="209"/>
      <c r="U263" s="209"/>
    </row>
    <row r="264" spans="1:21" s="55" customFormat="1" x14ac:dyDescent="0.2">
      <c r="A264" s="209"/>
      <c r="U264" s="209"/>
    </row>
    <row r="265" spans="1:21" s="55" customFormat="1" x14ac:dyDescent="0.2">
      <c r="A265" s="209"/>
      <c r="U265" s="209"/>
    </row>
    <row r="266" spans="1:21" s="55" customFormat="1" x14ac:dyDescent="0.2">
      <c r="A266" s="209"/>
      <c r="U266" s="209"/>
    </row>
    <row r="267" spans="1:21" s="55" customFormat="1" x14ac:dyDescent="0.2">
      <c r="A267" s="209"/>
      <c r="U267" s="209"/>
    </row>
    <row r="268" spans="1:21" s="55" customFormat="1" x14ac:dyDescent="0.2">
      <c r="A268" s="209"/>
      <c r="U268" s="209"/>
    </row>
    <row r="269" spans="1:21" s="55" customFormat="1" x14ac:dyDescent="0.2">
      <c r="A269" s="209"/>
      <c r="U269" s="209"/>
    </row>
    <row r="270" spans="1:21" s="55" customFormat="1" x14ac:dyDescent="0.2">
      <c r="A270" s="209"/>
      <c r="U270" s="209"/>
    </row>
    <row r="271" spans="1:21" s="55" customFormat="1" x14ac:dyDescent="0.2">
      <c r="A271" s="209"/>
      <c r="U271" s="209"/>
    </row>
    <row r="272" spans="1:21" s="55" customFormat="1" x14ac:dyDescent="0.2">
      <c r="A272" s="209"/>
      <c r="U272" s="209"/>
    </row>
    <row r="273" spans="1:21" s="55" customFormat="1" x14ac:dyDescent="0.2">
      <c r="A273" s="209"/>
      <c r="U273" s="209"/>
    </row>
    <row r="274" spans="1:21" s="55" customFormat="1" x14ac:dyDescent="0.2">
      <c r="A274" s="209"/>
      <c r="U274" s="209"/>
    </row>
    <row r="275" spans="1:21" s="55" customFormat="1" x14ac:dyDescent="0.2">
      <c r="A275" s="209"/>
      <c r="U275" s="209"/>
    </row>
    <row r="276" spans="1:21" s="55" customFormat="1" x14ac:dyDescent="0.2">
      <c r="A276" s="209"/>
      <c r="U276" s="209"/>
    </row>
    <row r="277" spans="1:21" s="55" customFormat="1" x14ac:dyDescent="0.2">
      <c r="A277" s="209"/>
      <c r="U277" s="209"/>
    </row>
    <row r="278" spans="1:21" s="55" customFormat="1" x14ac:dyDescent="0.2">
      <c r="A278" s="209"/>
      <c r="U278" s="209"/>
    </row>
    <row r="279" spans="1:21" s="55" customFormat="1" x14ac:dyDescent="0.2">
      <c r="A279" s="209"/>
      <c r="U279" s="209"/>
    </row>
    <row r="280" spans="1:21" s="55" customFormat="1" x14ac:dyDescent="0.2">
      <c r="A280" s="209"/>
      <c r="U280" s="209"/>
    </row>
    <row r="281" spans="1:21" s="55" customFormat="1" x14ac:dyDescent="0.2">
      <c r="A281" s="209"/>
      <c r="U281" s="209"/>
    </row>
    <row r="282" spans="1:21" s="55" customFormat="1" x14ac:dyDescent="0.2">
      <c r="A282" s="209"/>
      <c r="U282" s="209"/>
    </row>
    <row r="283" spans="1:21" s="55" customFormat="1" x14ac:dyDescent="0.2">
      <c r="A283" s="209"/>
      <c r="U283" s="209"/>
    </row>
    <row r="284" spans="1:21" s="55" customFormat="1" x14ac:dyDescent="0.2">
      <c r="A284" s="209"/>
      <c r="U284" s="209"/>
    </row>
    <row r="285" spans="1:21" s="55" customFormat="1" x14ac:dyDescent="0.2">
      <c r="A285" s="209"/>
      <c r="U285" s="209"/>
    </row>
    <row r="286" spans="1:21" s="55" customFormat="1" x14ac:dyDescent="0.2">
      <c r="A286" s="209"/>
      <c r="U286" s="209"/>
    </row>
    <row r="287" spans="1:21" s="55" customFormat="1" x14ac:dyDescent="0.2">
      <c r="A287" s="209"/>
      <c r="U287" s="209"/>
    </row>
    <row r="288" spans="1:21" s="55" customFormat="1" x14ac:dyDescent="0.2">
      <c r="A288" s="209"/>
      <c r="U288" s="209"/>
    </row>
    <row r="289" spans="1:21" s="55" customFormat="1" x14ac:dyDescent="0.2">
      <c r="A289" s="209"/>
      <c r="U289" s="209"/>
    </row>
    <row r="290" spans="1:21" s="55" customFormat="1" x14ac:dyDescent="0.2">
      <c r="A290" s="209"/>
      <c r="U290" s="209"/>
    </row>
    <row r="291" spans="1:21" s="55" customFormat="1" x14ac:dyDescent="0.2">
      <c r="A291" s="209"/>
      <c r="U291" s="209"/>
    </row>
    <row r="292" spans="1:21" s="55" customFormat="1" x14ac:dyDescent="0.2">
      <c r="A292" s="209"/>
      <c r="U292" s="209"/>
    </row>
    <row r="293" spans="1:21" s="55" customFormat="1" x14ac:dyDescent="0.2">
      <c r="A293" s="209"/>
      <c r="U293" s="209"/>
    </row>
    <row r="294" spans="1:21" s="55" customFormat="1" x14ac:dyDescent="0.2">
      <c r="A294" s="209"/>
      <c r="U294" s="209"/>
    </row>
    <row r="295" spans="1:21" s="55" customFormat="1" x14ac:dyDescent="0.2">
      <c r="A295" s="209"/>
      <c r="U295" s="209"/>
    </row>
    <row r="296" spans="1:21" s="55" customFormat="1" x14ac:dyDescent="0.2">
      <c r="A296" s="209"/>
      <c r="U296" s="209"/>
    </row>
    <row r="297" spans="1:21" s="55" customFormat="1" x14ac:dyDescent="0.2">
      <c r="A297" s="209"/>
      <c r="U297" s="209"/>
    </row>
    <row r="298" spans="1:21" s="55" customFormat="1" x14ac:dyDescent="0.2">
      <c r="A298" s="209"/>
      <c r="U298" s="209"/>
    </row>
    <row r="299" spans="1:21" s="55" customFormat="1" x14ac:dyDescent="0.2">
      <c r="A299" s="209"/>
      <c r="U299" s="209"/>
    </row>
    <row r="300" spans="1:21" s="55" customFormat="1" x14ac:dyDescent="0.2">
      <c r="A300" s="209"/>
      <c r="U300" s="209"/>
    </row>
    <row r="301" spans="1:21" s="55" customFormat="1" x14ac:dyDescent="0.2">
      <c r="A301" s="209"/>
      <c r="U301" s="209"/>
    </row>
    <row r="302" spans="1:21" s="55" customFormat="1" x14ac:dyDescent="0.2">
      <c r="A302" s="209"/>
      <c r="U302" s="209"/>
    </row>
    <row r="303" spans="1:21" s="55" customFormat="1" x14ac:dyDescent="0.2">
      <c r="A303" s="209"/>
      <c r="U303" s="209"/>
    </row>
    <row r="304" spans="1:21" s="55" customFormat="1" x14ac:dyDescent="0.2">
      <c r="A304" s="209"/>
      <c r="U304" s="209"/>
    </row>
    <row r="305" spans="1:21" s="55" customFormat="1" x14ac:dyDescent="0.2">
      <c r="A305" s="209"/>
      <c r="U305" s="209"/>
    </row>
    <row r="306" spans="1:21" s="55" customFormat="1" x14ac:dyDescent="0.2">
      <c r="A306" s="209"/>
      <c r="U306" s="209"/>
    </row>
    <row r="307" spans="1:21" s="55" customFormat="1" x14ac:dyDescent="0.2">
      <c r="A307" s="209"/>
      <c r="U307" s="209"/>
    </row>
    <row r="308" spans="1:21" s="55" customFormat="1" x14ac:dyDescent="0.2">
      <c r="A308" s="209"/>
      <c r="U308" s="209"/>
    </row>
    <row r="309" spans="1:21" s="55" customFormat="1" x14ac:dyDescent="0.2">
      <c r="A309" s="209"/>
      <c r="U309" s="209"/>
    </row>
    <row r="310" spans="1:21" s="55" customFormat="1" x14ac:dyDescent="0.2">
      <c r="A310" s="209"/>
      <c r="U310" s="209"/>
    </row>
    <row r="311" spans="1:21" s="55" customFormat="1" x14ac:dyDescent="0.2">
      <c r="A311" s="209"/>
      <c r="U311" s="209"/>
    </row>
    <row r="312" spans="1:21" s="55" customFormat="1" x14ac:dyDescent="0.2">
      <c r="A312" s="209"/>
      <c r="U312" s="209"/>
    </row>
    <row r="313" spans="1:21" s="55" customFormat="1" x14ac:dyDescent="0.2">
      <c r="A313" s="209"/>
      <c r="U313" s="209"/>
    </row>
    <row r="314" spans="1:21" s="55" customFormat="1" x14ac:dyDescent="0.2">
      <c r="A314" s="209"/>
      <c r="U314" s="209"/>
    </row>
    <row r="315" spans="1:21" s="55" customFormat="1" x14ac:dyDescent="0.2">
      <c r="A315" s="209"/>
      <c r="U315" s="209"/>
    </row>
    <row r="316" spans="1:21" s="55" customFormat="1" x14ac:dyDescent="0.2">
      <c r="A316" s="209"/>
      <c r="U316" s="209"/>
    </row>
    <row r="317" spans="1:21" s="55" customFormat="1" x14ac:dyDescent="0.2">
      <c r="A317" s="209"/>
      <c r="U317" s="209"/>
    </row>
    <row r="318" spans="1:21" s="55" customFormat="1" x14ac:dyDescent="0.2">
      <c r="A318" s="209"/>
      <c r="U318" s="209"/>
    </row>
    <row r="319" spans="1:21" s="55" customFormat="1" x14ac:dyDescent="0.2">
      <c r="A319" s="209"/>
      <c r="U319" s="209"/>
    </row>
    <row r="320" spans="1:21" s="55" customFormat="1" x14ac:dyDescent="0.2">
      <c r="A320" s="209"/>
      <c r="U320" s="209"/>
    </row>
    <row r="321" spans="1:21" s="55" customFormat="1" x14ac:dyDescent="0.2">
      <c r="A321" s="209"/>
      <c r="U321" s="209"/>
    </row>
    <row r="322" spans="1:21" s="55" customFormat="1" x14ac:dyDescent="0.2">
      <c r="A322" s="209"/>
      <c r="U322" s="209"/>
    </row>
    <row r="323" spans="1:21" s="55" customFormat="1" x14ac:dyDescent="0.2">
      <c r="A323" s="209"/>
      <c r="U323" s="209"/>
    </row>
    <row r="324" spans="1:21" s="55" customFormat="1" x14ac:dyDescent="0.2">
      <c r="A324" s="209"/>
      <c r="U324" s="209"/>
    </row>
    <row r="325" spans="1:21" s="55" customFormat="1" x14ac:dyDescent="0.2">
      <c r="A325" s="209"/>
      <c r="U325" s="209"/>
    </row>
    <row r="326" spans="1:21" s="55" customFormat="1" x14ac:dyDescent="0.2">
      <c r="A326" s="209"/>
      <c r="U326" s="209"/>
    </row>
    <row r="327" spans="1:21" s="55" customFormat="1" x14ac:dyDescent="0.2">
      <c r="A327" s="209"/>
      <c r="U327" s="209"/>
    </row>
    <row r="328" spans="1:21" s="55" customFormat="1" x14ac:dyDescent="0.2">
      <c r="A328" s="209"/>
      <c r="U328" s="209"/>
    </row>
    <row r="329" spans="1:21" s="55" customFormat="1" x14ac:dyDescent="0.2">
      <c r="A329" s="209"/>
      <c r="U329" s="209"/>
    </row>
    <row r="330" spans="1:21" s="55" customFormat="1" x14ac:dyDescent="0.2">
      <c r="A330" s="209"/>
      <c r="U330" s="209"/>
    </row>
    <row r="331" spans="1:21" s="55" customFormat="1" x14ac:dyDescent="0.2">
      <c r="A331" s="209"/>
      <c r="U331" s="209"/>
    </row>
    <row r="332" spans="1:21" s="55" customFormat="1" x14ac:dyDescent="0.2">
      <c r="A332" s="209"/>
      <c r="U332" s="209"/>
    </row>
    <row r="333" spans="1:21" s="55" customFormat="1" x14ac:dyDescent="0.2">
      <c r="A333" s="209"/>
      <c r="U333" s="209"/>
    </row>
    <row r="334" spans="1:21" s="55" customFormat="1" x14ac:dyDescent="0.2">
      <c r="A334" s="209"/>
      <c r="U334" s="209"/>
    </row>
    <row r="335" spans="1:21" s="55" customFormat="1" x14ac:dyDescent="0.2">
      <c r="A335" s="209"/>
      <c r="U335" s="209"/>
    </row>
    <row r="336" spans="1:21" s="55" customFormat="1" x14ac:dyDescent="0.2">
      <c r="A336" s="209"/>
      <c r="U336" s="209"/>
    </row>
    <row r="337" spans="1:21" s="55" customFormat="1" x14ac:dyDescent="0.2">
      <c r="A337" s="209"/>
      <c r="U337" s="209"/>
    </row>
    <row r="338" spans="1:21" s="55" customFormat="1" x14ac:dyDescent="0.2">
      <c r="A338" s="209"/>
      <c r="U338" s="209"/>
    </row>
    <row r="339" spans="1:21" s="55" customFormat="1" x14ac:dyDescent="0.2">
      <c r="A339" s="209"/>
      <c r="U339" s="209"/>
    </row>
    <row r="340" spans="1:21" s="55" customFormat="1" x14ac:dyDescent="0.2">
      <c r="A340" s="209"/>
      <c r="U340" s="209"/>
    </row>
    <row r="341" spans="1:21" s="55" customFormat="1" x14ac:dyDescent="0.2">
      <c r="A341" s="209"/>
      <c r="U341" s="209"/>
    </row>
    <row r="342" spans="1:21" s="55" customFormat="1" x14ac:dyDescent="0.2">
      <c r="A342" s="209"/>
      <c r="U342" s="209"/>
    </row>
    <row r="343" spans="1:21" s="55" customFormat="1" x14ac:dyDescent="0.2">
      <c r="A343" s="209"/>
      <c r="U343" s="209"/>
    </row>
    <row r="344" spans="1:21" s="55" customFormat="1" x14ac:dyDescent="0.2">
      <c r="A344" s="209"/>
      <c r="U344" s="209"/>
    </row>
    <row r="345" spans="1:21" s="55" customFormat="1" x14ac:dyDescent="0.2">
      <c r="A345" s="209"/>
      <c r="U345" s="209"/>
    </row>
    <row r="346" spans="1:21" s="55" customFormat="1" x14ac:dyDescent="0.2">
      <c r="A346" s="209"/>
      <c r="U346" s="209"/>
    </row>
    <row r="347" spans="1:21" s="55" customFormat="1" x14ac:dyDescent="0.2">
      <c r="A347" s="209"/>
      <c r="U347" s="209"/>
    </row>
    <row r="348" spans="1:21" s="55" customFormat="1" x14ac:dyDescent="0.2">
      <c r="A348" s="209"/>
      <c r="U348" s="209"/>
    </row>
    <row r="349" spans="1:21" s="55" customFormat="1" x14ac:dyDescent="0.2">
      <c r="A349" s="209"/>
      <c r="U349" s="209"/>
    </row>
    <row r="350" spans="1:21" s="55" customFormat="1" x14ac:dyDescent="0.2">
      <c r="A350" s="209"/>
      <c r="U350" s="209"/>
    </row>
    <row r="351" spans="1:21" s="55" customFormat="1" x14ac:dyDescent="0.2">
      <c r="A351" s="209"/>
      <c r="U351" s="209"/>
    </row>
    <row r="352" spans="1:21" s="55" customFormat="1" x14ac:dyDescent="0.2">
      <c r="A352" s="209"/>
      <c r="U352" s="209"/>
    </row>
    <row r="353" spans="1:21" s="55" customFormat="1" x14ac:dyDescent="0.2">
      <c r="A353" s="209"/>
      <c r="U353" s="209"/>
    </row>
    <row r="354" spans="1:21" s="55" customFormat="1" x14ac:dyDescent="0.2">
      <c r="A354" s="209"/>
      <c r="U354" s="209"/>
    </row>
    <row r="355" spans="1:21" s="55" customFormat="1" x14ac:dyDescent="0.2">
      <c r="A355" s="209"/>
      <c r="U355" s="209"/>
    </row>
    <row r="356" spans="1:21" s="55" customFormat="1" x14ac:dyDescent="0.2">
      <c r="A356" s="209"/>
      <c r="U356" s="209"/>
    </row>
    <row r="357" spans="1:21" s="55" customFormat="1" x14ac:dyDescent="0.2">
      <c r="A357" s="209"/>
      <c r="U357" s="209"/>
    </row>
    <row r="358" spans="1:21" s="55" customFormat="1" x14ac:dyDescent="0.2">
      <c r="A358" s="209"/>
      <c r="U358" s="209"/>
    </row>
    <row r="359" spans="1:21" s="55" customFormat="1" x14ac:dyDescent="0.2">
      <c r="A359" s="209"/>
      <c r="U359" s="209"/>
    </row>
    <row r="360" spans="1:21" s="55" customFormat="1" x14ac:dyDescent="0.2">
      <c r="A360" s="209"/>
      <c r="U360" s="209"/>
    </row>
    <row r="361" spans="1:21" s="55" customFormat="1" x14ac:dyDescent="0.2">
      <c r="A361" s="209"/>
      <c r="U361" s="209"/>
    </row>
    <row r="362" spans="1:21" s="55" customFormat="1" x14ac:dyDescent="0.2">
      <c r="A362" s="209"/>
      <c r="U362" s="209"/>
    </row>
    <row r="363" spans="1:21" s="55" customFormat="1" x14ac:dyDescent="0.2">
      <c r="A363" s="209"/>
      <c r="U363" s="209"/>
    </row>
    <row r="364" spans="1:21" s="55" customFormat="1" x14ac:dyDescent="0.2">
      <c r="A364" s="209"/>
      <c r="U364" s="209"/>
    </row>
    <row r="365" spans="1:21" s="55" customFormat="1" x14ac:dyDescent="0.2">
      <c r="A365" s="209"/>
      <c r="U365" s="209"/>
    </row>
    <row r="366" spans="1:21" s="55" customFormat="1" x14ac:dyDescent="0.2">
      <c r="A366" s="209"/>
      <c r="U366" s="209"/>
    </row>
    <row r="367" spans="1:21" s="55" customFormat="1" x14ac:dyDescent="0.2">
      <c r="A367" s="209"/>
      <c r="U367" s="209"/>
    </row>
    <row r="368" spans="1:21" s="55" customFormat="1" x14ac:dyDescent="0.2">
      <c r="A368" s="209"/>
      <c r="U368" s="209"/>
    </row>
    <row r="369" spans="1:21" s="55" customFormat="1" x14ac:dyDescent="0.2">
      <c r="A369" s="209"/>
      <c r="U369" s="209"/>
    </row>
    <row r="370" spans="1:21" s="55" customFormat="1" x14ac:dyDescent="0.2">
      <c r="A370" s="209"/>
      <c r="U370" s="209"/>
    </row>
    <row r="371" spans="1:21" s="55" customFormat="1" x14ac:dyDescent="0.2">
      <c r="A371" s="209"/>
      <c r="U371" s="209"/>
    </row>
    <row r="372" spans="1:21" s="55" customFormat="1" x14ac:dyDescent="0.2">
      <c r="A372" s="209"/>
      <c r="U372" s="209"/>
    </row>
    <row r="373" spans="1:21" s="55" customFormat="1" x14ac:dyDescent="0.2">
      <c r="A373" s="209"/>
      <c r="U373" s="209"/>
    </row>
    <row r="374" spans="1:21" s="55" customFormat="1" x14ac:dyDescent="0.2">
      <c r="A374" s="209"/>
      <c r="U374" s="209"/>
    </row>
    <row r="375" spans="1:21" s="55" customFormat="1" x14ac:dyDescent="0.2">
      <c r="A375" s="209"/>
      <c r="U375" s="209"/>
    </row>
    <row r="376" spans="1:21" s="55" customFormat="1" x14ac:dyDescent="0.2">
      <c r="A376" s="209"/>
      <c r="U376" s="209"/>
    </row>
    <row r="377" spans="1:21" s="55" customFormat="1" x14ac:dyDescent="0.2">
      <c r="A377" s="209"/>
      <c r="U377" s="209"/>
    </row>
    <row r="378" spans="1:21" s="55" customFormat="1" x14ac:dyDescent="0.2">
      <c r="A378" s="209"/>
      <c r="U378" s="209"/>
    </row>
    <row r="379" spans="1:21" s="55" customFormat="1" x14ac:dyDescent="0.2">
      <c r="A379" s="209"/>
      <c r="U379" s="209"/>
    </row>
    <row r="380" spans="1:21" s="55" customFormat="1" x14ac:dyDescent="0.2">
      <c r="A380" s="209"/>
      <c r="U380" s="209"/>
    </row>
    <row r="381" spans="1:21" s="55" customFormat="1" x14ac:dyDescent="0.2">
      <c r="A381" s="209"/>
      <c r="U381" s="209"/>
    </row>
    <row r="382" spans="1:21" s="55" customFormat="1" x14ac:dyDescent="0.2">
      <c r="A382" s="209"/>
      <c r="U382" s="209"/>
    </row>
    <row r="383" spans="1:21" s="55" customFormat="1" x14ac:dyDescent="0.2">
      <c r="A383" s="209"/>
      <c r="U383" s="209"/>
    </row>
    <row r="384" spans="1:21" s="55" customFormat="1" x14ac:dyDescent="0.2">
      <c r="A384" s="209"/>
      <c r="U384" s="209"/>
    </row>
    <row r="385" spans="1:21" s="55" customFormat="1" x14ac:dyDescent="0.2">
      <c r="A385" s="209"/>
      <c r="U385" s="209"/>
    </row>
    <row r="386" spans="1:21" s="55" customFormat="1" x14ac:dyDescent="0.2">
      <c r="A386" s="209"/>
      <c r="U386" s="209"/>
    </row>
    <row r="387" spans="1:21" s="55" customFormat="1" x14ac:dyDescent="0.2">
      <c r="A387" s="209"/>
      <c r="U387" s="209"/>
    </row>
    <row r="388" spans="1:21" s="55" customFormat="1" x14ac:dyDescent="0.2">
      <c r="A388" s="209"/>
      <c r="U388" s="209"/>
    </row>
    <row r="389" spans="1:21" s="55" customFormat="1" x14ac:dyDescent="0.2">
      <c r="A389" s="209"/>
      <c r="U389" s="209"/>
    </row>
    <row r="390" spans="1:21" s="55" customFormat="1" x14ac:dyDescent="0.2">
      <c r="A390" s="209"/>
      <c r="U390" s="209"/>
    </row>
    <row r="391" spans="1:21" s="55" customFormat="1" x14ac:dyDescent="0.2">
      <c r="A391" s="209"/>
      <c r="U391" s="209"/>
    </row>
    <row r="392" spans="1:21" s="55" customFormat="1" x14ac:dyDescent="0.2">
      <c r="A392" s="209"/>
      <c r="U392" s="209"/>
    </row>
    <row r="393" spans="1:21" s="55" customFormat="1" x14ac:dyDescent="0.2">
      <c r="A393" s="209"/>
      <c r="U393" s="209"/>
    </row>
    <row r="394" spans="1:21" s="55" customFormat="1" x14ac:dyDescent="0.2">
      <c r="A394" s="209"/>
      <c r="U394" s="209"/>
    </row>
    <row r="395" spans="1:21" s="55" customFormat="1" x14ac:dyDescent="0.2">
      <c r="A395" s="209"/>
      <c r="U395" s="209"/>
    </row>
    <row r="396" spans="1:21" s="55" customFormat="1" x14ac:dyDescent="0.2">
      <c r="A396" s="209"/>
      <c r="U396" s="209"/>
    </row>
    <row r="397" spans="1:21" s="55" customFormat="1" x14ac:dyDescent="0.2">
      <c r="A397" s="209"/>
      <c r="U397" s="209"/>
    </row>
    <row r="398" spans="1:21" s="55" customFormat="1" x14ac:dyDescent="0.2">
      <c r="A398" s="209"/>
      <c r="U398" s="209"/>
    </row>
    <row r="399" spans="1:21" s="55" customFormat="1" x14ac:dyDescent="0.2">
      <c r="A399" s="209"/>
      <c r="U399" s="209"/>
    </row>
    <row r="400" spans="1:21" s="55" customFormat="1" x14ac:dyDescent="0.2">
      <c r="A400" s="209"/>
      <c r="U400" s="209"/>
    </row>
    <row r="401" spans="1:21" s="55" customFormat="1" x14ac:dyDescent="0.2">
      <c r="A401" s="209"/>
      <c r="U401" s="209"/>
    </row>
    <row r="402" spans="1:21" s="55" customFormat="1" x14ac:dyDescent="0.2">
      <c r="A402" s="209"/>
      <c r="U402" s="209"/>
    </row>
    <row r="403" spans="1:21" s="55" customFormat="1" x14ac:dyDescent="0.2">
      <c r="A403" s="209"/>
      <c r="U403" s="209"/>
    </row>
    <row r="404" spans="1:21" s="55" customFormat="1" x14ac:dyDescent="0.2">
      <c r="A404" s="209"/>
      <c r="U404" s="209"/>
    </row>
    <row r="405" spans="1:21" s="55" customFormat="1" x14ac:dyDescent="0.2">
      <c r="A405" s="209"/>
      <c r="U405" s="209"/>
    </row>
    <row r="406" spans="1:21" s="55" customFormat="1" x14ac:dyDescent="0.2">
      <c r="A406" s="209"/>
      <c r="U406" s="209"/>
    </row>
    <row r="407" spans="1:21" s="55" customFormat="1" x14ac:dyDescent="0.2">
      <c r="A407" s="209"/>
      <c r="U407" s="209"/>
    </row>
    <row r="408" spans="1:21" s="55" customFormat="1" x14ac:dyDescent="0.2">
      <c r="A408" s="209"/>
      <c r="U408" s="209"/>
    </row>
    <row r="409" spans="1:21" s="55" customFormat="1" x14ac:dyDescent="0.2">
      <c r="A409" s="209"/>
      <c r="U409" s="209"/>
    </row>
    <row r="410" spans="1:21" s="55" customFormat="1" x14ac:dyDescent="0.2">
      <c r="A410" s="209"/>
      <c r="U410" s="209"/>
    </row>
    <row r="411" spans="1:21" s="55" customFormat="1" x14ac:dyDescent="0.2">
      <c r="A411" s="209"/>
      <c r="U411" s="209"/>
    </row>
    <row r="412" spans="1:21" s="55" customFormat="1" x14ac:dyDescent="0.2">
      <c r="A412" s="209"/>
      <c r="U412" s="209"/>
    </row>
    <row r="413" spans="1:21" s="55" customFormat="1" x14ac:dyDescent="0.2">
      <c r="A413" s="209"/>
      <c r="U413" s="209"/>
    </row>
    <row r="414" spans="1:21" s="55" customFormat="1" x14ac:dyDescent="0.2">
      <c r="A414" s="209"/>
      <c r="U414" s="209"/>
    </row>
    <row r="415" spans="1:21" s="55" customFormat="1" x14ac:dyDescent="0.2">
      <c r="A415" s="209"/>
      <c r="U415" s="209"/>
    </row>
    <row r="416" spans="1:21" s="55" customFormat="1" x14ac:dyDescent="0.2">
      <c r="A416" s="209"/>
      <c r="U416" s="209"/>
    </row>
    <row r="417" spans="1:21" s="55" customFormat="1" x14ac:dyDescent="0.2">
      <c r="A417" s="209"/>
      <c r="U417" s="209"/>
    </row>
    <row r="418" spans="1:21" s="55" customFormat="1" x14ac:dyDescent="0.2">
      <c r="A418" s="209"/>
      <c r="U418" s="209"/>
    </row>
    <row r="419" spans="1:21" s="55" customFormat="1" x14ac:dyDescent="0.2">
      <c r="A419" s="209"/>
      <c r="U419" s="209"/>
    </row>
    <row r="420" spans="1:21" s="55" customFormat="1" x14ac:dyDescent="0.2">
      <c r="A420" s="209"/>
      <c r="U420" s="209"/>
    </row>
    <row r="421" spans="1:21" s="55" customFormat="1" x14ac:dyDescent="0.2">
      <c r="A421" s="209"/>
      <c r="U421" s="209"/>
    </row>
    <row r="422" spans="1:21" s="55" customFormat="1" x14ac:dyDescent="0.2">
      <c r="A422" s="209"/>
      <c r="U422" s="209"/>
    </row>
    <row r="423" spans="1:21" s="55" customFormat="1" x14ac:dyDescent="0.2">
      <c r="A423" s="209"/>
      <c r="U423" s="209"/>
    </row>
    <row r="424" spans="1:21" s="55" customFormat="1" x14ac:dyDescent="0.2">
      <c r="A424" s="209"/>
      <c r="U424" s="209"/>
    </row>
    <row r="425" spans="1:21" s="55" customFormat="1" x14ac:dyDescent="0.2">
      <c r="A425" s="209"/>
      <c r="U425" s="209"/>
    </row>
    <row r="426" spans="1:21" s="55" customFormat="1" x14ac:dyDescent="0.2">
      <c r="A426" s="209"/>
      <c r="U426" s="209"/>
    </row>
    <row r="427" spans="1:21" s="55" customFormat="1" x14ac:dyDescent="0.2">
      <c r="A427" s="209"/>
      <c r="U427" s="209"/>
    </row>
    <row r="428" spans="1:21" s="55" customFormat="1" x14ac:dyDescent="0.2">
      <c r="A428" s="209"/>
      <c r="U428" s="209"/>
    </row>
    <row r="429" spans="1:21" s="55" customFormat="1" x14ac:dyDescent="0.2">
      <c r="A429" s="209"/>
      <c r="U429" s="209"/>
    </row>
    <row r="430" spans="1:21" s="55" customFormat="1" x14ac:dyDescent="0.2">
      <c r="A430" s="209"/>
      <c r="U430" s="209"/>
    </row>
    <row r="431" spans="1:21" s="55" customFormat="1" x14ac:dyDescent="0.2">
      <c r="A431" s="209"/>
      <c r="U431" s="209"/>
    </row>
    <row r="432" spans="1:21" s="55" customFormat="1" x14ac:dyDescent="0.2">
      <c r="A432" s="209"/>
      <c r="U432" s="209"/>
    </row>
    <row r="433" spans="1:21" s="55" customFormat="1" x14ac:dyDescent="0.2">
      <c r="A433" s="209"/>
      <c r="U433" s="209"/>
    </row>
    <row r="434" spans="1:21" s="55" customFormat="1" x14ac:dyDescent="0.2">
      <c r="A434" s="209"/>
      <c r="U434" s="209"/>
    </row>
    <row r="435" spans="1:21" s="55" customFormat="1" x14ac:dyDescent="0.2">
      <c r="A435" s="209"/>
      <c r="U435" s="209"/>
    </row>
    <row r="436" spans="1:21" s="55" customFormat="1" x14ac:dyDescent="0.2">
      <c r="A436" s="209"/>
      <c r="U436" s="209"/>
    </row>
    <row r="437" spans="1:21" s="55" customFormat="1" x14ac:dyDescent="0.2">
      <c r="A437" s="209"/>
      <c r="U437" s="209"/>
    </row>
    <row r="438" spans="1:21" s="55" customFormat="1" x14ac:dyDescent="0.2">
      <c r="A438" s="209"/>
      <c r="U438" s="209"/>
    </row>
    <row r="439" spans="1:21" s="55" customFormat="1" x14ac:dyDescent="0.2">
      <c r="A439" s="209"/>
      <c r="U439" s="209"/>
    </row>
    <row r="440" spans="1:21" s="55" customFormat="1" x14ac:dyDescent="0.2">
      <c r="A440" s="209"/>
      <c r="U440" s="209"/>
    </row>
    <row r="441" spans="1:21" s="55" customFormat="1" x14ac:dyDescent="0.2">
      <c r="A441" s="209"/>
      <c r="U441" s="209"/>
    </row>
    <row r="442" spans="1:21" s="55" customFormat="1" x14ac:dyDescent="0.2">
      <c r="A442" s="209"/>
      <c r="U442" s="209"/>
    </row>
    <row r="443" spans="1:21" s="55" customFormat="1" x14ac:dyDescent="0.2">
      <c r="A443" s="209"/>
      <c r="U443" s="209"/>
    </row>
    <row r="444" spans="1:21" s="55" customFormat="1" x14ac:dyDescent="0.2">
      <c r="A444" s="209"/>
      <c r="U444" s="209"/>
    </row>
    <row r="445" spans="1:21" s="55" customFormat="1" x14ac:dyDescent="0.2">
      <c r="A445" s="209"/>
      <c r="U445" s="209"/>
    </row>
    <row r="446" spans="1:21" s="55" customFormat="1" x14ac:dyDescent="0.2">
      <c r="A446" s="209"/>
      <c r="U446" s="209"/>
    </row>
    <row r="447" spans="1:21" s="55" customFormat="1" x14ac:dyDescent="0.2">
      <c r="A447" s="209"/>
      <c r="U447" s="209"/>
    </row>
    <row r="448" spans="1:21" s="55" customFormat="1" x14ac:dyDescent="0.2">
      <c r="A448" s="209"/>
      <c r="U448" s="209"/>
    </row>
    <row r="449" spans="1:21" s="55" customFormat="1" x14ac:dyDescent="0.2">
      <c r="A449" s="209"/>
      <c r="U449" s="209"/>
    </row>
    <row r="450" spans="1:21" s="55" customFormat="1" x14ac:dyDescent="0.2">
      <c r="A450" s="209"/>
      <c r="U450" s="209"/>
    </row>
    <row r="451" spans="1:21" s="55" customFormat="1" x14ac:dyDescent="0.2">
      <c r="A451" s="209"/>
      <c r="U451" s="209"/>
    </row>
    <row r="452" spans="1:21" s="55" customFormat="1" x14ac:dyDescent="0.2">
      <c r="A452" s="209"/>
      <c r="U452" s="209"/>
    </row>
    <row r="453" spans="1:21" s="55" customFormat="1" x14ac:dyDescent="0.2">
      <c r="A453" s="209"/>
      <c r="U453" s="209"/>
    </row>
    <row r="454" spans="1:21" s="55" customFormat="1" x14ac:dyDescent="0.2">
      <c r="A454" s="209"/>
      <c r="U454" s="209"/>
    </row>
    <row r="455" spans="1:21" s="55" customFormat="1" x14ac:dyDescent="0.2">
      <c r="A455" s="209"/>
      <c r="U455" s="209"/>
    </row>
    <row r="456" spans="1:21" s="55" customFormat="1" x14ac:dyDescent="0.2">
      <c r="A456" s="209"/>
      <c r="U456" s="209"/>
    </row>
    <row r="457" spans="1:21" s="55" customFormat="1" x14ac:dyDescent="0.2">
      <c r="A457" s="209"/>
      <c r="U457" s="209"/>
    </row>
    <row r="458" spans="1:21" s="55" customFormat="1" x14ac:dyDescent="0.2">
      <c r="A458" s="209"/>
      <c r="U458" s="209"/>
    </row>
    <row r="459" spans="1:21" s="55" customFormat="1" x14ac:dyDescent="0.2">
      <c r="A459" s="209"/>
      <c r="U459" s="209"/>
    </row>
    <row r="460" spans="1:21" s="55" customFormat="1" x14ac:dyDescent="0.2">
      <c r="A460" s="209"/>
      <c r="U460" s="209"/>
    </row>
    <row r="461" spans="1:21" s="55" customFormat="1" x14ac:dyDescent="0.2">
      <c r="A461" s="209"/>
      <c r="U461" s="209"/>
    </row>
    <row r="462" spans="1:21" s="55" customFormat="1" x14ac:dyDescent="0.2">
      <c r="A462" s="209"/>
      <c r="U462" s="209"/>
    </row>
    <row r="463" spans="1:21" s="55" customFormat="1" x14ac:dyDescent="0.2">
      <c r="A463" s="209"/>
      <c r="U463" s="209"/>
    </row>
    <row r="464" spans="1:21" s="55" customFormat="1" x14ac:dyDescent="0.2">
      <c r="A464" s="209"/>
      <c r="U464" s="209"/>
    </row>
    <row r="465" spans="1:21" s="55" customFormat="1" x14ac:dyDescent="0.2">
      <c r="A465" s="209"/>
      <c r="U465" s="209"/>
    </row>
    <row r="466" spans="1:21" s="55" customFormat="1" x14ac:dyDescent="0.2">
      <c r="A466" s="209"/>
      <c r="U466" s="209"/>
    </row>
    <row r="467" spans="1:21" s="55" customFormat="1" x14ac:dyDescent="0.2">
      <c r="A467" s="209"/>
      <c r="U467" s="209"/>
    </row>
    <row r="468" spans="1:21" s="55" customFormat="1" x14ac:dyDescent="0.2">
      <c r="A468" s="209"/>
      <c r="U468" s="209"/>
    </row>
    <row r="469" spans="1:21" s="55" customFormat="1" x14ac:dyDescent="0.2">
      <c r="A469" s="209"/>
      <c r="U469" s="209"/>
    </row>
    <row r="470" spans="1:21" s="55" customFormat="1" x14ac:dyDescent="0.2">
      <c r="A470" s="209"/>
      <c r="U470" s="209"/>
    </row>
    <row r="471" spans="1:21" s="55" customFormat="1" x14ac:dyDescent="0.2">
      <c r="A471" s="209"/>
      <c r="U471" s="209"/>
    </row>
    <row r="472" spans="1:21" s="55" customFormat="1" x14ac:dyDescent="0.2">
      <c r="A472" s="209"/>
      <c r="U472" s="209"/>
    </row>
    <row r="473" spans="1:21" s="55" customFormat="1" x14ac:dyDescent="0.2">
      <c r="A473" s="209"/>
      <c r="U473" s="209"/>
    </row>
    <row r="474" spans="1:21" s="55" customFormat="1" x14ac:dyDescent="0.2">
      <c r="A474" s="209"/>
      <c r="U474" s="209"/>
    </row>
    <row r="475" spans="1:21" s="55" customFormat="1" x14ac:dyDescent="0.2">
      <c r="A475" s="209"/>
      <c r="U475" s="209"/>
    </row>
    <row r="476" spans="1:21" s="55" customFormat="1" x14ac:dyDescent="0.2">
      <c r="A476" s="209"/>
      <c r="U476" s="209"/>
    </row>
    <row r="477" spans="1:21" s="55" customFormat="1" x14ac:dyDescent="0.2">
      <c r="A477" s="209"/>
      <c r="U477" s="209"/>
    </row>
    <row r="478" spans="1:21" s="55" customFormat="1" x14ac:dyDescent="0.2">
      <c r="A478" s="209"/>
      <c r="U478" s="209"/>
    </row>
    <row r="479" spans="1:21" s="55" customFormat="1" x14ac:dyDescent="0.2">
      <c r="A479" s="209"/>
      <c r="U479" s="209"/>
    </row>
    <row r="480" spans="1:21" s="55" customFormat="1" x14ac:dyDescent="0.2">
      <c r="A480" s="209"/>
      <c r="U480" s="209"/>
    </row>
    <row r="481" spans="1:21" s="55" customFormat="1" x14ac:dyDescent="0.2">
      <c r="A481" s="209"/>
      <c r="U481" s="209"/>
    </row>
    <row r="482" spans="1:21" s="55" customFormat="1" x14ac:dyDescent="0.2">
      <c r="A482" s="209"/>
      <c r="U482" s="209"/>
    </row>
    <row r="483" spans="1:21" s="55" customFormat="1" x14ac:dyDescent="0.2">
      <c r="A483" s="209"/>
      <c r="U483" s="209"/>
    </row>
    <row r="484" spans="1:21" s="55" customFormat="1" x14ac:dyDescent="0.2">
      <c r="A484" s="209"/>
      <c r="U484" s="209"/>
    </row>
    <row r="485" spans="1:21" s="55" customFormat="1" x14ac:dyDescent="0.2">
      <c r="A485" s="209"/>
      <c r="U485" s="209"/>
    </row>
    <row r="486" spans="1:21" s="55" customFormat="1" x14ac:dyDescent="0.2">
      <c r="A486" s="209"/>
      <c r="U486" s="209"/>
    </row>
    <row r="487" spans="1:21" s="55" customFormat="1" x14ac:dyDescent="0.2">
      <c r="A487" s="209"/>
      <c r="U487" s="209"/>
    </row>
    <row r="488" spans="1:21" s="55" customFormat="1" x14ac:dyDescent="0.2">
      <c r="A488" s="209"/>
      <c r="U488" s="209"/>
    </row>
    <row r="489" spans="1:21" s="55" customFormat="1" x14ac:dyDescent="0.2">
      <c r="A489" s="209"/>
      <c r="U489" s="209"/>
    </row>
    <row r="490" spans="1:21" s="55" customFormat="1" x14ac:dyDescent="0.2">
      <c r="A490" s="209"/>
      <c r="U490" s="209"/>
    </row>
    <row r="491" spans="1:21" s="55" customFormat="1" x14ac:dyDescent="0.2">
      <c r="A491" s="209"/>
      <c r="U491" s="209"/>
    </row>
    <row r="492" spans="1:21" s="55" customFormat="1" x14ac:dyDescent="0.2">
      <c r="A492" s="209"/>
      <c r="U492" s="209"/>
    </row>
    <row r="493" spans="1:21" s="55" customFormat="1" x14ac:dyDescent="0.2">
      <c r="A493" s="209"/>
      <c r="U493" s="209"/>
    </row>
    <row r="494" spans="1:21" s="55" customFormat="1" x14ac:dyDescent="0.2">
      <c r="A494" s="209"/>
      <c r="U494" s="209"/>
    </row>
    <row r="495" spans="1:21" s="55" customFormat="1" x14ac:dyDescent="0.2">
      <c r="A495" s="209"/>
      <c r="U495" s="209"/>
    </row>
    <row r="496" spans="1:21" s="55" customFormat="1" x14ac:dyDescent="0.2">
      <c r="A496" s="209"/>
      <c r="U496" s="209"/>
    </row>
    <row r="497" spans="1:21" s="55" customFormat="1" x14ac:dyDescent="0.2">
      <c r="A497" s="209"/>
      <c r="U497" s="209"/>
    </row>
    <row r="498" spans="1:21" s="55" customFormat="1" x14ac:dyDescent="0.2">
      <c r="A498" s="209"/>
      <c r="U498" s="209"/>
    </row>
    <row r="499" spans="1:21" s="55" customFormat="1" x14ac:dyDescent="0.2">
      <c r="A499" s="209"/>
      <c r="U499" s="209"/>
    </row>
    <row r="500" spans="1:21" s="55" customFormat="1" x14ac:dyDescent="0.2">
      <c r="A500" s="209"/>
      <c r="U500" s="209"/>
    </row>
    <row r="501" spans="1:21" s="55" customFormat="1" x14ac:dyDescent="0.2">
      <c r="A501" s="209"/>
      <c r="U501" s="209"/>
    </row>
    <row r="502" spans="1:21" s="55" customFormat="1" x14ac:dyDescent="0.2">
      <c r="A502" s="209"/>
      <c r="U502" s="209"/>
    </row>
    <row r="503" spans="1:21" s="55" customFormat="1" x14ac:dyDescent="0.2">
      <c r="A503" s="209"/>
      <c r="U503" s="209"/>
    </row>
    <row r="504" spans="1:21" s="55" customFormat="1" x14ac:dyDescent="0.2">
      <c r="A504" s="209"/>
      <c r="U504" s="209"/>
    </row>
    <row r="505" spans="1:21" s="55" customFormat="1" x14ac:dyDescent="0.2">
      <c r="A505" s="209"/>
      <c r="U505" s="209"/>
    </row>
    <row r="506" spans="1:21" s="55" customFormat="1" x14ac:dyDescent="0.2">
      <c r="A506" s="209"/>
      <c r="U506" s="209"/>
    </row>
    <row r="507" spans="1:21" s="55" customFormat="1" x14ac:dyDescent="0.2">
      <c r="A507" s="209"/>
      <c r="U507" s="209"/>
    </row>
    <row r="508" spans="1:21" s="55" customFormat="1" x14ac:dyDescent="0.2">
      <c r="A508" s="209"/>
      <c r="U508" s="209"/>
    </row>
    <row r="509" spans="1:21" s="55" customFormat="1" x14ac:dyDescent="0.2">
      <c r="A509" s="209"/>
      <c r="U509" s="209"/>
    </row>
    <row r="510" spans="1:21" s="55" customFormat="1" x14ac:dyDescent="0.2">
      <c r="A510" s="209"/>
      <c r="U510" s="209"/>
    </row>
    <row r="511" spans="1:21" s="55" customFormat="1" x14ac:dyDescent="0.2">
      <c r="A511" s="209"/>
      <c r="U511" s="209"/>
    </row>
    <row r="512" spans="1:21" s="55" customFormat="1" x14ac:dyDescent="0.2">
      <c r="A512" s="209"/>
      <c r="U512" s="209"/>
    </row>
    <row r="513" spans="1:26" s="55" customFormat="1" x14ac:dyDescent="0.2">
      <c r="A513" s="209"/>
      <c r="U513" s="209"/>
    </row>
    <row r="514" spans="1:26" s="55" customFormat="1" x14ac:dyDescent="0.2">
      <c r="A514" s="209"/>
      <c r="U514" s="209"/>
    </row>
    <row r="515" spans="1:26" s="55" customFormat="1" x14ac:dyDescent="0.2">
      <c r="A515" s="209"/>
      <c r="U515" s="209"/>
    </row>
    <row r="516" spans="1:26" s="55" customFormat="1" x14ac:dyDescent="0.2">
      <c r="A516" s="209"/>
      <c r="U516" s="209"/>
    </row>
    <row r="517" spans="1:26" s="55" customFormat="1" x14ac:dyDescent="0.2">
      <c r="A517" s="209"/>
      <c r="U517" s="209"/>
    </row>
    <row r="518" spans="1:26" s="55" customFormat="1" x14ac:dyDescent="0.2">
      <c r="A518" s="209"/>
      <c r="U518" s="209"/>
    </row>
    <row r="519" spans="1:26" s="55" customFormat="1" x14ac:dyDescent="0.2">
      <c r="A519" s="209"/>
      <c r="U519" s="209"/>
    </row>
    <row r="520" spans="1:26" s="55" customFormat="1" x14ac:dyDescent="0.2">
      <c r="A520" s="209"/>
      <c r="U520" s="209"/>
    </row>
    <row r="521" spans="1:26" x14ac:dyDescent="0.2">
      <c r="A521" s="209"/>
      <c r="B521" s="55"/>
      <c r="C521" s="55"/>
      <c r="D521" s="55"/>
      <c r="E521" s="55"/>
      <c r="F521" s="55"/>
      <c r="G521" s="55"/>
      <c r="H521" s="55"/>
      <c r="I521" s="55"/>
      <c r="J521" s="55"/>
      <c r="K521" s="55"/>
      <c r="L521" s="55"/>
      <c r="M521" s="55"/>
      <c r="N521" s="55"/>
      <c r="O521" s="55"/>
      <c r="P521" s="55"/>
      <c r="Q521" s="55"/>
      <c r="R521" s="55"/>
      <c r="S521" s="55"/>
      <c r="T521" s="55"/>
      <c r="X521" s="55"/>
      <c r="Z521" s="55"/>
    </row>
    <row r="522" spans="1:26" x14ac:dyDescent="0.2">
      <c r="X522" s="55"/>
    </row>
  </sheetData>
  <mergeCells count="135">
    <mergeCell ref="E67:K67"/>
    <mergeCell ref="L67:M67"/>
    <mergeCell ref="O67:S67"/>
    <mergeCell ref="E64:E65"/>
    <mergeCell ref="F64:K65"/>
    <mergeCell ref="M64:N64"/>
    <mergeCell ref="P64:Q64"/>
    <mergeCell ref="R64:S64"/>
    <mergeCell ref="E66:K66"/>
    <mergeCell ref="L66:M66"/>
    <mergeCell ref="O66:S66"/>
    <mergeCell ref="T61:T62"/>
    <mergeCell ref="E62:E63"/>
    <mergeCell ref="F62:K63"/>
    <mergeCell ref="M63:N63"/>
    <mergeCell ref="P63:Q63"/>
    <mergeCell ref="R63:S63"/>
    <mergeCell ref="E60:E61"/>
    <mergeCell ref="F60:K61"/>
    <mergeCell ref="M60:N60"/>
    <mergeCell ref="P60:Q60"/>
    <mergeCell ref="R60:S60"/>
    <mergeCell ref="L61:L62"/>
    <mergeCell ref="M61:N62"/>
    <mergeCell ref="O61:O62"/>
    <mergeCell ref="P61:Q62"/>
    <mergeCell ref="R61:S62"/>
    <mergeCell ref="C54:S54"/>
    <mergeCell ref="C55:S55"/>
    <mergeCell ref="C56:S56"/>
    <mergeCell ref="C57:S57"/>
    <mergeCell ref="C58:S58"/>
    <mergeCell ref="C59:T59"/>
    <mergeCell ref="C48:T48"/>
    <mergeCell ref="C49:S49"/>
    <mergeCell ref="C50:T50"/>
    <mergeCell ref="C51:S51"/>
    <mergeCell ref="C52:S52"/>
    <mergeCell ref="C53:S53"/>
    <mergeCell ref="C43:Q43"/>
    <mergeCell ref="C44:Q44"/>
    <mergeCell ref="C45:Q45"/>
    <mergeCell ref="C46:Q46"/>
    <mergeCell ref="C47:M47"/>
    <mergeCell ref="O47:T47"/>
    <mergeCell ref="C39:F39"/>
    <mergeCell ref="K39:Q39"/>
    <mergeCell ref="C40:F40"/>
    <mergeCell ref="P40:Q40"/>
    <mergeCell ref="C41:F41"/>
    <mergeCell ref="P41:Q41"/>
    <mergeCell ref="C36:F36"/>
    <mergeCell ref="K36:Q36"/>
    <mergeCell ref="C37:F37"/>
    <mergeCell ref="K37:Q37"/>
    <mergeCell ref="C38:F38"/>
    <mergeCell ref="J38:T38"/>
    <mergeCell ref="C33:I33"/>
    <mergeCell ref="C34:I34"/>
    <mergeCell ref="K34:T34"/>
    <mergeCell ref="C35:I35"/>
    <mergeCell ref="J35:R35"/>
    <mergeCell ref="S35:T35"/>
    <mergeCell ref="C31:F31"/>
    <mergeCell ref="H31:I31"/>
    <mergeCell ref="K31:O31"/>
    <mergeCell ref="Q31:T31"/>
    <mergeCell ref="E32:I32"/>
    <mergeCell ref="K32:O32"/>
    <mergeCell ref="Q32:T32"/>
    <mergeCell ref="C28:I28"/>
    <mergeCell ref="J28:T28"/>
    <mergeCell ref="C29:F29"/>
    <mergeCell ref="K29:Q29"/>
    <mergeCell ref="C30:F30"/>
    <mergeCell ref="K30:O30"/>
    <mergeCell ref="Q30:T30"/>
    <mergeCell ref="C25:F25"/>
    <mergeCell ref="K25:Q25"/>
    <mergeCell ref="C26:F26"/>
    <mergeCell ref="K26:Q26"/>
    <mergeCell ref="C27:F27"/>
    <mergeCell ref="K27:Q27"/>
    <mergeCell ref="C22:E23"/>
    <mergeCell ref="K22:Q23"/>
    <mergeCell ref="R22:R23"/>
    <mergeCell ref="S22:S23"/>
    <mergeCell ref="T22:T23"/>
    <mergeCell ref="C24:F24"/>
    <mergeCell ref="K24:Q24"/>
    <mergeCell ref="E18:H18"/>
    <mergeCell ref="K18:T19"/>
    <mergeCell ref="E19:I19"/>
    <mergeCell ref="B20:T20"/>
    <mergeCell ref="C21:F21"/>
    <mergeCell ref="K21:Q21"/>
    <mergeCell ref="E15:H15"/>
    <mergeCell ref="K15:Q15"/>
    <mergeCell ref="E16:H16"/>
    <mergeCell ref="K16:Q16"/>
    <mergeCell ref="E17:H17"/>
    <mergeCell ref="K17:T17"/>
    <mergeCell ref="E12:H12"/>
    <mergeCell ref="K12:Q12"/>
    <mergeCell ref="E13:H13"/>
    <mergeCell ref="K13:Q13"/>
    <mergeCell ref="E14:H14"/>
    <mergeCell ref="K14:Q14"/>
    <mergeCell ref="E9:H9"/>
    <mergeCell ref="K9:Q9"/>
    <mergeCell ref="C10:C11"/>
    <mergeCell ref="E10:F10"/>
    <mergeCell ref="H10:I10"/>
    <mergeCell ref="K10:Q10"/>
    <mergeCell ref="E11:F11"/>
    <mergeCell ref="H11:I11"/>
    <mergeCell ref="K11:Q11"/>
    <mergeCell ref="B7:T7"/>
    <mergeCell ref="E8:I8"/>
    <mergeCell ref="K8:Q8"/>
    <mergeCell ref="E4:I4"/>
    <mergeCell ref="K4:M4"/>
    <mergeCell ref="O4:T4"/>
    <mergeCell ref="E5:I5"/>
    <mergeCell ref="K5:M5"/>
    <mergeCell ref="O5:T5"/>
    <mergeCell ref="K1:T1"/>
    <mergeCell ref="U1:U3"/>
    <mergeCell ref="G2:I2"/>
    <mergeCell ref="L2:S2"/>
    <mergeCell ref="F3:I3"/>
    <mergeCell ref="L3:S3"/>
    <mergeCell ref="E6:I6"/>
    <mergeCell ref="K6:M6"/>
    <mergeCell ref="O6:T6"/>
  </mergeCells>
  <phoneticPr fontId="44" type="noConversion"/>
  <conditionalFormatting sqref="S43:S46 H21 S25:S26 S29 T36:T37 S33 H25:H27 L3:S3 S21 K36:Q37 O66:Q66">
    <cfRule type="cellIs" dxfId="28" priority="3" stopIfTrue="1" operator="equal">
      <formula>""</formula>
    </cfRule>
  </conditionalFormatting>
  <conditionalFormatting sqref="J2:K2">
    <cfRule type="cellIs" dxfId="27" priority="4" stopIfTrue="1" operator="equal">
      <formula>"0-P-0000/A/B/C"</formula>
    </cfRule>
  </conditionalFormatting>
  <conditionalFormatting sqref="E13:H13 O4:T6 S11 S27 E66:K67 O67:Q67 E4:I4 S13:S16">
    <cfRule type="cellIs" dxfId="26" priority="5" stopIfTrue="1" operator="equal">
      <formula>0</formula>
    </cfRule>
  </conditionalFormatting>
  <conditionalFormatting sqref="H36:H41">
    <cfRule type="cellIs" dxfId="25" priority="6" stopIfTrue="1" operator="equal">
      <formula>0</formula>
    </cfRule>
  </conditionalFormatting>
  <conditionalFormatting sqref="H22:H24 S22:S24">
    <cfRule type="cellIs" dxfId="24" priority="7" stopIfTrue="1" operator="equal">
      <formula>0.001</formula>
    </cfRule>
  </conditionalFormatting>
  <conditionalFormatting sqref="G2:I2">
    <cfRule type="cellIs" dxfId="23" priority="8" stopIfTrue="1" operator="equal">
      <formula>0</formula>
    </cfRule>
  </conditionalFormatting>
  <conditionalFormatting sqref="O47:T47 E15:H18 H31:I31 S35:T35 S39 H10:I10 G10:G11 E10:F10">
    <cfRule type="cellIs" dxfId="22" priority="9" stopIfTrue="1" operator="equal">
      <formula>"?"</formula>
    </cfRule>
  </conditionalFormatting>
  <conditionalFormatting sqref="E19:I19 Q30:T32">
    <cfRule type="cellIs" dxfId="21" priority="10" stopIfTrue="1" operator="equal">
      <formula>"?"</formula>
    </cfRule>
  </conditionalFormatting>
  <conditionalFormatting sqref="L2:S2">
    <cfRule type="cellIs" dxfId="20" priority="11" stopIfTrue="1" operator="equal">
      <formula>"Issue Status ?"</formula>
    </cfRule>
  </conditionalFormatting>
  <conditionalFormatting sqref="H11:I11">
    <cfRule type="cellIs" dxfId="19" priority="12" stopIfTrue="1" operator="equal">
      <formula>"Dissolved gas?"</formula>
    </cfRule>
  </conditionalFormatting>
  <conditionalFormatting sqref="E11:F11">
    <cfRule type="cellIs" dxfId="18" priority="13" stopIfTrue="1" operator="equal">
      <formula>"Hazardous?"</formula>
    </cfRule>
  </conditionalFormatting>
  <conditionalFormatting sqref="F3:H3">
    <cfRule type="cellIs" dxfId="17" priority="14" stopIfTrue="1" operator="equal">
      <formula>$O$72</formula>
    </cfRule>
  </conditionalFormatting>
  <conditionalFormatting sqref="S11 S13:S16">
    <cfRule type="cellIs" dxfId="16" priority="2" stopIfTrue="1" operator="equal">
      <formula>0</formula>
    </cfRule>
  </conditionalFormatting>
  <conditionalFormatting sqref="E4:I4">
    <cfRule type="cellIs" dxfId="15" priority="1" stopIfTrue="1" operator="equal">
      <formula>0</formula>
    </cfRule>
  </conditionalFormatting>
  <dataValidations count="20">
    <dataValidation type="list" allowBlank="1" showErrorMessage="1" errorTitle="Issue status" error="Select only choices from drop down list" promptTitle="Issue Status" prompt="Select from drop down list" sqref="L2:S2 JH2:JO2 TD2:TK2 ACZ2:ADG2 AMV2:ANC2 AWR2:AWY2 BGN2:BGU2 BQJ2:BQQ2 CAF2:CAM2 CKB2:CKI2 CTX2:CUE2 DDT2:DEA2 DNP2:DNW2 DXL2:DXS2 EHH2:EHO2 ERD2:ERK2 FAZ2:FBG2 FKV2:FLC2 FUR2:FUY2 GEN2:GEU2 GOJ2:GOQ2 GYF2:GYM2 HIB2:HII2 HRX2:HSE2 IBT2:ICA2 ILP2:ILW2 IVL2:IVS2 JFH2:JFO2 JPD2:JPK2 JYZ2:JZG2 KIV2:KJC2 KSR2:KSY2 LCN2:LCU2 LMJ2:LMQ2 LWF2:LWM2 MGB2:MGI2 MPX2:MQE2 MZT2:NAA2 NJP2:NJW2 NTL2:NTS2 ODH2:ODO2 OND2:ONK2 OWZ2:OXG2 PGV2:PHC2 PQR2:PQY2 QAN2:QAU2 QKJ2:QKQ2 QUF2:QUM2 REB2:REI2 RNX2:ROE2 RXT2:RYA2 SHP2:SHW2 SRL2:SRS2 TBH2:TBO2 TLD2:TLK2 TUZ2:TVG2 UEV2:UFC2 UOR2:UOY2 UYN2:UYU2 VIJ2:VIQ2 VSF2:VSM2 WCB2:WCI2 WLX2:WME2 WVT2:WWA2 L65538:S65538 JH65538:JO65538 TD65538:TK65538 ACZ65538:ADG65538 AMV65538:ANC65538 AWR65538:AWY65538 BGN65538:BGU65538 BQJ65538:BQQ65538 CAF65538:CAM65538 CKB65538:CKI65538 CTX65538:CUE65538 DDT65538:DEA65538 DNP65538:DNW65538 DXL65538:DXS65538 EHH65538:EHO65538 ERD65538:ERK65538 FAZ65538:FBG65538 FKV65538:FLC65538 FUR65538:FUY65538 GEN65538:GEU65538 GOJ65538:GOQ65538 GYF65538:GYM65538 HIB65538:HII65538 HRX65538:HSE65538 IBT65538:ICA65538 ILP65538:ILW65538 IVL65538:IVS65538 JFH65538:JFO65538 JPD65538:JPK65538 JYZ65538:JZG65538 KIV65538:KJC65538 KSR65538:KSY65538 LCN65538:LCU65538 LMJ65538:LMQ65538 LWF65538:LWM65538 MGB65538:MGI65538 MPX65538:MQE65538 MZT65538:NAA65538 NJP65538:NJW65538 NTL65538:NTS65538 ODH65538:ODO65538 OND65538:ONK65538 OWZ65538:OXG65538 PGV65538:PHC65538 PQR65538:PQY65538 QAN65538:QAU65538 QKJ65538:QKQ65538 QUF65538:QUM65538 REB65538:REI65538 RNX65538:ROE65538 RXT65538:RYA65538 SHP65538:SHW65538 SRL65538:SRS65538 TBH65538:TBO65538 TLD65538:TLK65538 TUZ65538:TVG65538 UEV65538:UFC65538 UOR65538:UOY65538 UYN65538:UYU65538 VIJ65538:VIQ65538 VSF65538:VSM65538 WCB65538:WCI65538 WLX65538:WME65538 WVT65538:WWA65538 L131074:S131074 JH131074:JO131074 TD131074:TK131074 ACZ131074:ADG131074 AMV131074:ANC131074 AWR131074:AWY131074 BGN131074:BGU131074 BQJ131074:BQQ131074 CAF131074:CAM131074 CKB131074:CKI131074 CTX131074:CUE131074 DDT131074:DEA131074 DNP131074:DNW131074 DXL131074:DXS131074 EHH131074:EHO131074 ERD131074:ERK131074 FAZ131074:FBG131074 FKV131074:FLC131074 FUR131074:FUY131074 GEN131074:GEU131074 GOJ131074:GOQ131074 GYF131074:GYM131074 HIB131074:HII131074 HRX131074:HSE131074 IBT131074:ICA131074 ILP131074:ILW131074 IVL131074:IVS131074 JFH131074:JFO131074 JPD131074:JPK131074 JYZ131074:JZG131074 KIV131074:KJC131074 KSR131074:KSY131074 LCN131074:LCU131074 LMJ131074:LMQ131074 LWF131074:LWM131074 MGB131074:MGI131074 MPX131074:MQE131074 MZT131074:NAA131074 NJP131074:NJW131074 NTL131074:NTS131074 ODH131074:ODO131074 OND131074:ONK131074 OWZ131074:OXG131074 PGV131074:PHC131074 PQR131074:PQY131074 QAN131074:QAU131074 QKJ131074:QKQ131074 QUF131074:QUM131074 REB131074:REI131074 RNX131074:ROE131074 RXT131074:RYA131074 SHP131074:SHW131074 SRL131074:SRS131074 TBH131074:TBO131074 TLD131074:TLK131074 TUZ131074:TVG131074 UEV131074:UFC131074 UOR131074:UOY131074 UYN131074:UYU131074 VIJ131074:VIQ131074 VSF131074:VSM131074 WCB131074:WCI131074 WLX131074:WME131074 WVT131074:WWA131074 L196610:S196610 JH196610:JO196610 TD196610:TK196610 ACZ196610:ADG196610 AMV196610:ANC196610 AWR196610:AWY196610 BGN196610:BGU196610 BQJ196610:BQQ196610 CAF196610:CAM196610 CKB196610:CKI196610 CTX196610:CUE196610 DDT196610:DEA196610 DNP196610:DNW196610 DXL196610:DXS196610 EHH196610:EHO196610 ERD196610:ERK196610 FAZ196610:FBG196610 FKV196610:FLC196610 FUR196610:FUY196610 GEN196610:GEU196610 GOJ196610:GOQ196610 GYF196610:GYM196610 HIB196610:HII196610 HRX196610:HSE196610 IBT196610:ICA196610 ILP196610:ILW196610 IVL196610:IVS196610 JFH196610:JFO196610 JPD196610:JPK196610 JYZ196610:JZG196610 KIV196610:KJC196610 KSR196610:KSY196610 LCN196610:LCU196610 LMJ196610:LMQ196610 LWF196610:LWM196610 MGB196610:MGI196610 MPX196610:MQE196610 MZT196610:NAA196610 NJP196610:NJW196610 NTL196610:NTS196610 ODH196610:ODO196610 OND196610:ONK196610 OWZ196610:OXG196610 PGV196610:PHC196610 PQR196610:PQY196610 QAN196610:QAU196610 QKJ196610:QKQ196610 QUF196610:QUM196610 REB196610:REI196610 RNX196610:ROE196610 RXT196610:RYA196610 SHP196610:SHW196610 SRL196610:SRS196610 TBH196610:TBO196610 TLD196610:TLK196610 TUZ196610:TVG196610 UEV196610:UFC196610 UOR196610:UOY196610 UYN196610:UYU196610 VIJ196610:VIQ196610 VSF196610:VSM196610 WCB196610:WCI196610 WLX196610:WME196610 WVT196610:WWA196610 L262146:S262146 JH262146:JO262146 TD262146:TK262146 ACZ262146:ADG262146 AMV262146:ANC262146 AWR262146:AWY262146 BGN262146:BGU262146 BQJ262146:BQQ262146 CAF262146:CAM262146 CKB262146:CKI262146 CTX262146:CUE262146 DDT262146:DEA262146 DNP262146:DNW262146 DXL262146:DXS262146 EHH262146:EHO262146 ERD262146:ERK262146 FAZ262146:FBG262146 FKV262146:FLC262146 FUR262146:FUY262146 GEN262146:GEU262146 GOJ262146:GOQ262146 GYF262146:GYM262146 HIB262146:HII262146 HRX262146:HSE262146 IBT262146:ICA262146 ILP262146:ILW262146 IVL262146:IVS262146 JFH262146:JFO262146 JPD262146:JPK262146 JYZ262146:JZG262146 KIV262146:KJC262146 KSR262146:KSY262146 LCN262146:LCU262146 LMJ262146:LMQ262146 LWF262146:LWM262146 MGB262146:MGI262146 MPX262146:MQE262146 MZT262146:NAA262146 NJP262146:NJW262146 NTL262146:NTS262146 ODH262146:ODO262146 OND262146:ONK262146 OWZ262146:OXG262146 PGV262146:PHC262146 PQR262146:PQY262146 QAN262146:QAU262146 QKJ262146:QKQ262146 QUF262146:QUM262146 REB262146:REI262146 RNX262146:ROE262146 RXT262146:RYA262146 SHP262146:SHW262146 SRL262146:SRS262146 TBH262146:TBO262146 TLD262146:TLK262146 TUZ262146:TVG262146 UEV262146:UFC262146 UOR262146:UOY262146 UYN262146:UYU262146 VIJ262146:VIQ262146 VSF262146:VSM262146 WCB262146:WCI262146 WLX262146:WME262146 WVT262146:WWA262146 L327682:S327682 JH327682:JO327682 TD327682:TK327682 ACZ327682:ADG327682 AMV327682:ANC327682 AWR327682:AWY327682 BGN327682:BGU327682 BQJ327682:BQQ327682 CAF327682:CAM327682 CKB327682:CKI327682 CTX327682:CUE327682 DDT327682:DEA327682 DNP327682:DNW327682 DXL327682:DXS327682 EHH327682:EHO327682 ERD327682:ERK327682 FAZ327682:FBG327682 FKV327682:FLC327682 FUR327682:FUY327682 GEN327682:GEU327682 GOJ327682:GOQ327682 GYF327682:GYM327682 HIB327682:HII327682 HRX327682:HSE327682 IBT327682:ICA327682 ILP327682:ILW327682 IVL327682:IVS327682 JFH327682:JFO327682 JPD327682:JPK327682 JYZ327682:JZG327682 KIV327682:KJC327682 KSR327682:KSY327682 LCN327682:LCU327682 LMJ327682:LMQ327682 LWF327682:LWM327682 MGB327682:MGI327682 MPX327682:MQE327682 MZT327682:NAA327682 NJP327682:NJW327682 NTL327682:NTS327682 ODH327682:ODO327682 OND327682:ONK327682 OWZ327682:OXG327682 PGV327682:PHC327682 PQR327682:PQY327682 QAN327682:QAU327682 QKJ327682:QKQ327682 QUF327682:QUM327682 REB327682:REI327682 RNX327682:ROE327682 RXT327682:RYA327682 SHP327682:SHW327682 SRL327682:SRS327682 TBH327682:TBO327682 TLD327682:TLK327682 TUZ327682:TVG327682 UEV327682:UFC327682 UOR327682:UOY327682 UYN327682:UYU327682 VIJ327682:VIQ327682 VSF327682:VSM327682 WCB327682:WCI327682 WLX327682:WME327682 WVT327682:WWA327682 L393218:S393218 JH393218:JO393218 TD393218:TK393218 ACZ393218:ADG393218 AMV393218:ANC393218 AWR393218:AWY393218 BGN393218:BGU393218 BQJ393218:BQQ393218 CAF393218:CAM393218 CKB393218:CKI393218 CTX393218:CUE393218 DDT393218:DEA393218 DNP393218:DNW393218 DXL393218:DXS393218 EHH393218:EHO393218 ERD393218:ERK393218 FAZ393218:FBG393218 FKV393218:FLC393218 FUR393218:FUY393218 GEN393218:GEU393218 GOJ393218:GOQ393218 GYF393218:GYM393218 HIB393218:HII393218 HRX393218:HSE393218 IBT393218:ICA393218 ILP393218:ILW393218 IVL393218:IVS393218 JFH393218:JFO393218 JPD393218:JPK393218 JYZ393218:JZG393218 KIV393218:KJC393218 KSR393218:KSY393218 LCN393218:LCU393218 LMJ393218:LMQ393218 LWF393218:LWM393218 MGB393218:MGI393218 MPX393218:MQE393218 MZT393218:NAA393218 NJP393218:NJW393218 NTL393218:NTS393218 ODH393218:ODO393218 OND393218:ONK393218 OWZ393218:OXG393218 PGV393218:PHC393218 PQR393218:PQY393218 QAN393218:QAU393218 QKJ393218:QKQ393218 QUF393218:QUM393218 REB393218:REI393218 RNX393218:ROE393218 RXT393218:RYA393218 SHP393218:SHW393218 SRL393218:SRS393218 TBH393218:TBO393218 TLD393218:TLK393218 TUZ393218:TVG393218 UEV393218:UFC393218 UOR393218:UOY393218 UYN393218:UYU393218 VIJ393218:VIQ393218 VSF393218:VSM393218 WCB393218:WCI393218 WLX393218:WME393218 WVT393218:WWA393218 L458754:S458754 JH458754:JO458754 TD458754:TK458754 ACZ458754:ADG458754 AMV458754:ANC458754 AWR458754:AWY458754 BGN458754:BGU458754 BQJ458754:BQQ458754 CAF458754:CAM458754 CKB458754:CKI458754 CTX458754:CUE458754 DDT458754:DEA458754 DNP458754:DNW458754 DXL458754:DXS458754 EHH458754:EHO458754 ERD458754:ERK458754 FAZ458754:FBG458754 FKV458754:FLC458754 FUR458754:FUY458754 GEN458754:GEU458754 GOJ458754:GOQ458754 GYF458754:GYM458754 HIB458754:HII458754 HRX458754:HSE458754 IBT458754:ICA458754 ILP458754:ILW458754 IVL458754:IVS458754 JFH458754:JFO458754 JPD458754:JPK458754 JYZ458754:JZG458754 KIV458754:KJC458754 KSR458754:KSY458754 LCN458754:LCU458754 LMJ458754:LMQ458754 LWF458754:LWM458754 MGB458754:MGI458754 MPX458754:MQE458754 MZT458754:NAA458754 NJP458754:NJW458754 NTL458754:NTS458754 ODH458754:ODO458754 OND458754:ONK458754 OWZ458754:OXG458754 PGV458754:PHC458754 PQR458754:PQY458754 QAN458754:QAU458754 QKJ458754:QKQ458754 QUF458754:QUM458754 REB458754:REI458754 RNX458754:ROE458754 RXT458754:RYA458754 SHP458754:SHW458754 SRL458754:SRS458754 TBH458754:TBO458754 TLD458754:TLK458754 TUZ458754:TVG458754 UEV458754:UFC458754 UOR458754:UOY458754 UYN458754:UYU458754 VIJ458754:VIQ458754 VSF458754:VSM458754 WCB458754:WCI458754 WLX458754:WME458754 WVT458754:WWA458754 L524290:S524290 JH524290:JO524290 TD524290:TK524290 ACZ524290:ADG524290 AMV524290:ANC524290 AWR524290:AWY524290 BGN524290:BGU524290 BQJ524290:BQQ524290 CAF524290:CAM524290 CKB524290:CKI524290 CTX524290:CUE524290 DDT524290:DEA524290 DNP524290:DNW524290 DXL524290:DXS524290 EHH524290:EHO524290 ERD524290:ERK524290 FAZ524290:FBG524290 FKV524290:FLC524290 FUR524290:FUY524290 GEN524290:GEU524290 GOJ524290:GOQ524290 GYF524290:GYM524290 HIB524290:HII524290 HRX524290:HSE524290 IBT524290:ICA524290 ILP524290:ILW524290 IVL524290:IVS524290 JFH524290:JFO524290 JPD524290:JPK524290 JYZ524290:JZG524290 KIV524290:KJC524290 KSR524290:KSY524290 LCN524290:LCU524290 LMJ524290:LMQ524290 LWF524290:LWM524290 MGB524290:MGI524290 MPX524290:MQE524290 MZT524290:NAA524290 NJP524290:NJW524290 NTL524290:NTS524290 ODH524290:ODO524290 OND524290:ONK524290 OWZ524290:OXG524290 PGV524290:PHC524290 PQR524290:PQY524290 QAN524290:QAU524290 QKJ524290:QKQ524290 QUF524290:QUM524290 REB524290:REI524290 RNX524290:ROE524290 RXT524290:RYA524290 SHP524290:SHW524290 SRL524290:SRS524290 TBH524290:TBO524290 TLD524290:TLK524290 TUZ524290:TVG524290 UEV524290:UFC524290 UOR524290:UOY524290 UYN524290:UYU524290 VIJ524290:VIQ524290 VSF524290:VSM524290 WCB524290:WCI524290 WLX524290:WME524290 WVT524290:WWA524290 L589826:S589826 JH589826:JO589826 TD589826:TK589826 ACZ589826:ADG589826 AMV589826:ANC589826 AWR589826:AWY589826 BGN589826:BGU589826 BQJ589826:BQQ589826 CAF589826:CAM589826 CKB589826:CKI589826 CTX589826:CUE589826 DDT589826:DEA589826 DNP589826:DNW589826 DXL589826:DXS589826 EHH589826:EHO589826 ERD589826:ERK589826 FAZ589826:FBG589826 FKV589826:FLC589826 FUR589826:FUY589826 GEN589826:GEU589826 GOJ589826:GOQ589826 GYF589826:GYM589826 HIB589826:HII589826 HRX589826:HSE589826 IBT589826:ICA589826 ILP589826:ILW589826 IVL589826:IVS589826 JFH589826:JFO589826 JPD589826:JPK589826 JYZ589826:JZG589826 KIV589826:KJC589826 KSR589826:KSY589826 LCN589826:LCU589826 LMJ589826:LMQ589826 LWF589826:LWM589826 MGB589826:MGI589826 MPX589826:MQE589826 MZT589826:NAA589826 NJP589826:NJW589826 NTL589826:NTS589826 ODH589826:ODO589826 OND589826:ONK589826 OWZ589826:OXG589826 PGV589826:PHC589826 PQR589826:PQY589826 QAN589826:QAU589826 QKJ589826:QKQ589826 QUF589826:QUM589826 REB589826:REI589826 RNX589826:ROE589826 RXT589826:RYA589826 SHP589826:SHW589826 SRL589826:SRS589826 TBH589826:TBO589826 TLD589826:TLK589826 TUZ589826:TVG589826 UEV589826:UFC589826 UOR589826:UOY589826 UYN589826:UYU589826 VIJ589826:VIQ589826 VSF589826:VSM589826 WCB589826:WCI589826 WLX589826:WME589826 WVT589826:WWA589826 L655362:S655362 JH655362:JO655362 TD655362:TK655362 ACZ655362:ADG655362 AMV655362:ANC655362 AWR655362:AWY655362 BGN655362:BGU655362 BQJ655362:BQQ655362 CAF655362:CAM655362 CKB655362:CKI655362 CTX655362:CUE655362 DDT655362:DEA655362 DNP655362:DNW655362 DXL655362:DXS655362 EHH655362:EHO655362 ERD655362:ERK655362 FAZ655362:FBG655362 FKV655362:FLC655362 FUR655362:FUY655362 GEN655362:GEU655362 GOJ655362:GOQ655362 GYF655362:GYM655362 HIB655362:HII655362 HRX655362:HSE655362 IBT655362:ICA655362 ILP655362:ILW655362 IVL655362:IVS655362 JFH655362:JFO655362 JPD655362:JPK655362 JYZ655362:JZG655362 KIV655362:KJC655362 KSR655362:KSY655362 LCN655362:LCU655362 LMJ655362:LMQ655362 LWF655362:LWM655362 MGB655362:MGI655362 MPX655362:MQE655362 MZT655362:NAA655362 NJP655362:NJW655362 NTL655362:NTS655362 ODH655362:ODO655362 OND655362:ONK655362 OWZ655362:OXG655362 PGV655362:PHC655362 PQR655362:PQY655362 QAN655362:QAU655362 QKJ655362:QKQ655362 QUF655362:QUM655362 REB655362:REI655362 RNX655362:ROE655362 RXT655362:RYA655362 SHP655362:SHW655362 SRL655362:SRS655362 TBH655362:TBO655362 TLD655362:TLK655362 TUZ655362:TVG655362 UEV655362:UFC655362 UOR655362:UOY655362 UYN655362:UYU655362 VIJ655362:VIQ655362 VSF655362:VSM655362 WCB655362:WCI655362 WLX655362:WME655362 WVT655362:WWA655362 L720898:S720898 JH720898:JO720898 TD720898:TK720898 ACZ720898:ADG720898 AMV720898:ANC720898 AWR720898:AWY720898 BGN720898:BGU720898 BQJ720898:BQQ720898 CAF720898:CAM720898 CKB720898:CKI720898 CTX720898:CUE720898 DDT720898:DEA720898 DNP720898:DNW720898 DXL720898:DXS720898 EHH720898:EHO720898 ERD720898:ERK720898 FAZ720898:FBG720898 FKV720898:FLC720898 FUR720898:FUY720898 GEN720898:GEU720898 GOJ720898:GOQ720898 GYF720898:GYM720898 HIB720898:HII720898 HRX720898:HSE720898 IBT720898:ICA720898 ILP720898:ILW720898 IVL720898:IVS720898 JFH720898:JFO720898 JPD720898:JPK720898 JYZ720898:JZG720898 KIV720898:KJC720898 KSR720898:KSY720898 LCN720898:LCU720898 LMJ720898:LMQ720898 LWF720898:LWM720898 MGB720898:MGI720898 MPX720898:MQE720898 MZT720898:NAA720898 NJP720898:NJW720898 NTL720898:NTS720898 ODH720898:ODO720898 OND720898:ONK720898 OWZ720898:OXG720898 PGV720898:PHC720898 PQR720898:PQY720898 QAN720898:QAU720898 QKJ720898:QKQ720898 QUF720898:QUM720898 REB720898:REI720898 RNX720898:ROE720898 RXT720898:RYA720898 SHP720898:SHW720898 SRL720898:SRS720898 TBH720898:TBO720898 TLD720898:TLK720898 TUZ720898:TVG720898 UEV720898:UFC720898 UOR720898:UOY720898 UYN720898:UYU720898 VIJ720898:VIQ720898 VSF720898:VSM720898 WCB720898:WCI720898 WLX720898:WME720898 WVT720898:WWA720898 L786434:S786434 JH786434:JO786434 TD786434:TK786434 ACZ786434:ADG786434 AMV786434:ANC786434 AWR786434:AWY786434 BGN786434:BGU786434 BQJ786434:BQQ786434 CAF786434:CAM786434 CKB786434:CKI786434 CTX786434:CUE786434 DDT786434:DEA786434 DNP786434:DNW786434 DXL786434:DXS786434 EHH786434:EHO786434 ERD786434:ERK786434 FAZ786434:FBG786434 FKV786434:FLC786434 FUR786434:FUY786434 GEN786434:GEU786434 GOJ786434:GOQ786434 GYF786434:GYM786434 HIB786434:HII786434 HRX786434:HSE786434 IBT786434:ICA786434 ILP786434:ILW786434 IVL786434:IVS786434 JFH786434:JFO786434 JPD786434:JPK786434 JYZ786434:JZG786434 KIV786434:KJC786434 KSR786434:KSY786434 LCN786434:LCU786434 LMJ786434:LMQ786434 LWF786434:LWM786434 MGB786434:MGI786434 MPX786434:MQE786434 MZT786434:NAA786434 NJP786434:NJW786434 NTL786434:NTS786434 ODH786434:ODO786434 OND786434:ONK786434 OWZ786434:OXG786434 PGV786434:PHC786434 PQR786434:PQY786434 QAN786434:QAU786434 QKJ786434:QKQ786434 QUF786434:QUM786434 REB786434:REI786434 RNX786434:ROE786434 RXT786434:RYA786434 SHP786434:SHW786434 SRL786434:SRS786434 TBH786434:TBO786434 TLD786434:TLK786434 TUZ786434:TVG786434 UEV786434:UFC786434 UOR786434:UOY786434 UYN786434:UYU786434 VIJ786434:VIQ786434 VSF786434:VSM786434 WCB786434:WCI786434 WLX786434:WME786434 WVT786434:WWA786434 L851970:S851970 JH851970:JO851970 TD851970:TK851970 ACZ851970:ADG851970 AMV851970:ANC851970 AWR851970:AWY851970 BGN851970:BGU851970 BQJ851970:BQQ851970 CAF851970:CAM851970 CKB851970:CKI851970 CTX851970:CUE851970 DDT851970:DEA851970 DNP851970:DNW851970 DXL851970:DXS851970 EHH851970:EHO851970 ERD851970:ERK851970 FAZ851970:FBG851970 FKV851970:FLC851970 FUR851970:FUY851970 GEN851970:GEU851970 GOJ851970:GOQ851970 GYF851970:GYM851970 HIB851970:HII851970 HRX851970:HSE851970 IBT851970:ICA851970 ILP851970:ILW851970 IVL851970:IVS851970 JFH851970:JFO851970 JPD851970:JPK851970 JYZ851970:JZG851970 KIV851970:KJC851970 KSR851970:KSY851970 LCN851970:LCU851970 LMJ851970:LMQ851970 LWF851970:LWM851970 MGB851970:MGI851970 MPX851970:MQE851970 MZT851970:NAA851970 NJP851970:NJW851970 NTL851970:NTS851970 ODH851970:ODO851970 OND851970:ONK851970 OWZ851970:OXG851970 PGV851970:PHC851970 PQR851970:PQY851970 QAN851970:QAU851970 QKJ851970:QKQ851970 QUF851970:QUM851970 REB851970:REI851970 RNX851970:ROE851970 RXT851970:RYA851970 SHP851970:SHW851970 SRL851970:SRS851970 TBH851970:TBO851970 TLD851970:TLK851970 TUZ851970:TVG851970 UEV851970:UFC851970 UOR851970:UOY851970 UYN851970:UYU851970 VIJ851970:VIQ851970 VSF851970:VSM851970 WCB851970:WCI851970 WLX851970:WME851970 WVT851970:WWA851970 L917506:S917506 JH917506:JO917506 TD917506:TK917506 ACZ917506:ADG917506 AMV917506:ANC917506 AWR917506:AWY917506 BGN917506:BGU917506 BQJ917506:BQQ917506 CAF917506:CAM917506 CKB917506:CKI917506 CTX917506:CUE917506 DDT917506:DEA917506 DNP917506:DNW917506 DXL917506:DXS917506 EHH917506:EHO917506 ERD917506:ERK917506 FAZ917506:FBG917506 FKV917506:FLC917506 FUR917506:FUY917506 GEN917506:GEU917506 GOJ917506:GOQ917506 GYF917506:GYM917506 HIB917506:HII917506 HRX917506:HSE917506 IBT917506:ICA917506 ILP917506:ILW917506 IVL917506:IVS917506 JFH917506:JFO917506 JPD917506:JPK917506 JYZ917506:JZG917506 KIV917506:KJC917506 KSR917506:KSY917506 LCN917506:LCU917506 LMJ917506:LMQ917506 LWF917506:LWM917506 MGB917506:MGI917506 MPX917506:MQE917506 MZT917506:NAA917506 NJP917506:NJW917506 NTL917506:NTS917506 ODH917506:ODO917506 OND917506:ONK917506 OWZ917506:OXG917506 PGV917506:PHC917506 PQR917506:PQY917506 QAN917506:QAU917506 QKJ917506:QKQ917506 QUF917506:QUM917506 REB917506:REI917506 RNX917506:ROE917506 RXT917506:RYA917506 SHP917506:SHW917506 SRL917506:SRS917506 TBH917506:TBO917506 TLD917506:TLK917506 TUZ917506:TVG917506 UEV917506:UFC917506 UOR917506:UOY917506 UYN917506:UYU917506 VIJ917506:VIQ917506 VSF917506:VSM917506 WCB917506:WCI917506 WLX917506:WME917506 WVT917506:WWA917506 L983042:S983042 JH983042:JO983042 TD983042:TK983042 ACZ983042:ADG983042 AMV983042:ANC983042 AWR983042:AWY983042 BGN983042:BGU983042 BQJ983042:BQQ983042 CAF983042:CAM983042 CKB983042:CKI983042 CTX983042:CUE983042 DDT983042:DEA983042 DNP983042:DNW983042 DXL983042:DXS983042 EHH983042:EHO983042 ERD983042:ERK983042 FAZ983042:FBG983042 FKV983042:FLC983042 FUR983042:FUY983042 GEN983042:GEU983042 GOJ983042:GOQ983042 GYF983042:GYM983042 HIB983042:HII983042 HRX983042:HSE983042 IBT983042:ICA983042 ILP983042:ILW983042 IVL983042:IVS983042 JFH983042:JFO983042 JPD983042:JPK983042 JYZ983042:JZG983042 KIV983042:KJC983042 KSR983042:KSY983042 LCN983042:LCU983042 LMJ983042:LMQ983042 LWF983042:LWM983042 MGB983042:MGI983042 MPX983042:MQE983042 MZT983042:NAA983042 NJP983042:NJW983042 NTL983042:NTS983042 ODH983042:ODO983042 OND983042:ONK983042 OWZ983042:OXG983042 PGV983042:PHC983042 PQR983042:PQY983042 QAN983042:QAU983042 QKJ983042:QKQ983042 QUF983042:QUM983042 REB983042:REI983042 RNX983042:ROE983042 RXT983042:RYA983042 SHP983042:SHW983042 SRL983042:SRS983042 TBH983042:TBO983042 TLD983042:TLK983042 TUZ983042:TVG983042 UEV983042:UFC983042 UOR983042:UOY983042 UYN983042:UYU983042 VIJ983042:VIQ983042 VSF983042:VSM983042 WCB983042:WCI983042 WLX983042:WME983042 WVT983042:WWA983042">
      <formula1>$X$2:$X$6</formula1>
    </dataValidation>
    <dataValidation errorStyle="warning" allowBlank="1" errorTitle="Service Type" promptTitle="Service Type" prompt="Select service from drop down list" sqref="G10 JC10 SY10 ACU10 AMQ10 AWM10 BGI10 BQE10 CAA10 CJW10 CTS10 DDO10 DNK10 DXG10 EHC10 EQY10 FAU10 FKQ10 FUM10 GEI10 GOE10 GYA10 HHW10 HRS10 IBO10 ILK10 IVG10 JFC10 JOY10 JYU10 KIQ10 KSM10 LCI10 LME10 LWA10 MFW10 MPS10 MZO10 NJK10 NTG10 ODC10 OMY10 OWU10 PGQ10 PQM10 QAI10 QKE10 QUA10 RDW10 RNS10 RXO10 SHK10 SRG10 TBC10 TKY10 TUU10 UEQ10 UOM10 UYI10 VIE10 VSA10 WBW10 WLS10 WVO10 G65546 JC65546 SY65546 ACU65546 AMQ65546 AWM65546 BGI65546 BQE65546 CAA65546 CJW65546 CTS65546 DDO65546 DNK65546 DXG65546 EHC65546 EQY65546 FAU65546 FKQ65546 FUM65546 GEI65546 GOE65546 GYA65546 HHW65546 HRS65546 IBO65546 ILK65546 IVG65546 JFC65546 JOY65546 JYU65546 KIQ65546 KSM65546 LCI65546 LME65546 LWA65546 MFW65546 MPS65546 MZO65546 NJK65546 NTG65546 ODC65546 OMY65546 OWU65546 PGQ65546 PQM65546 QAI65546 QKE65546 QUA65546 RDW65546 RNS65546 RXO65546 SHK65546 SRG65546 TBC65546 TKY65546 TUU65546 UEQ65546 UOM65546 UYI65546 VIE65546 VSA65546 WBW65546 WLS65546 WVO65546 G131082 JC131082 SY131082 ACU131082 AMQ131082 AWM131082 BGI131082 BQE131082 CAA131082 CJW131082 CTS131082 DDO131082 DNK131082 DXG131082 EHC131082 EQY131082 FAU131082 FKQ131082 FUM131082 GEI131082 GOE131082 GYA131082 HHW131082 HRS131082 IBO131082 ILK131082 IVG131082 JFC131082 JOY131082 JYU131082 KIQ131082 KSM131082 LCI131082 LME131082 LWA131082 MFW131082 MPS131082 MZO131082 NJK131082 NTG131082 ODC131082 OMY131082 OWU131082 PGQ131082 PQM131082 QAI131082 QKE131082 QUA131082 RDW131082 RNS131082 RXO131082 SHK131082 SRG131082 TBC131082 TKY131082 TUU131082 UEQ131082 UOM131082 UYI131082 VIE131082 VSA131082 WBW131082 WLS131082 WVO131082 G196618 JC196618 SY196618 ACU196618 AMQ196618 AWM196618 BGI196618 BQE196618 CAA196618 CJW196618 CTS196618 DDO196618 DNK196618 DXG196618 EHC196618 EQY196618 FAU196618 FKQ196618 FUM196618 GEI196618 GOE196618 GYA196618 HHW196618 HRS196618 IBO196618 ILK196618 IVG196618 JFC196618 JOY196618 JYU196618 KIQ196618 KSM196618 LCI196618 LME196618 LWA196618 MFW196618 MPS196618 MZO196618 NJK196618 NTG196618 ODC196618 OMY196618 OWU196618 PGQ196618 PQM196618 QAI196618 QKE196618 QUA196618 RDW196618 RNS196618 RXO196618 SHK196618 SRG196618 TBC196618 TKY196618 TUU196618 UEQ196618 UOM196618 UYI196618 VIE196618 VSA196618 WBW196618 WLS196618 WVO196618 G262154 JC262154 SY262154 ACU262154 AMQ262154 AWM262154 BGI262154 BQE262154 CAA262154 CJW262154 CTS262154 DDO262154 DNK262154 DXG262154 EHC262154 EQY262154 FAU262154 FKQ262154 FUM262154 GEI262154 GOE262154 GYA262154 HHW262154 HRS262154 IBO262154 ILK262154 IVG262154 JFC262154 JOY262154 JYU262154 KIQ262154 KSM262154 LCI262154 LME262154 LWA262154 MFW262154 MPS262154 MZO262154 NJK262154 NTG262154 ODC262154 OMY262154 OWU262154 PGQ262154 PQM262154 QAI262154 QKE262154 QUA262154 RDW262154 RNS262154 RXO262154 SHK262154 SRG262154 TBC262154 TKY262154 TUU262154 UEQ262154 UOM262154 UYI262154 VIE262154 VSA262154 WBW262154 WLS262154 WVO262154 G327690 JC327690 SY327690 ACU327690 AMQ327690 AWM327690 BGI327690 BQE327690 CAA327690 CJW327690 CTS327690 DDO327690 DNK327690 DXG327690 EHC327690 EQY327690 FAU327690 FKQ327690 FUM327690 GEI327690 GOE327690 GYA327690 HHW327690 HRS327690 IBO327690 ILK327690 IVG327690 JFC327690 JOY327690 JYU327690 KIQ327690 KSM327690 LCI327690 LME327690 LWA327690 MFW327690 MPS327690 MZO327690 NJK327690 NTG327690 ODC327690 OMY327690 OWU327690 PGQ327690 PQM327690 QAI327690 QKE327690 QUA327690 RDW327690 RNS327690 RXO327690 SHK327690 SRG327690 TBC327690 TKY327690 TUU327690 UEQ327690 UOM327690 UYI327690 VIE327690 VSA327690 WBW327690 WLS327690 WVO327690 G393226 JC393226 SY393226 ACU393226 AMQ393226 AWM393226 BGI393226 BQE393226 CAA393226 CJW393226 CTS393226 DDO393226 DNK393226 DXG393226 EHC393226 EQY393226 FAU393226 FKQ393226 FUM393226 GEI393226 GOE393226 GYA393226 HHW393226 HRS393226 IBO393226 ILK393226 IVG393226 JFC393226 JOY393226 JYU393226 KIQ393226 KSM393226 LCI393226 LME393226 LWA393226 MFW393226 MPS393226 MZO393226 NJK393226 NTG393226 ODC393226 OMY393226 OWU393226 PGQ393226 PQM393226 QAI393226 QKE393226 QUA393226 RDW393226 RNS393226 RXO393226 SHK393226 SRG393226 TBC393226 TKY393226 TUU393226 UEQ393226 UOM393226 UYI393226 VIE393226 VSA393226 WBW393226 WLS393226 WVO393226 G458762 JC458762 SY458762 ACU458762 AMQ458762 AWM458762 BGI458762 BQE458762 CAA458762 CJW458762 CTS458762 DDO458762 DNK458762 DXG458762 EHC458762 EQY458762 FAU458762 FKQ458762 FUM458762 GEI458762 GOE458762 GYA458762 HHW458762 HRS458762 IBO458762 ILK458762 IVG458762 JFC458762 JOY458762 JYU458762 KIQ458762 KSM458762 LCI458762 LME458762 LWA458762 MFW458762 MPS458762 MZO458762 NJK458762 NTG458762 ODC458762 OMY458762 OWU458762 PGQ458762 PQM458762 QAI458762 QKE458762 QUA458762 RDW458762 RNS458762 RXO458762 SHK458762 SRG458762 TBC458762 TKY458762 TUU458762 UEQ458762 UOM458762 UYI458762 VIE458762 VSA458762 WBW458762 WLS458762 WVO458762 G524298 JC524298 SY524298 ACU524298 AMQ524298 AWM524298 BGI524298 BQE524298 CAA524298 CJW524298 CTS524298 DDO524298 DNK524298 DXG524298 EHC524298 EQY524298 FAU524298 FKQ524298 FUM524298 GEI524298 GOE524298 GYA524298 HHW524298 HRS524298 IBO524298 ILK524298 IVG524298 JFC524298 JOY524298 JYU524298 KIQ524298 KSM524298 LCI524298 LME524298 LWA524298 MFW524298 MPS524298 MZO524298 NJK524298 NTG524298 ODC524298 OMY524298 OWU524298 PGQ524298 PQM524298 QAI524298 QKE524298 QUA524298 RDW524298 RNS524298 RXO524298 SHK524298 SRG524298 TBC524298 TKY524298 TUU524298 UEQ524298 UOM524298 UYI524298 VIE524298 VSA524298 WBW524298 WLS524298 WVO524298 G589834 JC589834 SY589834 ACU589834 AMQ589834 AWM589834 BGI589834 BQE589834 CAA589834 CJW589834 CTS589834 DDO589834 DNK589834 DXG589834 EHC589834 EQY589834 FAU589834 FKQ589834 FUM589834 GEI589834 GOE589834 GYA589834 HHW589834 HRS589834 IBO589834 ILK589834 IVG589834 JFC589834 JOY589834 JYU589834 KIQ589834 KSM589834 LCI589834 LME589834 LWA589834 MFW589834 MPS589834 MZO589834 NJK589834 NTG589834 ODC589834 OMY589834 OWU589834 PGQ589834 PQM589834 QAI589834 QKE589834 QUA589834 RDW589834 RNS589834 RXO589834 SHK589834 SRG589834 TBC589834 TKY589834 TUU589834 UEQ589834 UOM589834 UYI589834 VIE589834 VSA589834 WBW589834 WLS589834 WVO589834 G655370 JC655370 SY655370 ACU655370 AMQ655370 AWM655370 BGI655370 BQE655370 CAA655370 CJW655370 CTS655370 DDO655370 DNK655370 DXG655370 EHC655370 EQY655370 FAU655370 FKQ655370 FUM655370 GEI655370 GOE655370 GYA655370 HHW655370 HRS655370 IBO655370 ILK655370 IVG655370 JFC655370 JOY655370 JYU655370 KIQ655370 KSM655370 LCI655370 LME655370 LWA655370 MFW655370 MPS655370 MZO655370 NJK655370 NTG655370 ODC655370 OMY655370 OWU655370 PGQ655370 PQM655370 QAI655370 QKE655370 QUA655370 RDW655370 RNS655370 RXO655370 SHK655370 SRG655370 TBC655370 TKY655370 TUU655370 UEQ655370 UOM655370 UYI655370 VIE655370 VSA655370 WBW655370 WLS655370 WVO655370 G720906 JC720906 SY720906 ACU720906 AMQ720906 AWM720906 BGI720906 BQE720906 CAA720906 CJW720906 CTS720906 DDO720906 DNK720906 DXG720906 EHC720906 EQY720906 FAU720906 FKQ720906 FUM720906 GEI720906 GOE720906 GYA720906 HHW720906 HRS720906 IBO720906 ILK720906 IVG720906 JFC720906 JOY720906 JYU720906 KIQ720906 KSM720906 LCI720906 LME720906 LWA720906 MFW720906 MPS720906 MZO720906 NJK720906 NTG720906 ODC720906 OMY720906 OWU720906 PGQ720906 PQM720906 QAI720906 QKE720906 QUA720906 RDW720906 RNS720906 RXO720906 SHK720906 SRG720906 TBC720906 TKY720906 TUU720906 UEQ720906 UOM720906 UYI720906 VIE720906 VSA720906 WBW720906 WLS720906 WVO720906 G786442 JC786442 SY786442 ACU786442 AMQ786442 AWM786442 BGI786442 BQE786442 CAA786442 CJW786442 CTS786442 DDO786442 DNK786442 DXG786442 EHC786442 EQY786442 FAU786442 FKQ786442 FUM786442 GEI786442 GOE786442 GYA786442 HHW786442 HRS786442 IBO786442 ILK786442 IVG786442 JFC786442 JOY786442 JYU786442 KIQ786442 KSM786442 LCI786442 LME786442 LWA786442 MFW786442 MPS786442 MZO786442 NJK786442 NTG786442 ODC786442 OMY786442 OWU786442 PGQ786442 PQM786442 QAI786442 QKE786442 QUA786442 RDW786442 RNS786442 RXO786442 SHK786442 SRG786442 TBC786442 TKY786442 TUU786442 UEQ786442 UOM786442 UYI786442 VIE786442 VSA786442 WBW786442 WLS786442 WVO786442 G851978 JC851978 SY851978 ACU851978 AMQ851978 AWM851978 BGI851978 BQE851978 CAA851978 CJW851978 CTS851978 DDO851978 DNK851978 DXG851978 EHC851978 EQY851978 FAU851978 FKQ851978 FUM851978 GEI851978 GOE851978 GYA851978 HHW851978 HRS851978 IBO851978 ILK851978 IVG851978 JFC851978 JOY851978 JYU851978 KIQ851978 KSM851978 LCI851978 LME851978 LWA851978 MFW851978 MPS851978 MZO851978 NJK851978 NTG851978 ODC851978 OMY851978 OWU851978 PGQ851978 PQM851978 QAI851978 QKE851978 QUA851978 RDW851978 RNS851978 RXO851978 SHK851978 SRG851978 TBC851978 TKY851978 TUU851978 UEQ851978 UOM851978 UYI851978 VIE851978 VSA851978 WBW851978 WLS851978 WVO851978 G917514 JC917514 SY917514 ACU917514 AMQ917514 AWM917514 BGI917514 BQE917514 CAA917514 CJW917514 CTS917514 DDO917514 DNK917514 DXG917514 EHC917514 EQY917514 FAU917514 FKQ917514 FUM917514 GEI917514 GOE917514 GYA917514 HHW917514 HRS917514 IBO917514 ILK917514 IVG917514 JFC917514 JOY917514 JYU917514 KIQ917514 KSM917514 LCI917514 LME917514 LWA917514 MFW917514 MPS917514 MZO917514 NJK917514 NTG917514 ODC917514 OMY917514 OWU917514 PGQ917514 PQM917514 QAI917514 QKE917514 QUA917514 RDW917514 RNS917514 RXO917514 SHK917514 SRG917514 TBC917514 TKY917514 TUU917514 UEQ917514 UOM917514 UYI917514 VIE917514 VSA917514 WBW917514 WLS917514 WVO917514 G983050 JC983050 SY983050 ACU983050 AMQ983050 AWM983050 BGI983050 BQE983050 CAA983050 CJW983050 CTS983050 DDO983050 DNK983050 DXG983050 EHC983050 EQY983050 FAU983050 FKQ983050 FUM983050 GEI983050 GOE983050 GYA983050 HHW983050 HRS983050 IBO983050 ILK983050 IVG983050 JFC983050 JOY983050 JYU983050 KIQ983050 KSM983050 LCI983050 LME983050 LWA983050 MFW983050 MPS983050 MZO983050 NJK983050 NTG983050 ODC983050 OMY983050 OWU983050 PGQ983050 PQM983050 QAI983050 QKE983050 QUA983050 RDW983050 RNS983050 RXO983050 SHK983050 SRG983050 TBC983050 TKY983050 TUU983050 UEQ983050 UOM983050 UYI983050 VIE983050 VSA983050 WBW983050 WLS983050 WVO983050"/>
    <dataValidation type="list" allowBlank="1" sqref="E15:H15 JA15:JD15 SW15:SZ15 ACS15:ACV15 AMO15:AMR15 AWK15:AWN15 BGG15:BGJ15 BQC15:BQF15 BZY15:CAB15 CJU15:CJX15 CTQ15:CTT15 DDM15:DDP15 DNI15:DNL15 DXE15:DXH15 EHA15:EHD15 EQW15:EQZ15 FAS15:FAV15 FKO15:FKR15 FUK15:FUN15 GEG15:GEJ15 GOC15:GOF15 GXY15:GYB15 HHU15:HHX15 HRQ15:HRT15 IBM15:IBP15 ILI15:ILL15 IVE15:IVH15 JFA15:JFD15 JOW15:JOZ15 JYS15:JYV15 KIO15:KIR15 KSK15:KSN15 LCG15:LCJ15 LMC15:LMF15 LVY15:LWB15 MFU15:MFX15 MPQ15:MPT15 MZM15:MZP15 NJI15:NJL15 NTE15:NTH15 ODA15:ODD15 OMW15:OMZ15 OWS15:OWV15 PGO15:PGR15 PQK15:PQN15 QAG15:QAJ15 QKC15:QKF15 QTY15:QUB15 RDU15:RDX15 RNQ15:RNT15 RXM15:RXP15 SHI15:SHL15 SRE15:SRH15 TBA15:TBD15 TKW15:TKZ15 TUS15:TUV15 UEO15:UER15 UOK15:UON15 UYG15:UYJ15 VIC15:VIF15 VRY15:VSB15 WBU15:WBX15 WLQ15:WLT15 WVM15:WVP15 E65551:H65551 JA65551:JD65551 SW65551:SZ65551 ACS65551:ACV65551 AMO65551:AMR65551 AWK65551:AWN65551 BGG65551:BGJ65551 BQC65551:BQF65551 BZY65551:CAB65551 CJU65551:CJX65551 CTQ65551:CTT65551 DDM65551:DDP65551 DNI65551:DNL65551 DXE65551:DXH65551 EHA65551:EHD65551 EQW65551:EQZ65551 FAS65551:FAV65551 FKO65551:FKR65551 FUK65551:FUN65551 GEG65551:GEJ65551 GOC65551:GOF65551 GXY65551:GYB65551 HHU65551:HHX65551 HRQ65551:HRT65551 IBM65551:IBP65551 ILI65551:ILL65551 IVE65551:IVH65551 JFA65551:JFD65551 JOW65551:JOZ65551 JYS65551:JYV65551 KIO65551:KIR65551 KSK65551:KSN65551 LCG65551:LCJ65551 LMC65551:LMF65551 LVY65551:LWB65551 MFU65551:MFX65551 MPQ65551:MPT65551 MZM65551:MZP65551 NJI65551:NJL65551 NTE65551:NTH65551 ODA65551:ODD65551 OMW65551:OMZ65551 OWS65551:OWV65551 PGO65551:PGR65551 PQK65551:PQN65551 QAG65551:QAJ65551 QKC65551:QKF65551 QTY65551:QUB65551 RDU65551:RDX65551 RNQ65551:RNT65551 RXM65551:RXP65551 SHI65551:SHL65551 SRE65551:SRH65551 TBA65551:TBD65551 TKW65551:TKZ65551 TUS65551:TUV65551 UEO65551:UER65551 UOK65551:UON65551 UYG65551:UYJ65551 VIC65551:VIF65551 VRY65551:VSB65551 WBU65551:WBX65551 WLQ65551:WLT65551 WVM65551:WVP65551 E131087:H131087 JA131087:JD131087 SW131087:SZ131087 ACS131087:ACV131087 AMO131087:AMR131087 AWK131087:AWN131087 BGG131087:BGJ131087 BQC131087:BQF131087 BZY131087:CAB131087 CJU131087:CJX131087 CTQ131087:CTT131087 DDM131087:DDP131087 DNI131087:DNL131087 DXE131087:DXH131087 EHA131087:EHD131087 EQW131087:EQZ131087 FAS131087:FAV131087 FKO131087:FKR131087 FUK131087:FUN131087 GEG131087:GEJ131087 GOC131087:GOF131087 GXY131087:GYB131087 HHU131087:HHX131087 HRQ131087:HRT131087 IBM131087:IBP131087 ILI131087:ILL131087 IVE131087:IVH131087 JFA131087:JFD131087 JOW131087:JOZ131087 JYS131087:JYV131087 KIO131087:KIR131087 KSK131087:KSN131087 LCG131087:LCJ131087 LMC131087:LMF131087 LVY131087:LWB131087 MFU131087:MFX131087 MPQ131087:MPT131087 MZM131087:MZP131087 NJI131087:NJL131087 NTE131087:NTH131087 ODA131087:ODD131087 OMW131087:OMZ131087 OWS131087:OWV131087 PGO131087:PGR131087 PQK131087:PQN131087 QAG131087:QAJ131087 QKC131087:QKF131087 QTY131087:QUB131087 RDU131087:RDX131087 RNQ131087:RNT131087 RXM131087:RXP131087 SHI131087:SHL131087 SRE131087:SRH131087 TBA131087:TBD131087 TKW131087:TKZ131087 TUS131087:TUV131087 UEO131087:UER131087 UOK131087:UON131087 UYG131087:UYJ131087 VIC131087:VIF131087 VRY131087:VSB131087 WBU131087:WBX131087 WLQ131087:WLT131087 WVM131087:WVP131087 E196623:H196623 JA196623:JD196623 SW196623:SZ196623 ACS196623:ACV196623 AMO196623:AMR196623 AWK196623:AWN196623 BGG196623:BGJ196623 BQC196623:BQF196623 BZY196623:CAB196623 CJU196623:CJX196623 CTQ196623:CTT196623 DDM196623:DDP196623 DNI196623:DNL196623 DXE196623:DXH196623 EHA196623:EHD196623 EQW196623:EQZ196623 FAS196623:FAV196623 FKO196623:FKR196623 FUK196623:FUN196623 GEG196623:GEJ196623 GOC196623:GOF196623 GXY196623:GYB196623 HHU196623:HHX196623 HRQ196623:HRT196623 IBM196623:IBP196623 ILI196623:ILL196623 IVE196623:IVH196623 JFA196623:JFD196623 JOW196623:JOZ196623 JYS196623:JYV196623 KIO196623:KIR196623 KSK196623:KSN196623 LCG196623:LCJ196623 LMC196623:LMF196623 LVY196623:LWB196623 MFU196623:MFX196623 MPQ196623:MPT196623 MZM196623:MZP196623 NJI196623:NJL196623 NTE196623:NTH196623 ODA196623:ODD196623 OMW196623:OMZ196623 OWS196623:OWV196623 PGO196623:PGR196623 PQK196623:PQN196623 QAG196623:QAJ196623 QKC196623:QKF196623 QTY196623:QUB196623 RDU196623:RDX196623 RNQ196623:RNT196623 RXM196623:RXP196623 SHI196623:SHL196623 SRE196623:SRH196623 TBA196623:TBD196623 TKW196623:TKZ196623 TUS196623:TUV196623 UEO196623:UER196623 UOK196623:UON196623 UYG196623:UYJ196623 VIC196623:VIF196623 VRY196623:VSB196623 WBU196623:WBX196623 WLQ196623:WLT196623 WVM196623:WVP196623 E262159:H262159 JA262159:JD262159 SW262159:SZ262159 ACS262159:ACV262159 AMO262159:AMR262159 AWK262159:AWN262159 BGG262159:BGJ262159 BQC262159:BQF262159 BZY262159:CAB262159 CJU262159:CJX262159 CTQ262159:CTT262159 DDM262159:DDP262159 DNI262159:DNL262159 DXE262159:DXH262159 EHA262159:EHD262159 EQW262159:EQZ262159 FAS262159:FAV262159 FKO262159:FKR262159 FUK262159:FUN262159 GEG262159:GEJ262159 GOC262159:GOF262159 GXY262159:GYB262159 HHU262159:HHX262159 HRQ262159:HRT262159 IBM262159:IBP262159 ILI262159:ILL262159 IVE262159:IVH262159 JFA262159:JFD262159 JOW262159:JOZ262159 JYS262159:JYV262159 KIO262159:KIR262159 KSK262159:KSN262159 LCG262159:LCJ262159 LMC262159:LMF262159 LVY262159:LWB262159 MFU262159:MFX262159 MPQ262159:MPT262159 MZM262159:MZP262159 NJI262159:NJL262159 NTE262159:NTH262159 ODA262159:ODD262159 OMW262159:OMZ262159 OWS262159:OWV262159 PGO262159:PGR262159 PQK262159:PQN262159 QAG262159:QAJ262159 QKC262159:QKF262159 QTY262159:QUB262159 RDU262159:RDX262159 RNQ262159:RNT262159 RXM262159:RXP262159 SHI262159:SHL262159 SRE262159:SRH262159 TBA262159:TBD262159 TKW262159:TKZ262159 TUS262159:TUV262159 UEO262159:UER262159 UOK262159:UON262159 UYG262159:UYJ262159 VIC262159:VIF262159 VRY262159:VSB262159 WBU262159:WBX262159 WLQ262159:WLT262159 WVM262159:WVP262159 E327695:H327695 JA327695:JD327695 SW327695:SZ327695 ACS327695:ACV327695 AMO327695:AMR327695 AWK327695:AWN327695 BGG327695:BGJ327695 BQC327695:BQF327695 BZY327695:CAB327695 CJU327695:CJX327695 CTQ327695:CTT327695 DDM327695:DDP327695 DNI327695:DNL327695 DXE327695:DXH327695 EHA327695:EHD327695 EQW327695:EQZ327695 FAS327695:FAV327695 FKO327695:FKR327695 FUK327695:FUN327695 GEG327695:GEJ327695 GOC327695:GOF327695 GXY327695:GYB327695 HHU327695:HHX327695 HRQ327695:HRT327695 IBM327695:IBP327695 ILI327695:ILL327695 IVE327695:IVH327695 JFA327695:JFD327695 JOW327695:JOZ327695 JYS327695:JYV327695 KIO327695:KIR327695 KSK327695:KSN327695 LCG327695:LCJ327695 LMC327695:LMF327695 LVY327695:LWB327695 MFU327695:MFX327695 MPQ327695:MPT327695 MZM327695:MZP327695 NJI327695:NJL327695 NTE327695:NTH327695 ODA327695:ODD327695 OMW327695:OMZ327695 OWS327695:OWV327695 PGO327695:PGR327695 PQK327695:PQN327695 QAG327695:QAJ327695 QKC327695:QKF327695 QTY327695:QUB327695 RDU327695:RDX327695 RNQ327695:RNT327695 RXM327695:RXP327695 SHI327695:SHL327695 SRE327695:SRH327695 TBA327695:TBD327695 TKW327695:TKZ327695 TUS327695:TUV327695 UEO327695:UER327695 UOK327695:UON327695 UYG327695:UYJ327695 VIC327695:VIF327695 VRY327695:VSB327695 WBU327695:WBX327695 WLQ327695:WLT327695 WVM327695:WVP327695 E393231:H393231 JA393231:JD393231 SW393231:SZ393231 ACS393231:ACV393231 AMO393231:AMR393231 AWK393231:AWN393231 BGG393231:BGJ393231 BQC393231:BQF393231 BZY393231:CAB393231 CJU393231:CJX393231 CTQ393231:CTT393231 DDM393231:DDP393231 DNI393231:DNL393231 DXE393231:DXH393231 EHA393231:EHD393231 EQW393231:EQZ393231 FAS393231:FAV393231 FKO393231:FKR393231 FUK393231:FUN393231 GEG393231:GEJ393231 GOC393231:GOF393231 GXY393231:GYB393231 HHU393231:HHX393231 HRQ393231:HRT393231 IBM393231:IBP393231 ILI393231:ILL393231 IVE393231:IVH393231 JFA393231:JFD393231 JOW393231:JOZ393231 JYS393231:JYV393231 KIO393231:KIR393231 KSK393231:KSN393231 LCG393231:LCJ393231 LMC393231:LMF393231 LVY393231:LWB393231 MFU393231:MFX393231 MPQ393231:MPT393231 MZM393231:MZP393231 NJI393231:NJL393231 NTE393231:NTH393231 ODA393231:ODD393231 OMW393231:OMZ393231 OWS393231:OWV393231 PGO393231:PGR393231 PQK393231:PQN393231 QAG393231:QAJ393231 QKC393231:QKF393231 QTY393231:QUB393231 RDU393231:RDX393231 RNQ393231:RNT393231 RXM393231:RXP393231 SHI393231:SHL393231 SRE393231:SRH393231 TBA393231:TBD393231 TKW393231:TKZ393231 TUS393231:TUV393231 UEO393231:UER393231 UOK393231:UON393231 UYG393231:UYJ393231 VIC393231:VIF393231 VRY393231:VSB393231 WBU393231:WBX393231 WLQ393231:WLT393231 WVM393231:WVP393231 E458767:H458767 JA458767:JD458767 SW458767:SZ458767 ACS458767:ACV458767 AMO458767:AMR458767 AWK458767:AWN458767 BGG458767:BGJ458767 BQC458767:BQF458767 BZY458767:CAB458767 CJU458767:CJX458767 CTQ458767:CTT458767 DDM458767:DDP458767 DNI458767:DNL458767 DXE458767:DXH458767 EHA458767:EHD458767 EQW458767:EQZ458767 FAS458767:FAV458767 FKO458767:FKR458767 FUK458767:FUN458767 GEG458767:GEJ458767 GOC458767:GOF458767 GXY458767:GYB458767 HHU458767:HHX458767 HRQ458767:HRT458767 IBM458767:IBP458767 ILI458767:ILL458767 IVE458767:IVH458767 JFA458767:JFD458767 JOW458767:JOZ458767 JYS458767:JYV458767 KIO458767:KIR458767 KSK458767:KSN458767 LCG458767:LCJ458767 LMC458767:LMF458767 LVY458767:LWB458767 MFU458767:MFX458767 MPQ458767:MPT458767 MZM458767:MZP458767 NJI458767:NJL458767 NTE458767:NTH458767 ODA458767:ODD458767 OMW458767:OMZ458767 OWS458767:OWV458767 PGO458767:PGR458767 PQK458767:PQN458767 QAG458767:QAJ458767 QKC458767:QKF458767 QTY458767:QUB458767 RDU458767:RDX458767 RNQ458767:RNT458767 RXM458767:RXP458767 SHI458767:SHL458767 SRE458767:SRH458767 TBA458767:TBD458767 TKW458767:TKZ458767 TUS458767:TUV458767 UEO458767:UER458767 UOK458767:UON458767 UYG458767:UYJ458767 VIC458767:VIF458767 VRY458767:VSB458767 WBU458767:WBX458767 WLQ458767:WLT458767 WVM458767:WVP458767 E524303:H524303 JA524303:JD524303 SW524303:SZ524303 ACS524303:ACV524303 AMO524303:AMR524303 AWK524303:AWN524303 BGG524303:BGJ524303 BQC524303:BQF524303 BZY524303:CAB524303 CJU524303:CJX524303 CTQ524303:CTT524303 DDM524303:DDP524303 DNI524303:DNL524303 DXE524303:DXH524303 EHA524303:EHD524303 EQW524303:EQZ524303 FAS524303:FAV524303 FKO524303:FKR524303 FUK524303:FUN524303 GEG524303:GEJ524303 GOC524303:GOF524303 GXY524303:GYB524303 HHU524303:HHX524303 HRQ524303:HRT524303 IBM524303:IBP524303 ILI524303:ILL524303 IVE524303:IVH524303 JFA524303:JFD524303 JOW524303:JOZ524303 JYS524303:JYV524303 KIO524303:KIR524303 KSK524303:KSN524303 LCG524303:LCJ524303 LMC524303:LMF524303 LVY524303:LWB524303 MFU524303:MFX524303 MPQ524303:MPT524303 MZM524303:MZP524303 NJI524303:NJL524303 NTE524303:NTH524303 ODA524303:ODD524303 OMW524303:OMZ524303 OWS524303:OWV524303 PGO524303:PGR524303 PQK524303:PQN524303 QAG524303:QAJ524303 QKC524303:QKF524303 QTY524303:QUB524303 RDU524303:RDX524303 RNQ524303:RNT524303 RXM524303:RXP524303 SHI524303:SHL524303 SRE524303:SRH524303 TBA524303:TBD524303 TKW524303:TKZ524303 TUS524303:TUV524303 UEO524303:UER524303 UOK524303:UON524303 UYG524303:UYJ524303 VIC524303:VIF524303 VRY524303:VSB524303 WBU524303:WBX524303 WLQ524303:WLT524303 WVM524303:WVP524303 E589839:H589839 JA589839:JD589839 SW589839:SZ589839 ACS589839:ACV589839 AMO589839:AMR589839 AWK589839:AWN589839 BGG589839:BGJ589839 BQC589839:BQF589839 BZY589839:CAB589839 CJU589839:CJX589839 CTQ589839:CTT589839 DDM589839:DDP589839 DNI589839:DNL589839 DXE589839:DXH589839 EHA589839:EHD589839 EQW589839:EQZ589839 FAS589839:FAV589839 FKO589839:FKR589839 FUK589839:FUN589839 GEG589839:GEJ589839 GOC589839:GOF589839 GXY589839:GYB589839 HHU589839:HHX589839 HRQ589839:HRT589839 IBM589839:IBP589839 ILI589839:ILL589839 IVE589839:IVH589839 JFA589839:JFD589839 JOW589839:JOZ589839 JYS589839:JYV589839 KIO589839:KIR589839 KSK589839:KSN589839 LCG589839:LCJ589839 LMC589839:LMF589839 LVY589839:LWB589839 MFU589839:MFX589839 MPQ589839:MPT589839 MZM589839:MZP589839 NJI589839:NJL589839 NTE589839:NTH589839 ODA589839:ODD589839 OMW589839:OMZ589839 OWS589839:OWV589839 PGO589839:PGR589839 PQK589839:PQN589839 QAG589839:QAJ589839 QKC589839:QKF589839 QTY589839:QUB589839 RDU589839:RDX589839 RNQ589839:RNT589839 RXM589839:RXP589839 SHI589839:SHL589839 SRE589839:SRH589839 TBA589839:TBD589839 TKW589839:TKZ589839 TUS589839:TUV589839 UEO589839:UER589839 UOK589839:UON589839 UYG589839:UYJ589839 VIC589839:VIF589839 VRY589839:VSB589839 WBU589839:WBX589839 WLQ589839:WLT589839 WVM589839:WVP589839 E655375:H655375 JA655375:JD655375 SW655375:SZ655375 ACS655375:ACV655375 AMO655375:AMR655375 AWK655375:AWN655375 BGG655375:BGJ655375 BQC655375:BQF655375 BZY655375:CAB655375 CJU655375:CJX655375 CTQ655375:CTT655375 DDM655375:DDP655375 DNI655375:DNL655375 DXE655375:DXH655375 EHA655375:EHD655375 EQW655375:EQZ655375 FAS655375:FAV655375 FKO655375:FKR655375 FUK655375:FUN655375 GEG655375:GEJ655375 GOC655375:GOF655375 GXY655375:GYB655375 HHU655375:HHX655375 HRQ655375:HRT655375 IBM655375:IBP655375 ILI655375:ILL655375 IVE655375:IVH655375 JFA655375:JFD655375 JOW655375:JOZ655375 JYS655375:JYV655375 KIO655375:KIR655375 KSK655375:KSN655375 LCG655375:LCJ655375 LMC655375:LMF655375 LVY655375:LWB655375 MFU655375:MFX655375 MPQ655375:MPT655375 MZM655375:MZP655375 NJI655375:NJL655375 NTE655375:NTH655375 ODA655375:ODD655375 OMW655375:OMZ655375 OWS655375:OWV655375 PGO655375:PGR655375 PQK655375:PQN655375 QAG655375:QAJ655375 QKC655375:QKF655375 QTY655375:QUB655375 RDU655375:RDX655375 RNQ655375:RNT655375 RXM655375:RXP655375 SHI655375:SHL655375 SRE655375:SRH655375 TBA655375:TBD655375 TKW655375:TKZ655375 TUS655375:TUV655375 UEO655375:UER655375 UOK655375:UON655375 UYG655375:UYJ655375 VIC655375:VIF655375 VRY655375:VSB655375 WBU655375:WBX655375 WLQ655375:WLT655375 WVM655375:WVP655375 E720911:H720911 JA720911:JD720911 SW720911:SZ720911 ACS720911:ACV720911 AMO720911:AMR720911 AWK720911:AWN720911 BGG720911:BGJ720911 BQC720911:BQF720911 BZY720911:CAB720911 CJU720911:CJX720911 CTQ720911:CTT720911 DDM720911:DDP720911 DNI720911:DNL720911 DXE720911:DXH720911 EHA720911:EHD720911 EQW720911:EQZ720911 FAS720911:FAV720911 FKO720911:FKR720911 FUK720911:FUN720911 GEG720911:GEJ720911 GOC720911:GOF720911 GXY720911:GYB720911 HHU720911:HHX720911 HRQ720911:HRT720911 IBM720911:IBP720911 ILI720911:ILL720911 IVE720911:IVH720911 JFA720911:JFD720911 JOW720911:JOZ720911 JYS720911:JYV720911 KIO720911:KIR720911 KSK720911:KSN720911 LCG720911:LCJ720911 LMC720911:LMF720911 LVY720911:LWB720911 MFU720911:MFX720911 MPQ720911:MPT720911 MZM720911:MZP720911 NJI720911:NJL720911 NTE720911:NTH720911 ODA720911:ODD720911 OMW720911:OMZ720911 OWS720911:OWV720911 PGO720911:PGR720911 PQK720911:PQN720911 QAG720911:QAJ720911 QKC720911:QKF720911 QTY720911:QUB720911 RDU720911:RDX720911 RNQ720911:RNT720911 RXM720911:RXP720911 SHI720911:SHL720911 SRE720911:SRH720911 TBA720911:TBD720911 TKW720911:TKZ720911 TUS720911:TUV720911 UEO720911:UER720911 UOK720911:UON720911 UYG720911:UYJ720911 VIC720911:VIF720911 VRY720911:VSB720911 WBU720911:WBX720911 WLQ720911:WLT720911 WVM720911:WVP720911 E786447:H786447 JA786447:JD786447 SW786447:SZ786447 ACS786447:ACV786447 AMO786447:AMR786447 AWK786447:AWN786447 BGG786447:BGJ786447 BQC786447:BQF786447 BZY786447:CAB786447 CJU786447:CJX786447 CTQ786447:CTT786447 DDM786447:DDP786447 DNI786447:DNL786447 DXE786447:DXH786447 EHA786447:EHD786447 EQW786447:EQZ786447 FAS786447:FAV786447 FKO786447:FKR786447 FUK786447:FUN786447 GEG786447:GEJ786447 GOC786447:GOF786447 GXY786447:GYB786447 HHU786447:HHX786447 HRQ786447:HRT786447 IBM786447:IBP786447 ILI786447:ILL786447 IVE786447:IVH786447 JFA786447:JFD786447 JOW786447:JOZ786447 JYS786447:JYV786447 KIO786447:KIR786447 KSK786447:KSN786447 LCG786447:LCJ786447 LMC786447:LMF786447 LVY786447:LWB786447 MFU786447:MFX786447 MPQ786447:MPT786447 MZM786447:MZP786447 NJI786447:NJL786447 NTE786447:NTH786447 ODA786447:ODD786447 OMW786447:OMZ786447 OWS786447:OWV786447 PGO786447:PGR786447 PQK786447:PQN786447 QAG786447:QAJ786447 QKC786447:QKF786447 QTY786447:QUB786447 RDU786447:RDX786447 RNQ786447:RNT786447 RXM786447:RXP786447 SHI786447:SHL786447 SRE786447:SRH786447 TBA786447:TBD786447 TKW786447:TKZ786447 TUS786447:TUV786447 UEO786447:UER786447 UOK786447:UON786447 UYG786447:UYJ786447 VIC786447:VIF786447 VRY786447:VSB786447 WBU786447:WBX786447 WLQ786447:WLT786447 WVM786447:WVP786447 E851983:H851983 JA851983:JD851983 SW851983:SZ851983 ACS851983:ACV851983 AMO851983:AMR851983 AWK851983:AWN851983 BGG851983:BGJ851983 BQC851983:BQF851983 BZY851983:CAB851983 CJU851983:CJX851983 CTQ851983:CTT851983 DDM851983:DDP851983 DNI851983:DNL851983 DXE851983:DXH851983 EHA851983:EHD851983 EQW851983:EQZ851983 FAS851983:FAV851983 FKO851983:FKR851983 FUK851983:FUN851983 GEG851983:GEJ851983 GOC851983:GOF851983 GXY851983:GYB851983 HHU851983:HHX851983 HRQ851983:HRT851983 IBM851983:IBP851983 ILI851983:ILL851983 IVE851983:IVH851983 JFA851983:JFD851983 JOW851983:JOZ851983 JYS851983:JYV851983 KIO851983:KIR851983 KSK851983:KSN851983 LCG851983:LCJ851983 LMC851983:LMF851983 LVY851983:LWB851983 MFU851983:MFX851983 MPQ851983:MPT851983 MZM851983:MZP851983 NJI851983:NJL851983 NTE851983:NTH851983 ODA851983:ODD851983 OMW851983:OMZ851983 OWS851983:OWV851983 PGO851983:PGR851983 PQK851983:PQN851983 QAG851983:QAJ851983 QKC851983:QKF851983 QTY851983:QUB851983 RDU851983:RDX851983 RNQ851983:RNT851983 RXM851983:RXP851983 SHI851983:SHL851983 SRE851983:SRH851983 TBA851983:TBD851983 TKW851983:TKZ851983 TUS851983:TUV851983 UEO851983:UER851983 UOK851983:UON851983 UYG851983:UYJ851983 VIC851983:VIF851983 VRY851983:VSB851983 WBU851983:WBX851983 WLQ851983:WLT851983 WVM851983:WVP851983 E917519:H917519 JA917519:JD917519 SW917519:SZ917519 ACS917519:ACV917519 AMO917519:AMR917519 AWK917519:AWN917519 BGG917519:BGJ917519 BQC917519:BQF917519 BZY917519:CAB917519 CJU917519:CJX917519 CTQ917519:CTT917519 DDM917519:DDP917519 DNI917519:DNL917519 DXE917519:DXH917519 EHA917519:EHD917519 EQW917519:EQZ917519 FAS917519:FAV917519 FKO917519:FKR917519 FUK917519:FUN917519 GEG917519:GEJ917519 GOC917519:GOF917519 GXY917519:GYB917519 HHU917519:HHX917519 HRQ917519:HRT917519 IBM917519:IBP917519 ILI917519:ILL917519 IVE917519:IVH917519 JFA917519:JFD917519 JOW917519:JOZ917519 JYS917519:JYV917519 KIO917519:KIR917519 KSK917519:KSN917519 LCG917519:LCJ917519 LMC917519:LMF917519 LVY917519:LWB917519 MFU917519:MFX917519 MPQ917519:MPT917519 MZM917519:MZP917519 NJI917519:NJL917519 NTE917519:NTH917519 ODA917519:ODD917519 OMW917519:OMZ917519 OWS917519:OWV917519 PGO917519:PGR917519 PQK917519:PQN917519 QAG917519:QAJ917519 QKC917519:QKF917519 QTY917519:QUB917519 RDU917519:RDX917519 RNQ917519:RNT917519 RXM917519:RXP917519 SHI917519:SHL917519 SRE917519:SRH917519 TBA917519:TBD917519 TKW917519:TKZ917519 TUS917519:TUV917519 UEO917519:UER917519 UOK917519:UON917519 UYG917519:UYJ917519 VIC917519:VIF917519 VRY917519:VSB917519 WBU917519:WBX917519 WLQ917519:WLT917519 WVM917519:WVP917519 E983055:H983055 JA983055:JD983055 SW983055:SZ983055 ACS983055:ACV983055 AMO983055:AMR983055 AWK983055:AWN983055 BGG983055:BGJ983055 BQC983055:BQF983055 BZY983055:CAB983055 CJU983055:CJX983055 CTQ983055:CTT983055 DDM983055:DDP983055 DNI983055:DNL983055 DXE983055:DXH983055 EHA983055:EHD983055 EQW983055:EQZ983055 FAS983055:FAV983055 FKO983055:FKR983055 FUK983055:FUN983055 GEG983055:GEJ983055 GOC983055:GOF983055 GXY983055:GYB983055 HHU983055:HHX983055 HRQ983055:HRT983055 IBM983055:IBP983055 ILI983055:ILL983055 IVE983055:IVH983055 JFA983055:JFD983055 JOW983055:JOZ983055 JYS983055:JYV983055 KIO983055:KIR983055 KSK983055:KSN983055 LCG983055:LCJ983055 LMC983055:LMF983055 LVY983055:LWB983055 MFU983055:MFX983055 MPQ983055:MPT983055 MZM983055:MZP983055 NJI983055:NJL983055 NTE983055:NTH983055 ODA983055:ODD983055 OMW983055:OMZ983055 OWS983055:OWV983055 PGO983055:PGR983055 PQK983055:PQN983055 QAG983055:QAJ983055 QKC983055:QKF983055 QTY983055:QUB983055 RDU983055:RDX983055 RNQ983055:RNT983055 RXM983055:RXP983055 SHI983055:SHL983055 SRE983055:SRH983055 TBA983055:TBD983055 TKW983055:TKZ983055 TUS983055:TUV983055 UEO983055:UER983055 UOK983055:UON983055 UYG983055:UYJ983055 VIC983055:VIF983055 VRY983055:VSB983055 WBU983055:WBX983055 WLQ983055:WLT983055 WVM983055:WVP983055">
      <formula1>$Z$3:$Z$5</formula1>
    </dataValidation>
    <dataValidation type="list" allowBlank="1" sqref="E16:H16 JA16:JD16 SW16:SZ16 ACS16:ACV16 AMO16:AMR16 AWK16:AWN16 BGG16:BGJ16 BQC16:BQF16 BZY16:CAB16 CJU16:CJX16 CTQ16:CTT16 DDM16:DDP16 DNI16:DNL16 DXE16:DXH16 EHA16:EHD16 EQW16:EQZ16 FAS16:FAV16 FKO16:FKR16 FUK16:FUN16 GEG16:GEJ16 GOC16:GOF16 GXY16:GYB16 HHU16:HHX16 HRQ16:HRT16 IBM16:IBP16 ILI16:ILL16 IVE16:IVH16 JFA16:JFD16 JOW16:JOZ16 JYS16:JYV16 KIO16:KIR16 KSK16:KSN16 LCG16:LCJ16 LMC16:LMF16 LVY16:LWB16 MFU16:MFX16 MPQ16:MPT16 MZM16:MZP16 NJI16:NJL16 NTE16:NTH16 ODA16:ODD16 OMW16:OMZ16 OWS16:OWV16 PGO16:PGR16 PQK16:PQN16 QAG16:QAJ16 QKC16:QKF16 QTY16:QUB16 RDU16:RDX16 RNQ16:RNT16 RXM16:RXP16 SHI16:SHL16 SRE16:SRH16 TBA16:TBD16 TKW16:TKZ16 TUS16:TUV16 UEO16:UER16 UOK16:UON16 UYG16:UYJ16 VIC16:VIF16 VRY16:VSB16 WBU16:WBX16 WLQ16:WLT16 WVM16:WVP16 E65552:H65552 JA65552:JD65552 SW65552:SZ65552 ACS65552:ACV65552 AMO65552:AMR65552 AWK65552:AWN65552 BGG65552:BGJ65552 BQC65552:BQF65552 BZY65552:CAB65552 CJU65552:CJX65552 CTQ65552:CTT65552 DDM65552:DDP65552 DNI65552:DNL65552 DXE65552:DXH65552 EHA65552:EHD65552 EQW65552:EQZ65552 FAS65552:FAV65552 FKO65552:FKR65552 FUK65552:FUN65552 GEG65552:GEJ65552 GOC65552:GOF65552 GXY65552:GYB65552 HHU65552:HHX65552 HRQ65552:HRT65552 IBM65552:IBP65552 ILI65552:ILL65552 IVE65552:IVH65552 JFA65552:JFD65552 JOW65552:JOZ65552 JYS65552:JYV65552 KIO65552:KIR65552 KSK65552:KSN65552 LCG65552:LCJ65552 LMC65552:LMF65552 LVY65552:LWB65552 MFU65552:MFX65552 MPQ65552:MPT65552 MZM65552:MZP65552 NJI65552:NJL65552 NTE65552:NTH65552 ODA65552:ODD65552 OMW65552:OMZ65552 OWS65552:OWV65552 PGO65552:PGR65552 PQK65552:PQN65552 QAG65552:QAJ65552 QKC65552:QKF65552 QTY65552:QUB65552 RDU65552:RDX65552 RNQ65552:RNT65552 RXM65552:RXP65552 SHI65552:SHL65552 SRE65552:SRH65552 TBA65552:TBD65552 TKW65552:TKZ65552 TUS65552:TUV65552 UEO65552:UER65552 UOK65552:UON65552 UYG65552:UYJ65552 VIC65552:VIF65552 VRY65552:VSB65552 WBU65552:WBX65552 WLQ65552:WLT65552 WVM65552:WVP65552 E131088:H131088 JA131088:JD131088 SW131088:SZ131088 ACS131088:ACV131088 AMO131088:AMR131088 AWK131088:AWN131088 BGG131088:BGJ131088 BQC131088:BQF131088 BZY131088:CAB131088 CJU131088:CJX131088 CTQ131088:CTT131088 DDM131088:DDP131088 DNI131088:DNL131088 DXE131088:DXH131088 EHA131088:EHD131088 EQW131088:EQZ131088 FAS131088:FAV131088 FKO131088:FKR131088 FUK131088:FUN131088 GEG131088:GEJ131088 GOC131088:GOF131088 GXY131088:GYB131088 HHU131088:HHX131088 HRQ131088:HRT131088 IBM131088:IBP131088 ILI131088:ILL131088 IVE131088:IVH131088 JFA131088:JFD131088 JOW131088:JOZ131088 JYS131088:JYV131088 KIO131088:KIR131088 KSK131088:KSN131088 LCG131088:LCJ131088 LMC131088:LMF131088 LVY131088:LWB131088 MFU131088:MFX131088 MPQ131088:MPT131088 MZM131088:MZP131088 NJI131088:NJL131088 NTE131088:NTH131088 ODA131088:ODD131088 OMW131088:OMZ131088 OWS131088:OWV131088 PGO131088:PGR131088 PQK131088:PQN131088 QAG131088:QAJ131088 QKC131088:QKF131088 QTY131088:QUB131088 RDU131088:RDX131088 RNQ131088:RNT131088 RXM131088:RXP131088 SHI131088:SHL131088 SRE131088:SRH131088 TBA131088:TBD131088 TKW131088:TKZ131088 TUS131088:TUV131088 UEO131088:UER131088 UOK131088:UON131088 UYG131088:UYJ131088 VIC131088:VIF131088 VRY131088:VSB131088 WBU131088:WBX131088 WLQ131088:WLT131088 WVM131088:WVP131088 E196624:H196624 JA196624:JD196624 SW196624:SZ196624 ACS196624:ACV196624 AMO196624:AMR196624 AWK196624:AWN196624 BGG196624:BGJ196624 BQC196624:BQF196624 BZY196624:CAB196624 CJU196624:CJX196624 CTQ196624:CTT196624 DDM196624:DDP196624 DNI196624:DNL196624 DXE196624:DXH196624 EHA196624:EHD196624 EQW196624:EQZ196624 FAS196624:FAV196624 FKO196624:FKR196624 FUK196624:FUN196624 GEG196624:GEJ196624 GOC196624:GOF196624 GXY196624:GYB196624 HHU196624:HHX196624 HRQ196624:HRT196624 IBM196624:IBP196624 ILI196624:ILL196624 IVE196624:IVH196624 JFA196624:JFD196624 JOW196624:JOZ196624 JYS196624:JYV196624 KIO196624:KIR196624 KSK196624:KSN196624 LCG196624:LCJ196624 LMC196624:LMF196624 LVY196624:LWB196624 MFU196624:MFX196624 MPQ196624:MPT196624 MZM196624:MZP196624 NJI196624:NJL196624 NTE196624:NTH196624 ODA196624:ODD196624 OMW196624:OMZ196624 OWS196624:OWV196624 PGO196624:PGR196624 PQK196624:PQN196624 QAG196624:QAJ196624 QKC196624:QKF196624 QTY196624:QUB196624 RDU196624:RDX196624 RNQ196624:RNT196624 RXM196624:RXP196624 SHI196624:SHL196624 SRE196624:SRH196624 TBA196624:TBD196624 TKW196624:TKZ196624 TUS196624:TUV196624 UEO196624:UER196624 UOK196624:UON196624 UYG196624:UYJ196624 VIC196624:VIF196624 VRY196624:VSB196624 WBU196624:WBX196624 WLQ196624:WLT196624 WVM196624:WVP196624 E262160:H262160 JA262160:JD262160 SW262160:SZ262160 ACS262160:ACV262160 AMO262160:AMR262160 AWK262160:AWN262160 BGG262160:BGJ262160 BQC262160:BQF262160 BZY262160:CAB262160 CJU262160:CJX262160 CTQ262160:CTT262160 DDM262160:DDP262160 DNI262160:DNL262160 DXE262160:DXH262160 EHA262160:EHD262160 EQW262160:EQZ262160 FAS262160:FAV262160 FKO262160:FKR262160 FUK262160:FUN262160 GEG262160:GEJ262160 GOC262160:GOF262160 GXY262160:GYB262160 HHU262160:HHX262160 HRQ262160:HRT262160 IBM262160:IBP262160 ILI262160:ILL262160 IVE262160:IVH262160 JFA262160:JFD262160 JOW262160:JOZ262160 JYS262160:JYV262160 KIO262160:KIR262160 KSK262160:KSN262160 LCG262160:LCJ262160 LMC262160:LMF262160 LVY262160:LWB262160 MFU262160:MFX262160 MPQ262160:MPT262160 MZM262160:MZP262160 NJI262160:NJL262160 NTE262160:NTH262160 ODA262160:ODD262160 OMW262160:OMZ262160 OWS262160:OWV262160 PGO262160:PGR262160 PQK262160:PQN262160 QAG262160:QAJ262160 QKC262160:QKF262160 QTY262160:QUB262160 RDU262160:RDX262160 RNQ262160:RNT262160 RXM262160:RXP262160 SHI262160:SHL262160 SRE262160:SRH262160 TBA262160:TBD262160 TKW262160:TKZ262160 TUS262160:TUV262160 UEO262160:UER262160 UOK262160:UON262160 UYG262160:UYJ262160 VIC262160:VIF262160 VRY262160:VSB262160 WBU262160:WBX262160 WLQ262160:WLT262160 WVM262160:WVP262160 E327696:H327696 JA327696:JD327696 SW327696:SZ327696 ACS327696:ACV327696 AMO327696:AMR327696 AWK327696:AWN327696 BGG327696:BGJ327696 BQC327696:BQF327696 BZY327696:CAB327696 CJU327696:CJX327696 CTQ327696:CTT327696 DDM327696:DDP327696 DNI327696:DNL327696 DXE327696:DXH327696 EHA327696:EHD327696 EQW327696:EQZ327696 FAS327696:FAV327696 FKO327696:FKR327696 FUK327696:FUN327696 GEG327696:GEJ327696 GOC327696:GOF327696 GXY327696:GYB327696 HHU327696:HHX327696 HRQ327696:HRT327696 IBM327696:IBP327696 ILI327696:ILL327696 IVE327696:IVH327696 JFA327696:JFD327696 JOW327696:JOZ327696 JYS327696:JYV327696 KIO327696:KIR327696 KSK327696:KSN327696 LCG327696:LCJ327696 LMC327696:LMF327696 LVY327696:LWB327696 MFU327696:MFX327696 MPQ327696:MPT327696 MZM327696:MZP327696 NJI327696:NJL327696 NTE327696:NTH327696 ODA327696:ODD327696 OMW327696:OMZ327696 OWS327696:OWV327696 PGO327696:PGR327696 PQK327696:PQN327696 QAG327696:QAJ327696 QKC327696:QKF327696 QTY327696:QUB327696 RDU327696:RDX327696 RNQ327696:RNT327696 RXM327696:RXP327696 SHI327696:SHL327696 SRE327696:SRH327696 TBA327696:TBD327696 TKW327696:TKZ327696 TUS327696:TUV327696 UEO327696:UER327696 UOK327696:UON327696 UYG327696:UYJ327696 VIC327696:VIF327696 VRY327696:VSB327696 WBU327696:WBX327696 WLQ327696:WLT327696 WVM327696:WVP327696 E393232:H393232 JA393232:JD393232 SW393232:SZ393232 ACS393232:ACV393232 AMO393232:AMR393232 AWK393232:AWN393232 BGG393232:BGJ393232 BQC393232:BQF393232 BZY393232:CAB393232 CJU393232:CJX393232 CTQ393232:CTT393232 DDM393232:DDP393232 DNI393232:DNL393232 DXE393232:DXH393232 EHA393232:EHD393232 EQW393232:EQZ393232 FAS393232:FAV393232 FKO393232:FKR393232 FUK393232:FUN393232 GEG393232:GEJ393232 GOC393232:GOF393232 GXY393232:GYB393232 HHU393232:HHX393232 HRQ393232:HRT393232 IBM393232:IBP393232 ILI393232:ILL393232 IVE393232:IVH393232 JFA393232:JFD393232 JOW393232:JOZ393232 JYS393232:JYV393232 KIO393232:KIR393232 KSK393232:KSN393232 LCG393232:LCJ393232 LMC393232:LMF393232 LVY393232:LWB393232 MFU393232:MFX393232 MPQ393232:MPT393232 MZM393232:MZP393232 NJI393232:NJL393232 NTE393232:NTH393232 ODA393232:ODD393232 OMW393232:OMZ393232 OWS393232:OWV393232 PGO393232:PGR393232 PQK393232:PQN393232 QAG393232:QAJ393232 QKC393232:QKF393232 QTY393232:QUB393232 RDU393232:RDX393232 RNQ393232:RNT393232 RXM393232:RXP393232 SHI393232:SHL393232 SRE393232:SRH393232 TBA393232:TBD393232 TKW393232:TKZ393232 TUS393232:TUV393232 UEO393232:UER393232 UOK393232:UON393232 UYG393232:UYJ393232 VIC393232:VIF393232 VRY393232:VSB393232 WBU393232:WBX393232 WLQ393232:WLT393232 WVM393232:WVP393232 E458768:H458768 JA458768:JD458768 SW458768:SZ458768 ACS458768:ACV458768 AMO458768:AMR458768 AWK458768:AWN458768 BGG458768:BGJ458768 BQC458768:BQF458768 BZY458768:CAB458768 CJU458768:CJX458768 CTQ458768:CTT458768 DDM458768:DDP458768 DNI458768:DNL458768 DXE458768:DXH458768 EHA458768:EHD458768 EQW458768:EQZ458768 FAS458768:FAV458768 FKO458768:FKR458768 FUK458768:FUN458768 GEG458768:GEJ458768 GOC458768:GOF458768 GXY458768:GYB458768 HHU458768:HHX458768 HRQ458768:HRT458768 IBM458768:IBP458768 ILI458768:ILL458768 IVE458768:IVH458768 JFA458768:JFD458768 JOW458768:JOZ458768 JYS458768:JYV458768 KIO458768:KIR458768 KSK458768:KSN458768 LCG458768:LCJ458768 LMC458768:LMF458768 LVY458768:LWB458768 MFU458768:MFX458768 MPQ458768:MPT458768 MZM458768:MZP458768 NJI458768:NJL458768 NTE458768:NTH458768 ODA458768:ODD458768 OMW458768:OMZ458768 OWS458768:OWV458768 PGO458768:PGR458768 PQK458768:PQN458768 QAG458768:QAJ458768 QKC458768:QKF458768 QTY458768:QUB458768 RDU458768:RDX458768 RNQ458768:RNT458768 RXM458768:RXP458768 SHI458768:SHL458768 SRE458768:SRH458768 TBA458768:TBD458768 TKW458768:TKZ458768 TUS458768:TUV458768 UEO458768:UER458768 UOK458768:UON458768 UYG458768:UYJ458768 VIC458768:VIF458768 VRY458768:VSB458768 WBU458768:WBX458768 WLQ458768:WLT458768 WVM458768:WVP458768 E524304:H524304 JA524304:JD524304 SW524304:SZ524304 ACS524304:ACV524304 AMO524304:AMR524304 AWK524304:AWN524304 BGG524304:BGJ524304 BQC524304:BQF524304 BZY524304:CAB524304 CJU524304:CJX524304 CTQ524304:CTT524304 DDM524304:DDP524304 DNI524304:DNL524304 DXE524304:DXH524304 EHA524304:EHD524304 EQW524304:EQZ524304 FAS524304:FAV524304 FKO524304:FKR524304 FUK524304:FUN524304 GEG524304:GEJ524304 GOC524304:GOF524304 GXY524304:GYB524304 HHU524304:HHX524304 HRQ524304:HRT524304 IBM524304:IBP524304 ILI524304:ILL524304 IVE524304:IVH524304 JFA524304:JFD524304 JOW524304:JOZ524304 JYS524304:JYV524304 KIO524304:KIR524304 KSK524304:KSN524304 LCG524304:LCJ524304 LMC524304:LMF524304 LVY524304:LWB524304 MFU524304:MFX524304 MPQ524304:MPT524304 MZM524304:MZP524304 NJI524304:NJL524304 NTE524304:NTH524304 ODA524304:ODD524304 OMW524304:OMZ524304 OWS524304:OWV524304 PGO524304:PGR524304 PQK524304:PQN524304 QAG524304:QAJ524304 QKC524304:QKF524304 QTY524304:QUB524304 RDU524304:RDX524304 RNQ524304:RNT524304 RXM524304:RXP524304 SHI524304:SHL524304 SRE524304:SRH524304 TBA524304:TBD524304 TKW524304:TKZ524304 TUS524304:TUV524304 UEO524304:UER524304 UOK524304:UON524304 UYG524304:UYJ524304 VIC524304:VIF524304 VRY524304:VSB524304 WBU524304:WBX524304 WLQ524304:WLT524304 WVM524304:WVP524304 E589840:H589840 JA589840:JD589840 SW589840:SZ589840 ACS589840:ACV589840 AMO589840:AMR589840 AWK589840:AWN589840 BGG589840:BGJ589840 BQC589840:BQF589840 BZY589840:CAB589840 CJU589840:CJX589840 CTQ589840:CTT589840 DDM589840:DDP589840 DNI589840:DNL589840 DXE589840:DXH589840 EHA589840:EHD589840 EQW589840:EQZ589840 FAS589840:FAV589840 FKO589840:FKR589840 FUK589840:FUN589840 GEG589840:GEJ589840 GOC589840:GOF589840 GXY589840:GYB589840 HHU589840:HHX589840 HRQ589840:HRT589840 IBM589840:IBP589840 ILI589840:ILL589840 IVE589840:IVH589840 JFA589840:JFD589840 JOW589840:JOZ589840 JYS589840:JYV589840 KIO589840:KIR589840 KSK589840:KSN589840 LCG589840:LCJ589840 LMC589840:LMF589840 LVY589840:LWB589840 MFU589840:MFX589840 MPQ589840:MPT589840 MZM589840:MZP589840 NJI589840:NJL589840 NTE589840:NTH589840 ODA589840:ODD589840 OMW589840:OMZ589840 OWS589840:OWV589840 PGO589840:PGR589840 PQK589840:PQN589840 QAG589840:QAJ589840 QKC589840:QKF589840 QTY589840:QUB589840 RDU589840:RDX589840 RNQ589840:RNT589840 RXM589840:RXP589840 SHI589840:SHL589840 SRE589840:SRH589840 TBA589840:TBD589840 TKW589840:TKZ589840 TUS589840:TUV589840 UEO589840:UER589840 UOK589840:UON589840 UYG589840:UYJ589840 VIC589840:VIF589840 VRY589840:VSB589840 WBU589840:WBX589840 WLQ589840:WLT589840 WVM589840:WVP589840 E655376:H655376 JA655376:JD655376 SW655376:SZ655376 ACS655376:ACV655376 AMO655376:AMR655376 AWK655376:AWN655376 BGG655376:BGJ655376 BQC655376:BQF655376 BZY655376:CAB655376 CJU655376:CJX655376 CTQ655376:CTT655376 DDM655376:DDP655376 DNI655376:DNL655376 DXE655376:DXH655376 EHA655376:EHD655376 EQW655376:EQZ655376 FAS655376:FAV655376 FKO655376:FKR655376 FUK655376:FUN655376 GEG655376:GEJ655376 GOC655376:GOF655376 GXY655376:GYB655376 HHU655376:HHX655376 HRQ655376:HRT655376 IBM655376:IBP655376 ILI655376:ILL655376 IVE655376:IVH655376 JFA655376:JFD655376 JOW655376:JOZ655376 JYS655376:JYV655376 KIO655376:KIR655376 KSK655376:KSN655376 LCG655376:LCJ655376 LMC655376:LMF655376 LVY655376:LWB655376 MFU655376:MFX655376 MPQ655376:MPT655376 MZM655376:MZP655376 NJI655376:NJL655376 NTE655376:NTH655376 ODA655376:ODD655376 OMW655376:OMZ655376 OWS655376:OWV655376 PGO655376:PGR655376 PQK655376:PQN655376 QAG655376:QAJ655376 QKC655376:QKF655376 QTY655376:QUB655376 RDU655376:RDX655376 RNQ655376:RNT655376 RXM655376:RXP655376 SHI655376:SHL655376 SRE655376:SRH655376 TBA655376:TBD655376 TKW655376:TKZ655376 TUS655376:TUV655376 UEO655376:UER655376 UOK655376:UON655376 UYG655376:UYJ655376 VIC655376:VIF655376 VRY655376:VSB655376 WBU655376:WBX655376 WLQ655376:WLT655376 WVM655376:WVP655376 E720912:H720912 JA720912:JD720912 SW720912:SZ720912 ACS720912:ACV720912 AMO720912:AMR720912 AWK720912:AWN720912 BGG720912:BGJ720912 BQC720912:BQF720912 BZY720912:CAB720912 CJU720912:CJX720912 CTQ720912:CTT720912 DDM720912:DDP720912 DNI720912:DNL720912 DXE720912:DXH720912 EHA720912:EHD720912 EQW720912:EQZ720912 FAS720912:FAV720912 FKO720912:FKR720912 FUK720912:FUN720912 GEG720912:GEJ720912 GOC720912:GOF720912 GXY720912:GYB720912 HHU720912:HHX720912 HRQ720912:HRT720912 IBM720912:IBP720912 ILI720912:ILL720912 IVE720912:IVH720912 JFA720912:JFD720912 JOW720912:JOZ720912 JYS720912:JYV720912 KIO720912:KIR720912 KSK720912:KSN720912 LCG720912:LCJ720912 LMC720912:LMF720912 LVY720912:LWB720912 MFU720912:MFX720912 MPQ720912:MPT720912 MZM720912:MZP720912 NJI720912:NJL720912 NTE720912:NTH720912 ODA720912:ODD720912 OMW720912:OMZ720912 OWS720912:OWV720912 PGO720912:PGR720912 PQK720912:PQN720912 QAG720912:QAJ720912 QKC720912:QKF720912 QTY720912:QUB720912 RDU720912:RDX720912 RNQ720912:RNT720912 RXM720912:RXP720912 SHI720912:SHL720912 SRE720912:SRH720912 TBA720912:TBD720912 TKW720912:TKZ720912 TUS720912:TUV720912 UEO720912:UER720912 UOK720912:UON720912 UYG720912:UYJ720912 VIC720912:VIF720912 VRY720912:VSB720912 WBU720912:WBX720912 WLQ720912:WLT720912 WVM720912:WVP720912 E786448:H786448 JA786448:JD786448 SW786448:SZ786448 ACS786448:ACV786448 AMO786448:AMR786448 AWK786448:AWN786448 BGG786448:BGJ786448 BQC786448:BQF786448 BZY786448:CAB786448 CJU786448:CJX786448 CTQ786448:CTT786448 DDM786448:DDP786448 DNI786448:DNL786448 DXE786448:DXH786448 EHA786448:EHD786448 EQW786448:EQZ786448 FAS786448:FAV786448 FKO786448:FKR786448 FUK786448:FUN786448 GEG786448:GEJ786448 GOC786448:GOF786448 GXY786448:GYB786448 HHU786448:HHX786448 HRQ786448:HRT786448 IBM786448:IBP786448 ILI786448:ILL786448 IVE786448:IVH786448 JFA786448:JFD786448 JOW786448:JOZ786448 JYS786448:JYV786448 KIO786448:KIR786448 KSK786448:KSN786448 LCG786448:LCJ786448 LMC786448:LMF786448 LVY786448:LWB786448 MFU786448:MFX786448 MPQ786448:MPT786448 MZM786448:MZP786448 NJI786448:NJL786448 NTE786448:NTH786448 ODA786448:ODD786448 OMW786448:OMZ786448 OWS786448:OWV786448 PGO786448:PGR786448 PQK786448:PQN786448 QAG786448:QAJ786448 QKC786448:QKF786448 QTY786448:QUB786448 RDU786448:RDX786448 RNQ786448:RNT786448 RXM786448:RXP786448 SHI786448:SHL786448 SRE786448:SRH786448 TBA786448:TBD786448 TKW786448:TKZ786448 TUS786448:TUV786448 UEO786448:UER786448 UOK786448:UON786448 UYG786448:UYJ786448 VIC786448:VIF786448 VRY786448:VSB786448 WBU786448:WBX786448 WLQ786448:WLT786448 WVM786448:WVP786448 E851984:H851984 JA851984:JD851984 SW851984:SZ851984 ACS851984:ACV851984 AMO851984:AMR851984 AWK851984:AWN851984 BGG851984:BGJ851984 BQC851984:BQF851984 BZY851984:CAB851984 CJU851984:CJX851984 CTQ851984:CTT851984 DDM851984:DDP851984 DNI851984:DNL851984 DXE851984:DXH851984 EHA851984:EHD851984 EQW851984:EQZ851984 FAS851984:FAV851984 FKO851984:FKR851984 FUK851984:FUN851984 GEG851984:GEJ851984 GOC851984:GOF851984 GXY851984:GYB851984 HHU851984:HHX851984 HRQ851984:HRT851984 IBM851984:IBP851984 ILI851984:ILL851984 IVE851984:IVH851984 JFA851984:JFD851984 JOW851984:JOZ851984 JYS851984:JYV851984 KIO851984:KIR851984 KSK851984:KSN851984 LCG851984:LCJ851984 LMC851984:LMF851984 LVY851984:LWB851984 MFU851984:MFX851984 MPQ851984:MPT851984 MZM851984:MZP851984 NJI851984:NJL851984 NTE851984:NTH851984 ODA851984:ODD851984 OMW851984:OMZ851984 OWS851984:OWV851984 PGO851984:PGR851984 PQK851984:PQN851984 QAG851984:QAJ851984 QKC851984:QKF851984 QTY851984:QUB851984 RDU851984:RDX851984 RNQ851984:RNT851984 RXM851984:RXP851984 SHI851984:SHL851984 SRE851984:SRH851984 TBA851984:TBD851984 TKW851984:TKZ851984 TUS851984:TUV851984 UEO851984:UER851984 UOK851984:UON851984 UYG851984:UYJ851984 VIC851984:VIF851984 VRY851984:VSB851984 WBU851984:WBX851984 WLQ851984:WLT851984 WVM851984:WVP851984 E917520:H917520 JA917520:JD917520 SW917520:SZ917520 ACS917520:ACV917520 AMO917520:AMR917520 AWK917520:AWN917520 BGG917520:BGJ917520 BQC917520:BQF917520 BZY917520:CAB917520 CJU917520:CJX917520 CTQ917520:CTT917520 DDM917520:DDP917520 DNI917520:DNL917520 DXE917520:DXH917520 EHA917520:EHD917520 EQW917520:EQZ917520 FAS917520:FAV917520 FKO917520:FKR917520 FUK917520:FUN917520 GEG917520:GEJ917520 GOC917520:GOF917520 GXY917520:GYB917520 HHU917520:HHX917520 HRQ917520:HRT917520 IBM917520:IBP917520 ILI917520:ILL917520 IVE917520:IVH917520 JFA917520:JFD917520 JOW917520:JOZ917520 JYS917520:JYV917520 KIO917520:KIR917520 KSK917520:KSN917520 LCG917520:LCJ917520 LMC917520:LMF917520 LVY917520:LWB917520 MFU917520:MFX917520 MPQ917520:MPT917520 MZM917520:MZP917520 NJI917520:NJL917520 NTE917520:NTH917520 ODA917520:ODD917520 OMW917520:OMZ917520 OWS917520:OWV917520 PGO917520:PGR917520 PQK917520:PQN917520 QAG917520:QAJ917520 QKC917520:QKF917520 QTY917520:QUB917520 RDU917520:RDX917520 RNQ917520:RNT917520 RXM917520:RXP917520 SHI917520:SHL917520 SRE917520:SRH917520 TBA917520:TBD917520 TKW917520:TKZ917520 TUS917520:TUV917520 UEO917520:UER917520 UOK917520:UON917520 UYG917520:UYJ917520 VIC917520:VIF917520 VRY917520:VSB917520 WBU917520:WBX917520 WLQ917520:WLT917520 WVM917520:WVP917520 E983056:H983056 JA983056:JD983056 SW983056:SZ983056 ACS983056:ACV983056 AMO983056:AMR983056 AWK983056:AWN983056 BGG983056:BGJ983056 BQC983056:BQF983056 BZY983056:CAB983056 CJU983056:CJX983056 CTQ983056:CTT983056 DDM983056:DDP983056 DNI983056:DNL983056 DXE983056:DXH983056 EHA983056:EHD983056 EQW983056:EQZ983056 FAS983056:FAV983056 FKO983056:FKR983056 FUK983056:FUN983056 GEG983056:GEJ983056 GOC983056:GOF983056 GXY983056:GYB983056 HHU983056:HHX983056 HRQ983056:HRT983056 IBM983056:IBP983056 ILI983056:ILL983056 IVE983056:IVH983056 JFA983056:JFD983056 JOW983056:JOZ983056 JYS983056:JYV983056 KIO983056:KIR983056 KSK983056:KSN983056 LCG983056:LCJ983056 LMC983056:LMF983056 LVY983056:LWB983056 MFU983056:MFX983056 MPQ983056:MPT983056 MZM983056:MZP983056 NJI983056:NJL983056 NTE983056:NTH983056 ODA983056:ODD983056 OMW983056:OMZ983056 OWS983056:OWV983056 PGO983056:PGR983056 PQK983056:PQN983056 QAG983056:QAJ983056 QKC983056:QKF983056 QTY983056:QUB983056 RDU983056:RDX983056 RNQ983056:RNT983056 RXM983056:RXP983056 SHI983056:SHL983056 SRE983056:SRH983056 TBA983056:TBD983056 TKW983056:TKZ983056 TUS983056:TUV983056 UEO983056:UER983056 UOK983056:UON983056 UYG983056:UYJ983056 VIC983056:VIF983056 VRY983056:VSB983056 WBU983056:WBX983056 WLQ983056:WLT983056 WVM983056:WVP983056">
      <formula1>$Z$8:$Z$10</formula1>
    </dataValidation>
    <dataValidation type="list" allowBlank="1" sqref="E17:H17 JA17:JD17 SW17:SZ17 ACS17:ACV17 AMO17:AMR17 AWK17:AWN17 BGG17:BGJ17 BQC17:BQF17 BZY17:CAB17 CJU17:CJX17 CTQ17:CTT17 DDM17:DDP17 DNI17:DNL17 DXE17:DXH17 EHA17:EHD17 EQW17:EQZ17 FAS17:FAV17 FKO17:FKR17 FUK17:FUN17 GEG17:GEJ17 GOC17:GOF17 GXY17:GYB17 HHU17:HHX17 HRQ17:HRT17 IBM17:IBP17 ILI17:ILL17 IVE17:IVH17 JFA17:JFD17 JOW17:JOZ17 JYS17:JYV17 KIO17:KIR17 KSK17:KSN17 LCG17:LCJ17 LMC17:LMF17 LVY17:LWB17 MFU17:MFX17 MPQ17:MPT17 MZM17:MZP17 NJI17:NJL17 NTE17:NTH17 ODA17:ODD17 OMW17:OMZ17 OWS17:OWV17 PGO17:PGR17 PQK17:PQN17 QAG17:QAJ17 QKC17:QKF17 QTY17:QUB17 RDU17:RDX17 RNQ17:RNT17 RXM17:RXP17 SHI17:SHL17 SRE17:SRH17 TBA17:TBD17 TKW17:TKZ17 TUS17:TUV17 UEO17:UER17 UOK17:UON17 UYG17:UYJ17 VIC17:VIF17 VRY17:VSB17 WBU17:WBX17 WLQ17:WLT17 WVM17:WVP17 E65553:H65553 JA65553:JD65553 SW65553:SZ65553 ACS65553:ACV65553 AMO65553:AMR65553 AWK65553:AWN65553 BGG65553:BGJ65553 BQC65553:BQF65553 BZY65553:CAB65553 CJU65553:CJX65553 CTQ65553:CTT65553 DDM65553:DDP65553 DNI65553:DNL65553 DXE65553:DXH65553 EHA65553:EHD65553 EQW65553:EQZ65553 FAS65553:FAV65553 FKO65553:FKR65553 FUK65553:FUN65553 GEG65553:GEJ65553 GOC65553:GOF65553 GXY65553:GYB65553 HHU65553:HHX65553 HRQ65553:HRT65553 IBM65553:IBP65553 ILI65553:ILL65553 IVE65553:IVH65553 JFA65553:JFD65553 JOW65553:JOZ65553 JYS65553:JYV65553 KIO65553:KIR65553 KSK65553:KSN65553 LCG65553:LCJ65553 LMC65553:LMF65553 LVY65553:LWB65553 MFU65553:MFX65553 MPQ65553:MPT65553 MZM65553:MZP65553 NJI65553:NJL65553 NTE65553:NTH65553 ODA65553:ODD65553 OMW65553:OMZ65553 OWS65553:OWV65553 PGO65553:PGR65553 PQK65553:PQN65553 QAG65553:QAJ65553 QKC65553:QKF65553 QTY65553:QUB65553 RDU65553:RDX65553 RNQ65553:RNT65553 RXM65553:RXP65553 SHI65553:SHL65553 SRE65553:SRH65553 TBA65553:TBD65553 TKW65553:TKZ65553 TUS65553:TUV65553 UEO65553:UER65553 UOK65553:UON65553 UYG65553:UYJ65553 VIC65553:VIF65553 VRY65553:VSB65553 WBU65553:WBX65553 WLQ65553:WLT65553 WVM65553:WVP65553 E131089:H131089 JA131089:JD131089 SW131089:SZ131089 ACS131089:ACV131089 AMO131089:AMR131089 AWK131089:AWN131089 BGG131089:BGJ131089 BQC131089:BQF131089 BZY131089:CAB131089 CJU131089:CJX131089 CTQ131089:CTT131089 DDM131089:DDP131089 DNI131089:DNL131089 DXE131089:DXH131089 EHA131089:EHD131089 EQW131089:EQZ131089 FAS131089:FAV131089 FKO131089:FKR131089 FUK131089:FUN131089 GEG131089:GEJ131089 GOC131089:GOF131089 GXY131089:GYB131089 HHU131089:HHX131089 HRQ131089:HRT131089 IBM131089:IBP131089 ILI131089:ILL131089 IVE131089:IVH131089 JFA131089:JFD131089 JOW131089:JOZ131089 JYS131089:JYV131089 KIO131089:KIR131089 KSK131089:KSN131089 LCG131089:LCJ131089 LMC131089:LMF131089 LVY131089:LWB131089 MFU131089:MFX131089 MPQ131089:MPT131089 MZM131089:MZP131089 NJI131089:NJL131089 NTE131089:NTH131089 ODA131089:ODD131089 OMW131089:OMZ131089 OWS131089:OWV131089 PGO131089:PGR131089 PQK131089:PQN131089 QAG131089:QAJ131089 QKC131089:QKF131089 QTY131089:QUB131089 RDU131089:RDX131089 RNQ131089:RNT131089 RXM131089:RXP131089 SHI131089:SHL131089 SRE131089:SRH131089 TBA131089:TBD131089 TKW131089:TKZ131089 TUS131089:TUV131089 UEO131089:UER131089 UOK131089:UON131089 UYG131089:UYJ131089 VIC131089:VIF131089 VRY131089:VSB131089 WBU131089:WBX131089 WLQ131089:WLT131089 WVM131089:WVP131089 E196625:H196625 JA196625:JD196625 SW196625:SZ196625 ACS196625:ACV196625 AMO196625:AMR196625 AWK196625:AWN196625 BGG196625:BGJ196625 BQC196625:BQF196625 BZY196625:CAB196625 CJU196625:CJX196625 CTQ196625:CTT196625 DDM196625:DDP196625 DNI196625:DNL196625 DXE196625:DXH196625 EHA196625:EHD196625 EQW196625:EQZ196625 FAS196625:FAV196625 FKO196625:FKR196625 FUK196625:FUN196625 GEG196625:GEJ196625 GOC196625:GOF196625 GXY196625:GYB196625 HHU196625:HHX196625 HRQ196625:HRT196625 IBM196625:IBP196625 ILI196625:ILL196625 IVE196625:IVH196625 JFA196625:JFD196625 JOW196625:JOZ196625 JYS196625:JYV196625 KIO196625:KIR196625 KSK196625:KSN196625 LCG196625:LCJ196625 LMC196625:LMF196625 LVY196625:LWB196625 MFU196625:MFX196625 MPQ196625:MPT196625 MZM196625:MZP196625 NJI196625:NJL196625 NTE196625:NTH196625 ODA196625:ODD196625 OMW196625:OMZ196625 OWS196625:OWV196625 PGO196625:PGR196625 PQK196625:PQN196625 QAG196625:QAJ196625 QKC196625:QKF196625 QTY196625:QUB196625 RDU196625:RDX196625 RNQ196625:RNT196625 RXM196625:RXP196625 SHI196625:SHL196625 SRE196625:SRH196625 TBA196625:TBD196625 TKW196625:TKZ196625 TUS196625:TUV196625 UEO196625:UER196625 UOK196625:UON196625 UYG196625:UYJ196625 VIC196625:VIF196625 VRY196625:VSB196625 WBU196625:WBX196625 WLQ196625:WLT196625 WVM196625:WVP196625 E262161:H262161 JA262161:JD262161 SW262161:SZ262161 ACS262161:ACV262161 AMO262161:AMR262161 AWK262161:AWN262161 BGG262161:BGJ262161 BQC262161:BQF262161 BZY262161:CAB262161 CJU262161:CJX262161 CTQ262161:CTT262161 DDM262161:DDP262161 DNI262161:DNL262161 DXE262161:DXH262161 EHA262161:EHD262161 EQW262161:EQZ262161 FAS262161:FAV262161 FKO262161:FKR262161 FUK262161:FUN262161 GEG262161:GEJ262161 GOC262161:GOF262161 GXY262161:GYB262161 HHU262161:HHX262161 HRQ262161:HRT262161 IBM262161:IBP262161 ILI262161:ILL262161 IVE262161:IVH262161 JFA262161:JFD262161 JOW262161:JOZ262161 JYS262161:JYV262161 KIO262161:KIR262161 KSK262161:KSN262161 LCG262161:LCJ262161 LMC262161:LMF262161 LVY262161:LWB262161 MFU262161:MFX262161 MPQ262161:MPT262161 MZM262161:MZP262161 NJI262161:NJL262161 NTE262161:NTH262161 ODA262161:ODD262161 OMW262161:OMZ262161 OWS262161:OWV262161 PGO262161:PGR262161 PQK262161:PQN262161 QAG262161:QAJ262161 QKC262161:QKF262161 QTY262161:QUB262161 RDU262161:RDX262161 RNQ262161:RNT262161 RXM262161:RXP262161 SHI262161:SHL262161 SRE262161:SRH262161 TBA262161:TBD262161 TKW262161:TKZ262161 TUS262161:TUV262161 UEO262161:UER262161 UOK262161:UON262161 UYG262161:UYJ262161 VIC262161:VIF262161 VRY262161:VSB262161 WBU262161:WBX262161 WLQ262161:WLT262161 WVM262161:WVP262161 E327697:H327697 JA327697:JD327697 SW327697:SZ327697 ACS327697:ACV327697 AMO327697:AMR327697 AWK327697:AWN327697 BGG327697:BGJ327697 BQC327697:BQF327697 BZY327697:CAB327697 CJU327697:CJX327697 CTQ327697:CTT327697 DDM327697:DDP327697 DNI327697:DNL327697 DXE327697:DXH327697 EHA327697:EHD327697 EQW327697:EQZ327697 FAS327697:FAV327697 FKO327697:FKR327697 FUK327697:FUN327697 GEG327697:GEJ327697 GOC327697:GOF327697 GXY327697:GYB327697 HHU327697:HHX327697 HRQ327697:HRT327697 IBM327697:IBP327697 ILI327697:ILL327697 IVE327697:IVH327697 JFA327697:JFD327697 JOW327697:JOZ327697 JYS327697:JYV327697 KIO327697:KIR327697 KSK327697:KSN327697 LCG327697:LCJ327697 LMC327697:LMF327697 LVY327697:LWB327697 MFU327697:MFX327697 MPQ327697:MPT327697 MZM327697:MZP327697 NJI327697:NJL327697 NTE327697:NTH327697 ODA327697:ODD327697 OMW327697:OMZ327697 OWS327697:OWV327697 PGO327697:PGR327697 PQK327697:PQN327697 QAG327697:QAJ327697 QKC327697:QKF327697 QTY327697:QUB327697 RDU327697:RDX327697 RNQ327697:RNT327697 RXM327697:RXP327697 SHI327697:SHL327697 SRE327697:SRH327697 TBA327697:TBD327697 TKW327697:TKZ327697 TUS327697:TUV327697 UEO327697:UER327697 UOK327697:UON327697 UYG327697:UYJ327697 VIC327697:VIF327697 VRY327697:VSB327697 WBU327697:WBX327697 WLQ327697:WLT327697 WVM327697:WVP327697 E393233:H393233 JA393233:JD393233 SW393233:SZ393233 ACS393233:ACV393233 AMO393233:AMR393233 AWK393233:AWN393233 BGG393233:BGJ393233 BQC393233:BQF393233 BZY393233:CAB393233 CJU393233:CJX393233 CTQ393233:CTT393233 DDM393233:DDP393233 DNI393233:DNL393233 DXE393233:DXH393233 EHA393233:EHD393233 EQW393233:EQZ393233 FAS393233:FAV393233 FKO393233:FKR393233 FUK393233:FUN393233 GEG393233:GEJ393233 GOC393233:GOF393233 GXY393233:GYB393233 HHU393233:HHX393233 HRQ393233:HRT393233 IBM393233:IBP393233 ILI393233:ILL393233 IVE393233:IVH393233 JFA393233:JFD393233 JOW393233:JOZ393233 JYS393233:JYV393233 KIO393233:KIR393233 KSK393233:KSN393233 LCG393233:LCJ393233 LMC393233:LMF393233 LVY393233:LWB393233 MFU393233:MFX393233 MPQ393233:MPT393233 MZM393233:MZP393233 NJI393233:NJL393233 NTE393233:NTH393233 ODA393233:ODD393233 OMW393233:OMZ393233 OWS393233:OWV393233 PGO393233:PGR393233 PQK393233:PQN393233 QAG393233:QAJ393233 QKC393233:QKF393233 QTY393233:QUB393233 RDU393233:RDX393233 RNQ393233:RNT393233 RXM393233:RXP393233 SHI393233:SHL393233 SRE393233:SRH393233 TBA393233:TBD393233 TKW393233:TKZ393233 TUS393233:TUV393233 UEO393233:UER393233 UOK393233:UON393233 UYG393233:UYJ393233 VIC393233:VIF393233 VRY393233:VSB393233 WBU393233:WBX393233 WLQ393233:WLT393233 WVM393233:WVP393233 E458769:H458769 JA458769:JD458769 SW458769:SZ458769 ACS458769:ACV458769 AMO458769:AMR458769 AWK458769:AWN458769 BGG458769:BGJ458769 BQC458769:BQF458769 BZY458769:CAB458769 CJU458769:CJX458769 CTQ458769:CTT458769 DDM458769:DDP458769 DNI458769:DNL458769 DXE458769:DXH458769 EHA458769:EHD458769 EQW458769:EQZ458769 FAS458769:FAV458769 FKO458769:FKR458769 FUK458769:FUN458769 GEG458769:GEJ458769 GOC458769:GOF458769 GXY458769:GYB458769 HHU458769:HHX458769 HRQ458769:HRT458769 IBM458769:IBP458769 ILI458769:ILL458769 IVE458769:IVH458769 JFA458769:JFD458769 JOW458769:JOZ458769 JYS458769:JYV458769 KIO458769:KIR458769 KSK458769:KSN458769 LCG458769:LCJ458769 LMC458769:LMF458769 LVY458769:LWB458769 MFU458769:MFX458769 MPQ458769:MPT458769 MZM458769:MZP458769 NJI458769:NJL458769 NTE458769:NTH458769 ODA458769:ODD458769 OMW458769:OMZ458769 OWS458769:OWV458769 PGO458769:PGR458769 PQK458769:PQN458769 QAG458769:QAJ458769 QKC458769:QKF458769 QTY458769:QUB458769 RDU458769:RDX458769 RNQ458769:RNT458769 RXM458769:RXP458769 SHI458769:SHL458769 SRE458769:SRH458769 TBA458769:TBD458769 TKW458769:TKZ458769 TUS458769:TUV458769 UEO458769:UER458769 UOK458769:UON458769 UYG458769:UYJ458769 VIC458769:VIF458769 VRY458769:VSB458769 WBU458769:WBX458769 WLQ458769:WLT458769 WVM458769:WVP458769 E524305:H524305 JA524305:JD524305 SW524305:SZ524305 ACS524305:ACV524305 AMO524305:AMR524305 AWK524305:AWN524305 BGG524305:BGJ524305 BQC524305:BQF524305 BZY524305:CAB524305 CJU524305:CJX524305 CTQ524305:CTT524305 DDM524305:DDP524305 DNI524305:DNL524305 DXE524305:DXH524305 EHA524305:EHD524305 EQW524305:EQZ524305 FAS524305:FAV524305 FKO524305:FKR524305 FUK524305:FUN524305 GEG524305:GEJ524305 GOC524305:GOF524305 GXY524305:GYB524305 HHU524305:HHX524305 HRQ524305:HRT524305 IBM524305:IBP524305 ILI524305:ILL524305 IVE524305:IVH524305 JFA524305:JFD524305 JOW524305:JOZ524305 JYS524305:JYV524305 KIO524305:KIR524305 KSK524305:KSN524305 LCG524305:LCJ524305 LMC524305:LMF524305 LVY524305:LWB524305 MFU524305:MFX524305 MPQ524305:MPT524305 MZM524305:MZP524305 NJI524305:NJL524305 NTE524305:NTH524305 ODA524305:ODD524305 OMW524305:OMZ524305 OWS524305:OWV524305 PGO524305:PGR524305 PQK524305:PQN524305 QAG524305:QAJ524305 QKC524305:QKF524305 QTY524305:QUB524305 RDU524305:RDX524305 RNQ524305:RNT524305 RXM524305:RXP524305 SHI524305:SHL524305 SRE524305:SRH524305 TBA524305:TBD524305 TKW524305:TKZ524305 TUS524305:TUV524305 UEO524305:UER524305 UOK524305:UON524305 UYG524305:UYJ524305 VIC524305:VIF524305 VRY524305:VSB524305 WBU524305:WBX524305 WLQ524305:WLT524305 WVM524305:WVP524305 E589841:H589841 JA589841:JD589841 SW589841:SZ589841 ACS589841:ACV589841 AMO589841:AMR589841 AWK589841:AWN589841 BGG589841:BGJ589841 BQC589841:BQF589841 BZY589841:CAB589841 CJU589841:CJX589841 CTQ589841:CTT589841 DDM589841:DDP589841 DNI589841:DNL589841 DXE589841:DXH589841 EHA589841:EHD589841 EQW589841:EQZ589841 FAS589841:FAV589841 FKO589841:FKR589841 FUK589841:FUN589841 GEG589841:GEJ589841 GOC589841:GOF589841 GXY589841:GYB589841 HHU589841:HHX589841 HRQ589841:HRT589841 IBM589841:IBP589841 ILI589841:ILL589841 IVE589841:IVH589841 JFA589841:JFD589841 JOW589841:JOZ589841 JYS589841:JYV589841 KIO589841:KIR589841 KSK589841:KSN589841 LCG589841:LCJ589841 LMC589841:LMF589841 LVY589841:LWB589841 MFU589841:MFX589841 MPQ589841:MPT589841 MZM589841:MZP589841 NJI589841:NJL589841 NTE589841:NTH589841 ODA589841:ODD589841 OMW589841:OMZ589841 OWS589841:OWV589841 PGO589841:PGR589841 PQK589841:PQN589841 QAG589841:QAJ589841 QKC589841:QKF589841 QTY589841:QUB589841 RDU589841:RDX589841 RNQ589841:RNT589841 RXM589841:RXP589841 SHI589841:SHL589841 SRE589841:SRH589841 TBA589841:TBD589841 TKW589841:TKZ589841 TUS589841:TUV589841 UEO589841:UER589841 UOK589841:UON589841 UYG589841:UYJ589841 VIC589841:VIF589841 VRY589841:VSB589841 WBU589841:WBX589841 WLQ589841:WLT589841 WVM589841:WVP589841 E655377:H655377 JA655377:JD655377 SW655377:SZ655377 ACS655377:ACV655377 AMO655377:AMR655377 AWK655377:AWN655377 BGG655377:BGJ655377 BQC655377:BQF655377 BZY655377:CAB655377 CJU655377:CJX655377 CTQ655377:CTT655377 DDM655377:DDP655377 DNI655377:DNL655377 DXE655377:DXH655377 EHA655377:EHD655377 EQW655377:EQZ655377 FAS655377:FAV655377 FKO655377:FKR655377 FUK655377:FUN655377 GEG655377:GEJ655377 GOC655377:GOF655377 GXY655377:GYB655377 HHU655377:HHX655377 HRQ655377:HRT655377 IBM655377:IBP655377 ILI655377:ILL655377 IVE655377:IVH655377 JFA655377:JFD655377 JOW655377:JOZ655377 JYS655377:JYV655377 KIO655377:KIR655377 KSK655377:KSN655377 LCG655377:LCJ655377 LMC655377:LMF655377 LVY655377:LWB655377 MFU655377:MFX655377 MPQ655377:MPT655377 MZM655377:MZP655377 NJI655377:NJL655377 NTE655377:NTH655377 ODA655377:ODD655377 OMW655377:OMZ655377 OWS655377:OWV655377 PGO655377:PGR655377 PQK655377:PQN655377 QAG655377:QAJ655377 QKC655377:QKF655377 QTY655377:QUB655377 RDU655377:RDX655377 RNQ655377:RNT655377 RXM655377:RXP655377 SHI655377:SHL655377 SRE655377:SRH655377 TBA655377:TBD655377 TKW655377:TKZ655377 TUS655377:TUV655377 UEO655377:UER655377 UOK655377:UON655377 UYG655377:UYJ655377 VIC655377:VIF655377 VRY655377:VSB655377 WBU655377:WBX655377 WLQ655377:WLT655377 WVM655377:WVP655377 E720913:H720913 JA720913:JD720913 SW720913:SZ720913 ACS720913:ACV720913 AMO720913:AMR720913 AWK720913:AWN720913 BGG720913:BGJ720913 BQC720913:BQF720913 BZY720913:CAB720913 CJU720913:CJX720913 CTQ720913:CTT720913 DDM720913:DDP720913 DNI720913:DNL720913 DXE720913:DXH720913 EHA720913:EHD720913 EQW720913:EQZ720913 FAS720913:FAV720913 FKO720913:FKR720913 FUK720913:FUN720913 GEG720913:GEJ720913 GOC720913:GOF720913 GXY720913:GYB720913 HHU720913:HHX720913 HRQ720913:HRT720913 IBM720913:IBP720913 ILI720913:ILL720913 IVE720913:IVH720913 JFA720913:JFD720913 JOW720913:JOZ720913 JYS720913:JYV720913 KIO720913:KIR720913 KSK720913:KSN720913 LCG720913:LCJ720913 LMC720913:LMF720913 LVY720913:LWB720913 MFU720913:MFX720913 MPQ720913:MPT720913 MZM720913:MZP720913 NJI720913:NJL720913 NTE720913:NTH720913 ODA720913:ODD720913 OMW720913:OMZ720913 OWS720913:OWV720913 PGO720913:PGR720913 PQK720913:PQN720913 QAG720913:QAJ720913 QKC720913:QKF720913 QTY720913:QUB720913 RDU720913:RDX720913 RNQ720913:RNT720913 RXM720913:RXP720913 SHI720913:SHL720913 SRE720913:SRH720913 TBA720913:TBD720913 TKW720913:TKZ720913 TUS720913:TUV720913 UEO720913:UER720913 UOK720913:UON720913 UYG720913:UYJ720913 VIC720913:VIF720913 VRY720913:VSB720913 WBU720913:WBX720913 WLQ720913:WLT720913 WVM720913:WVP720913 E786449:H786449 JA786449:JD786449 SW786449:SZ786449 ACS786449:ACV786449 AMO786449:AMR786449 AWK786449:AWN786449 BGG786449:BGJ786449 BQC786449:BQF786449 BZY786449:CAB786449 CJU786449:CJX786449 CTQ786449:CTT786449 DDM786449:DDP786449 DNI786449:DNL786449 DXE786449:DXH786449 EHA786449:EHD786449 EQW786449:EQZ786449 FAS786449:FAV786449 FKO786449:FKR786449 FUK786449:FUN786449 GEG786449:GEJ786449 GOC786449:GOF786449 GXY786449:GYB786449 HHU786449:HHX786449 HRQ786449:HRT786449 IBM786449:IBP786449 ILI786449:ILL786449 IVE786449:IVH786449 JFA786449:JFD786449 JOW786449:JOZ786449 JYS786449:JYV786449 KIO786449:KIR786449 KSK786449:KSN786449 LCG786449:LCJ786449 LMC786449:LMF786449 LVY786449:LWB786449 MFU786449:MFX786449 MPQ786449:MPT786449 MZM786449:MZP786449 NJI786449:NJL786449 NTE786449:NTH786449 ODA786449:ODD786449 OMW786449:OMZ786449 OWS786449:OWV786449 PGO786449:PGR786449 PQK786449:PQN786449 QAG786449:QAJ786449 QKC786449:QKF786449 QTY786449:QUB786449 RDU786449:RDX786449 RNQ786449:RNT786449 RXM786449:RXP786449 SHI786449:SHL786449 SRE786449:SRH786449 TBA786449:TBD786449 TKW786449:TKZ786449 TUS786449:TUV786449 UEO786449:UER786449 UOK786449:UON786449 UYG786449:UYJ786449 VIC786449:VIF786449 VRY786449:VSB786449 WBU786449:WBX786449 WLQ786449:WLT786449 WVM786449:WVP786449 E851985:H851985 JA851985:JD851985 SW851985:SZ851985 ACS851985:ACV851985 AMO851985:AMR851985 AWK851985:AWN851985 BGG851985:BGJ851985 BQC851985:BQF851985 BZY851985:CAB851985 CJU851985:CJX851985 CTQ851985:CTT851985 DDM851985:DDP851985 DNI851985:DNL851985 DXE851985:DXH851985 EHA851985:EHD851985 EQW851985:EQZ851985 FAS851985:FAV851985 FKO851985:FKR851985 FUK851985:FUN851985 GEG851985:GEJ851985 GOC851985:GOF851985 GXY851985:GYB851985 HHU851985:HHX851985 HRQ851985:HRT851985 IBM851985:IBP851985 ILI851985:ILL851985 IVE851985:IVH851985 JFA851985:JFD851985 JOW851985:JOZ851985 JYS851985:JYV851985 KIO851985:KIR851985 KSK851985:KSN851985 LCG851985:LCJ851985 LMC851985:LMF851985 LVY851985:LWB851985 MFU851985:MFX851985 MPQ851985:MPT851985 MZM851985:MZP851985 NJI851985:NJL851985 NTE851985:NTH851985 ODA851985:ODD851985 OMW851985:OMZ851985 OWS851985:OWV851985 PGO851985:PGR851985 PQK851985:PQN851985 QAG851985:QAJ851985 QKC851985:QKF851985 QTY851985:QUB851985 RDU851985:RDX851985 RNQ851985:RNT851985 RXM851985:RXP851985 SHI851985:SHL851985 SRE851985:SRH851985 TBA851985:TBD851985 TKW851985:TKZ851985 TUS851985:TUV851985 UEO851985:UER851985 UOK851985:UON851985 UYG851985:UYJ851985 VIC851985:VIF851985 VRY851985:VSB851985 WBU851985:WBX851985 WLQ851985:WLT851985 WVM851985:WVP851985 E917521:H917521 JA917521:JD917521 SW917521:SZ917521 ACS917521:ACV917521 AMO917521:AMR917521 AWK917521:AWN917521 BGG917521:BGJ917521 BQC917521:BQF917521 BZY917521:CAB917521 CJU917521:CJX917521 CTQ917521:CTT917521 DDM917521:DDP917521 DNI917521:DNL917521 DXE917521:DXH917521 EHA917521:EHD917521 EQW917521:EQZ917521 FAS917521:FAV917521 FKO917521:FKR917521 FUK917521:FUN917521 GEG917521:GEJ917521 GOC917521:GOF917521 GXY917521:GYB917521 HHU917521:HHX917521 HRQ917521:HRT917521 IBM917521:IBP917521 ILI917521:ILL917521 IVE917521:IVH917521 JFA917521:JFD917521 JOW917521:JOZ917521 JYS917521:JYV917521 KIO917521:KIR917521 KSK917521:KSN917521 LCG917521:LCJ917521 LMC917521:LMF917521 LVY917521:LWB917521 MFU917521:MFX917521 MPQ917521:MPT917521 MZM917521:MZP917521 NJI917521:NJL917521 NTE917521:NTH917521 ODA917521:ODD917521 OMW917521:OMZ917521 OWS917521:OWV917521 PGO917521:PGR917521 PQK917521:PQN917521 QAG917521:QAJ917521 QKC917521:QKF917521 QTY917521:QUB917521 RDU917521:RDX917521 RNQ917521:RNT917521 RXM917521:RXP917521 SHI917521:SHL917521 SRE917521:SRH917521 TBA917521:TBD917521 TKW917521:TKZ917521 TUS917521:TUV917521 UEO917521:UER917521 UOK917521:UON917521 UYG917521:UYJ917521 VIC917521:VIF917521 VRY917521:VSB917521 WBU917521:WBX917521 WLQ917521:WLT917521 WVM917521:WVP917521 E983057:H983057 JA983057:JD983057 SW983057:SZ983057 ACS983057:ACV983057 AMO983057:AMR983057 AWK983057:AWN983057 BGG983057:BGJ983057 BQC983057:BQF983057 BZY983057:CAB983057 CJU983057:CJX983057 CTQ983057:CTT983057 DDM983057:DDP983057 DNI983057:DNL983057 DXE983057:DXH983057 EHA983057:EHD983057 EQW983057:EQZ983057 FAS983057:FAV983057 FKO983057:FKR983057 FUK983057:FUN983057 GEG983057:GEJ983057 GOC983057:GOF983057 GXY983057:GYB983057 HHU983057:HHX983057 HRQ983057:HRT983057 IBM983057:IBP983057 ILI983057:ILL983057 IVE983057:IVH983057 JFA983057:JFD983057 JOW983057:JOZ983057 JYS983057:JYV983057 KIO983057:KIR983057 KSK983057:KSN983057 LCG983057:LCJ983057 LMC983057:LMF983057 LVY983057:LWB983057 MFU983057:MFX983057 MPQ983057:MPT983057 MZM983057:MZP983057 NJI983057:NJL983057 NTE983057:NTH983057 ODA983057:ODD983057 OMW983057:OMZ983057 OWS983057:OWV983057 PGO983057:PGR983057 PQK983057:PQN983057 QAG983057:QAJ983057 QKC983057:QKF983057 QTY983057:QUB983057 RDU983057:RDX983057 RNQ983057:RNT983057 RXM983057:RXP983057 SHI983057:SHL983057 SRE983057:SRH983057 TBA983057:TBD983057 TKW983057:TKZ983057 TUS983057:TUV983057 UEO983057:UER983057 UOK983057:UON983057 UYG983057:UYJ983057 VIC983057:VIF983057 VRY983057:VSB983057 WBU983057:WBX983057 WLQ983057:WLT983057 WVM983057:WVP983057">
      <formula1>$Z$13:$Z$15</formula1>
    </dataValidation>
    <dataValidation type="list" allowBlank="1" sqref="E18:H18 JA18:JD18 SW18:SZ18 ACS18:ACV18 AMO18:AMR18 AWK18:AWN18 BGG18:BGJ18 BQC18:BQF18 BZY18:CAB18 CJU18:CJX18 CTQ18:CTT18 DDM18:DDP18 DNI18:DNL18 DXE18:DXH18 EHA18:EHD18 EQW18:EQZ18 FAS18:FAV18 FKO18:FKR18 FUK18:FUN18 GEG18:GEJ18 GOC18:GOF18 GXY18:GYB18 HHU18:HHX18 HRQ18:HRT18 IBM18:IBP18 ILI18:ILL18 IVE18:IVH18 JFA18:JFD18 JOW18:JOZ18 JYS18:JYV18 KIO18:KIR18 KSK18:KSN18 LCG18:LCJ18 LMC18:LMF18 LVY18:LWB18 MFU18:MFX18 MPQ18:MPT18 MZM18:MZP18 NJI18:NJL18 NTE18:NTH18 ODA18:ODD18 OMW18:OMZ18 OWS18:OWV18 PGO18:PGR18 PQK18:PQN18 QAG18:QAJ18 QKC18:QKF18 QTY18:QUB18 RDU18:RDX18 RNQ18:RNT18 RXM18:RXP18 SHI18:SHL18 SRE18:SRH18 TBA18:TBD18 TKW18:TKZ18 TUS18:TUV18 UEO18:UER18 UOK18:UON18 UYG18:UYJ18 VIC18:VIF18 VRY18:VSB18 WBU18:WBX18 WLQ18:WLT18 WVM18:WVP18 E65554:H65554 JA65554:JD65554 SW65554:SZ65554 ACS65554:ACV65554 AMO65554:AMR65554 AWK65554:AWN65554 BGG65554:BGJ65554 BQC65554:BQF65554 BZY65554:CAB65554 CJU65554:CJX65554 CTQ65554:CTT65554 DDM65554:DDP65554 DNI65554:DNL65554 DXE65554:DXH65554 EHA65554:EHD65554 EQW65554:EQZ65554 FAS65554:FAV65554 FKO65554:FKR65554 FUK65554:FUN65554 GEG65554:GEJ65554 GOC65554:GOF65554 GXY65554:GYB65554 HHU65554:HHX65554 HRQ65554:HRT65554 IBM65554:IBP65554 ILI65554:ILL65554 IVE65554:IVH65554 JFA65554:JFD65554 JOW65554:JOZ65554 JYS65554:JYV65554 KIO65554:KIR65554 KSK65554:KSN65554 LCG65554:LCJ65554 LMC65554:LMF65554 LVY65554:LWB65554 MFU65554:MFX65554 MPQ65554:MPT65554 MZM65554:MZP65554 NJI65554:NJL65554 NTE65554:NTH65554 ODA65554:ODD65554 OMW65554:OMZ65554 OWS65554:OWV65554 PGO65554:PGR65554 PQK65554:PQN65554 QAG65554:QAJ65554 QKC65554:QKF65554 QTY65554:QUB65554 RDU65554:RDX65554 RNQ65554:RNT65554 RXM65554:RXP65554 SHI65554:SHL65554 SRE65554:SRH65554 TBA65554:TBD65554 TKW65554:TKZ65554 TUS65554:TUV65554 UEO65554:UER65554 UOK65554:UON65554 UYG65554:UYJ65554 VIC65554:VIF65554 VRY65554:VSB65554 WBU65554:WBX65554 WLQ65554:WLT65554 WVM65554:WVP65554 E131090:H131090 JA131090:JD131090 SW131090:SZ131090 ACS131090:ACV131090 AMO131090:AMR131090 AWK131090:AWN131090 BGG131090:BGJ131090 BQC131090:BQF131090 BZY131090:CAB131090 CJU131090:CJX131090 CTQ131090:CTT131090 DDM131090:DDP131090 DNI131090:DNL131090 DXE131090:DXH131090 EHA131090:EHD131090 EQW131090:EQZ131090 FAS131090:FAV131090 FKO131090:FKR131090 FUK131090:FUN131090 GEG131090:GEJ131090 GOC131090:GOF131090 GXY131090:GYB131090 HHU131090:HHX131090 HRQ131090:HRT131090 IBM131090:IBP131090 ILI131090:ILL131090 IVE131090:IVH131090 JFA131090:JFD131090 JOW131090:JOZ131090 JYS131090:JYV131090 KIO131090:KIR131090 KSK131090:KSN131090 LCG131090:LCJ131090 LMC131090:LMF131090 LVY131090:LWB131090 MFU131090:MFX131090 MPQ131090:MPT131090 MZM131090:MZP131090 NJI131090:NJL131090 NTE131090:NTH131090 ODA131090:ODD131090 OMW131090:OMZ131090 OWS131090:OWV131090 PGO131090:PGR131090 PQK131090:PQN131090 QAG131090:QAJ131090 QKC131090:QKF131090 QTY131090:QUB131090 RDU131090:RDX131090 RNQ131090:RNT131090 RXM131090:RXP131090 SHI131090:SHL131090 SRE131090:SRH131090 TBA131090:TBD131090 TKW131090:TKZ131090 TUS131090:TUV131090 UEO131090:UER131090 UOK131090:UON131090 UYG131090:UYJ131090 VIC131090:VIF131090 VRY131090:VSB131090 WBU131090:WBX131090 WLQ131090:WLT131090 WVM131090:WVP131090 E196626:H196626 JA196626:JD196626 SW196626:SZ196626 ACS196626:ACV196626 AMO196626:AMR196626 AWK196626:AWN196626 BGG196626:BGJ196626 BQC196626:BQF196626 BZY196626:CAB196626 CJU196626:CJX196626 CTQ196626:CTT196626 DDM196626:DDP196626 DNI196626:DNL196626 DXE196626:DXH196626 EHA196626:EHD196626 EQW196626:EQZ196626 FAS196626:FAV196626 FKO196626:FKR196626 FUK196626:FUN196626 GEG196626:GEJ196626 GOC196626:GOF196626 GXY196626:GYB196626 HHU196626:HHX196626 HRQ196626:HRT196626 IBM196626:IBP196626 ILI196626:ILL196626 IVE196626:IVH196626 JFA196626:JFD196626 JOW196626:JOZ196626 JYS196626:JYV196626 KIO196626:KIR196626 KSK196626:KSN196626 LCG196626:LCJ196626 LMC196626:LMF196626 LVY196626:LWB196626 MFU196626:MFX196626 MPQ196626:MPT196626 MZM196626:MZP196626 NJI196626:NJL196626 NTE196626:NTH196626 ODA196626:ODD196626 OMW196626:OMZ196626 OWS196626:OWV196626 PGO196626:PGR196626 PQK196626:PQN196626 QAG196626:QAJ196626 QKC196626:QKF196626 QTY196626:QUB196626 RDU196626:RDX196626 RNQ196626:RNT196626 RXM196626:RXP196626 SHI196626:SHL196626 SRE196626:SRH196626 TBA196626:TBD196626 TKW196626:TKZ196626 TUS196626:TUV196626 UEO196626:UER196626 UOK196626:UON196626 UYG196626:UYJ196626 VIC196626:VIF196626 VRY196626:VSB196626 WBU196626:WBX196626 WLQ196626:WLT196626 WVM196626:WVP196626 E262162:H262162 JA262162:JD262162 SW262162:SZ262162 ACS262162:ACV262162 AMO262162:AMR262162 AWK262162:AWN262162 BGG262162:BGJ262162 BQC262162:BQF262162 BZY262162:CAB262162 CJU262162:CJX262162 CTQ262162:CTT262162 DDM262162:DDP262162 DNI262162:DNL262162 DXE262162:DXH262162 EHA262162:EHD262162 EQW262162:EQZ262162 FAS262162:FAV262162 FKO262162:FKR262162 FUK262162:FUN262162 GEG262162:GEJ262162 GOC262162:GOF262162 GXY262162:GYB262162 HHU262162:HHX262162 HRQ262162:HRT262162 IBM262162:IBP262162 ILI262162:ILL262162 IVE262162:IVH262162 JFA262162:JFD262162 JOW262162:JOZ262162 JYS262162:JYV262162 KIO262162:KIR262162 KSK262162:KSN262162 LCG262162:LCJ262162 LMC262162:LMF262162 LVY262162:LWB262162 MFU262162:MFX262162 MPQ262162:MPT262162 MZM262162:MZP262162 NJI262162:NJL262162 NTE262162:NTH262162 ODA262162:ODD262162 OMW262162:OMZ262162 OWS262162:OWV262162 PGO262162:PGR262162 PQK262162:PQN262162 QAG262162:QAJ262162 QKC262162:QKF262162 QTY262162:QUB262162 RDU262162:RDX262162 RNQ262162:RNT262162 RXM262162:RXP262162 SHI262162:SHL262162 SRE262162:SRH262162 TBA262162:TBD262162 TKW262162:TKZ262162 TUS262162:TUV262162 UEO262162:UER262162 UOK262162:UON262162 UYG262162:UYJ262162 VIC262162:VIF262162 VRY262162:VSB262162 WBU262162:WBX262162 WLQ262162:WLT262162 WVM262162:WVP262162 E327698:H327698 JA327698:JD327698 SW327698:SZ327698 ACS327698:ACV327698 AMO327698:AMR327698 AWK327698:AWN327698 BGG327698:BGJ327698 BQC327698:BQF327698 BZY327698:CAB327698 CJU327698:CJX327698 CTQ327698:CTT327698 DDM327698:DDP327698 DNI327698:DNL327698 DXE327698:DXH327698 EHA327698:EHD327698 EQW327698:EQZ327698 FAS327698:FAV327698 FKO327698:FKR327698 FUK327698:FUN327698 GEG327698:GEJ327698 GOC327698:GOF327698 GXY327698:GYB327698 HHU327698:HHX327698 HRQ327698:HRT327698 IBM327698:IBP327698 ILI327698:ILL327698 IVE327698:IVH327698 JFA327698:JFD327698 JOW327698:JOZ327698 JYS327698:JYV327698 KIO327698:KIR327698 KSK327698:KSN327698 LCG327698:LCJ327698 LMC327698:LMF327698 LVY327698:LWB327698 MFU327698:MFX327698 MPQ327698:MPT327698 MZM327698:MZP327698 NJI327698:NJL327698 NTE327698:NTH327698 ODA327698:ODD327698 OMW327698:OMZ327698 OWS327698:OWV327698 PGO327698:PGR327698 PQK327698:PQN327698 QAG327698:QAJ327698 QKC327698:QKF327698 QTY327698:QUB327698 RDU327698:RDX327698 RNQ327698:RNT327698 RXM327698:RXP327698 SHI327698:SHL327698 SRE327698:SRH327698 TBA327698:TBD327698 TKW327698:TKZ327698 TUS327698:TUV327698 UEO327698:UER327698 UOK327698:UON327698 UYG327698:UYJ327698 VIC327698:VIF327698 VRY327698:VSB327698 WBU327698:WBX327698 WLQ327698:WLT327698 WVM327698:WVP327698 E393234:H393234 JA393234:JD393234 SW393234:SZ393234 ACS393234:ACV393234 AMO393234:AMR393234 AWK393234:AWN393234 BGG393234:BGJ393234 BQC393234:BQF393234 BZY393234:CAB393234 CJU393234:CJX393234 CTQ393234:CTT393234 DDM393234:DDP393234 DNI393234:DNL393234 DXE393234:DXH393234 EHA393234:EHD393234 EQW393234:EQZ393234 FAS393234:FAV393234 FKO393234:FKR393234 FUK393234:FUN393234 GEG393234:GEJ393234 GOC393234:GOF393234 GXY393234:GYB393234 HHU393234:HHX393234 HRQ393234:HRT393234 IBM393234:IBP393234 ILI393234:ILL393234 IVE393234:IVH393234 JFA393234:JFD393234 JOW393234:JOZ393234 JYS393234:JYV393234 KIO393234:KIR393234 KSK393234:KSN393234 LCG393234:LCJ393234 LMC393234:LMF393234 LVY393234:LWB393234 MFU393234:MFX393234 MPQ393234:MPT393234 MZM393234:MZP393234 NJI393234:NJL393234 NTE393234:NTH393234 ODA393234:ODD393234 OMW393234:OMZ393234 OWS393234:OWV393234 PGO393234:PGR393234 PQK393234:PQN393234 QAG393234:QAJ393234 QKC393234:QKF393234 QTY393234:QUB393234 RDU393234:RDX393234 RNQ393234:RNT393234 RXM393234:RXP393234 SHI393234:SHL393234 SRE393234:SRH393234 TBA393234:TBD393234 TKW393234:TKZ393234 TUS393234:TUV393234 UEO393234:UER393234 UOK393234:UON393234 UYG393234:UYJ393234 VIC393234:VIF393234 VRY393234:VSB393234 WBU393234:WBX393234 WLQ393234:WLT393234 WVM393234:WVP393234 E458770:H458770 JA458770:JD458770 SW458770:SZ458770 ACS458770:ACV458770 AMO458770:AMR458770 AWK458770:AWN458770 BGG458770:BGJ458770 BQC458770:BQF458770 BZY458770:CAB458770 CJU458770:CJX458770 CTQ458770:CTT458770 DDM458770:DDP458770 DNI458770:DNL458770 DXE458770:DXH458770 EHA458770:EHD458770 EQW458770:EQZ458770 FAS458770:FAV458770 FKO458770:FKR458770 FUK458770:FUN458770 GEG458770:GEJ458770 GOC458770:GOF458770 GXY458770:GYB458770 HHU458770:HHX458770 HRQ458770:HRT458770 IBM458770:IBP458770 ILI458770:ILL458770 IVE458770:IVH458770 JFA458770:JFD458770 JOW458770:JOZ458770 JYS458770:JYV458770 KIO458770:KIR458770 KSK458770:KSN458770 LCG458770:LCJ458770 LMC458770:LMF458770 LVY458770:LWB458770 MFU458770:MFX458770 MPQ458770:MPT458770 MZM458770:MZP458770 NJI458770:NJL458770 NTE458770:NTH458770 ODA458770:ODD458770 OMW458770:OMZ458770 OWS458770:OWV458770 PGO458770:PGR458770 PQK458770:PQN458770 QAG458770:QAJ458770 QKC458770:QKF458770 QTY458770:QUB458770 RDU458770:RDX458770 RNQ458770:RNT458770 RXM458770:RXP458770 SHI458770:SHL458770 SRE458770:SRH458770 TBA458770:TBD458770 TKW458770:TKZ458770 TUS458770:TUV458770 UEO458770:UER458770 UOK458770:UON458770 UYG458770:UYJ458770 VIC458770:VIF458770 VRY458770:VSB458770 WBU458770:WBX458770 WLQ458770:WLT458770 WVM458770:WVP458770 E524306:H524306 JA524306:JD524306 SW524306:SZ524306 ACS524306:ACV524306 AMO524306:AMR524306 AWK524306:AWN524306 BGG524306:BGJ524306 BQC524306:BQF524306 BZY524306:CAB524306 CJU524306:CJX524306 CTQ524306:CTT524306 DDM524306:DDP524306 DNI524306:DNL524306 DXE524306:DXH524306 EHA524306:EHD524306 EQW524306:EQZ524306 FAS524306:FAV524306 FKO524306:FKR524306 FUK524306:FUN524306 GEG524306:GEJ524306 GOC524306:GOF524306 GXY524306:GYB524306 HHU524306:HHX524306 HRQ524306:HRT524306 IBM524306:IBP524306 ILI524306:ILL524306 IVE524306:IVH524306 JFA524306:JFD524306 JOW524306:JOZ524306 JYS524306:JYV524306 KIO524306:KIR524306 KSK524306:KSN524306 LCG524306:LCJ524306 LMC524306:LMF524306 LVY524306:LWB524306 MFU524306:MFX524306 MPQ524306:MPT524306 MZM524306:MZP524306 NJI524306:NJL524306 NTE524306:NTH524306 ODA524306:ODD524306 OMW524306:OMZ524306 OWS524306:OWV524306 PGO524306:PGR524306 PQK524306:PQN524306 QAG524306:QAJ524306 QKC524306:QKF524306 QTY524306:QUB524306 RDU524306:RDX524306 RNQ524306:RNT524306 RXM524306:RXP524306 SHI524306:SHL524306 SRE524306:SRH524306 TBA524306:TBD524306 TKW524306:TKZ524306 TUS524306:TUV524306 UEO524306:UER524306 UOK524306:UON524306 UYG524306:UYJ524306 VIC524306:VIF524306 VRY524306:VSB524306 WBU524306:WBX524306 WLQ524306:WLT524306 WVM524306:WVP524306 E589842:H589842 JA589842:JD589842 SW589842:SZ589842 ACS589842:ACV589842 AMO589842:AMR589842 AWK589842:AWN589842 BGG589842:BGJ589842 BQC589842:BQF589842 BZY589842:CAB589842 CJU589842:CJX589842 CTQ589842:CTT589842 DDM589842:DDP589842 DNI589842:DNL589842 DXE589842:DXH589842 EHA589842:EHD589842 EQW589842:EQZ589842 FAS589842:FAV589842 FKO589842:FKR589842 FUK589842:FUN589842 GEG589842:GEJ589842 GOC589842:GOF589842 GXY589842:GYB589842 HHU589842:HHX589842 HRQ589842:HRT589842 IBM589842:IBP589842 ILI589842:ILL589842 IVE589842:IVH589842 JFA589842:JFD589842 JOW589842:JOZ589842 JYS589842:JYV589842 KIO589842:KIR589842 KSK589842:KSN589842 LCG589842:LCJ589842 LMC589842:LMF589842 LVY589842:LWB589842 MFU589842:MFX589842 MPQ589842:MPT589842 MZM589842:MZP589842 NJI589842:NJL589842 NTE589842:NTH589842 ODA589842:ODD589842 OMW589842:OMZ589842 OWS589842:OWV589842 PGO589842:PGR589842 PQK589842:PQN589842 QAG589842:QAJ589842 QKC589842:QKF589842 QTY589842:QUB589842 RDU589842:RDX589842 RNQ589842:RNT589842 RXM589842:RXP589842 SHI589842:SHL589842 SRE589842:SRH589842 TBA589842:TBD589842 TKW589842:TKZ589842 TUS589842:TUV589842 UEO589842:UER589842 UOK589842:UON589842 UYG589842:UYJ589842 VIC589842:VIF589842 VRY589842:VSB589842 WBU589842:WBX589842 WLQ589842:WLT589842 WVM589842:WVP589842 E655378:H655378 JA655378:JD655378 SW655378:SZ655378 ACS655378:ACV655378 AMO655378:AMR655378 AWK655378:AWN655378 BGG655378:BGJ655378 BQC655378:BQF655378 BZY655378:CAB655378 CJU655378:CJX655378 CTQ655378:CTT655378 DDM655378:DDP655378 DNI655378:DNL655378 DXE655378:DXH655378 EHA655378:EHD655378 EQW655378:EQZ655378 FAS655378:FAV655378 FKO655378:FKR655378 FUK655378:FUN655378 GEG655378:GEJ655378 GOC655378:GOF655378 GXY655378:GYB655378 HHU655378:HHX655378 HRQ655378:HRT655378 IBM655378:IBP655378 ILI655378:ILL655378 IVE655378:IVH655378 JFA655378:JFD655378 JOW655378:JOZ655378 JYS655378:JYV655378 KIO655378:KIR655378 KSK655378:KSN655378 LCG655378:LCJ655378 LMC655378:LMF655378 LVY655378:LWB655378 MFU655378:MFX655378 MPQ655378:MPT655378 MZM655378:MZP655378 NJI655378:NJL655378 NTE655378:NTH655378 ODA655378:ODD655378 OMW655378:OMZ655378 OWS655378:OWV655378 PGO655378:PGR655378 PQK655378:PQN655378 QAG655378:QAJ655378 QKC655378:QKF655378 QTY655378:QUB655378 RDU655378:RDX655378 RNQ655378:RNT655378 RXM655378:RXP655378 SHI655378:SHL655378 SRE655378:SRH655378 TBA655378:TBD655378 TKW655378:TKZ655378 TUS655378:TUV655378 UEO655378:UER655378 UOK655378:UON655378 UYG655378:UYJ655378 VIC655378:VIF655378 VRY655378:VSB655378 WBU655378:WBX655378 WLQ655378:WLT655378 WVM655378:WVP655378 E720914:H720914 JA720914:JD720914 SW720914:SZ720914 ACS720914:ACV720914 AMO720914:AMR720914 AWK720914:AWN720914 BGG720914:BGJ720914 BQC720914:BQF720914 BZY720914:CAB720914 CJU720914:CJX720914 CTQ720914:CTT720914 DDM720914:DDP720914 DNI720914:DNL720914 DXE720914:DXH720914 EHA720914:EHD720914 EQW720914:EQZ720914 FAS720914:FAV720914 FKO720914:FKR720914 FUK720914:FUN720914 GEG720914:GEJ720914 GOC720914:GOF720914 GXY720914:GYB720914 HHU720914:HHX720914 HRQ720914:HRT720914 IBM720914:IBP720914 ILI720914:ILL720914 IVE720914:IVH720914 JFA720914:JFD720914 JOW720914:JOZ720914 JYS720914:JYV720914 KIO720914:KIR720914 KSK720914:KSN720914 LCG720914:LCJ720914 LMC720914:LMF720914 LVY720914:LWB720914 MFU720914:MFX720914 MPQ720914:MPT720914 MZM720914:MZP720914 NJI720914:NJL720914 NTE720914:NTH720914 ODA720914:ODD720914 OMW720914:OMZ720914 OWS720914:OWV720914 PGO720914:PGR720914 PQK720914:PQN720914 QAG720914:QAJ720914 QKC720914:QKF720914 QTY720914:QUB720914 RDU720914:RDX720914 RNQ720914:RNT720914 RXM720914:RXP720914 SHI720914:SHL720914 SRE720914:SRH720914 TBA720914:TBD720914 TKW720914:TKZ720914 TUS720914:TUV720914 UEO720914:UER720914 UOK720914:UON720914 UYG720914:UYJ720914 VIC720914:VIF720914 VRY720914:VSB720914 WBU720914:WBX720914 WLQ720914:WLT720914 WVM720914:WVP720914 E786450:H786450 JA786450:JD786450 SW786450:SZ786450 ACS786450:ACV786450 AMO786450:AMR786450 AWK786450:AWN786450 BGG786450:BGJ786450 BQC786450:BQF786450 BZY786450:CAB786450 CJU786450:CJX786450 CTQ786450:CTT786450 DDM786450:DDP786450 DNI786450:DNL786450 DXE786450:DXH786450 EHA786450:EHD786450 EQW786450:EQZ786450 FAS786450:FAV786450 FKO786450:FKR786450 FUK786450:FUN786450 GEG786450:GEJ786450 GOC786450:GOF786450 GXY786450:GYB786450 HHU786450:HHX786450 HRQ786450:HRT786450 IBM786450:IBP786450 ILI786450:ILL786450 IVE786450:IVH786450 JFA786450:JFD786450 JOW786450:JOZ786450 JYS786450:JYV786450 KIO786450:KIR786450 KSK786450:KSN786450 LCG786450:LCJ786450 LMC786450:LMF786450 LVY786450:LWB786450 MFU786450:MFX786450 MPQ786450:MPT786450 MZM786450:MZP786450 NJI786450:NJL786450 NTE786450:NTH786450 ODA786450:ODD786450 OMW786450:OMZ786450 OWS786450:OWV786450 PGO786450:PGR786450 PQK786450:PQN786450 QAG786450:QAJ786450 QKC786450:QKF786450 QTY786450:QUB786450 RDU786450:RDX786450 RNQ786450:RNT786450 RXM786450:RXP786450 SHI786450:SHL786450 SRE786450:SRH786450 TBA786450:TBD786450 TKW786450:TKZ786450 TUS786450:TUV786450 UEO786450:UER786450 UOK786450:UON786450 UYG786450:UYJ786450 VIC786450:VIF786450 VRY786450:VSB786450 WBU786450:WBX786450 WLQ786450:WLT786450 WVM786450:WVP786450 E851986:H851986 JA851986:JD851986 SW851986:SZ851986 ACS851986:ACV851986 AMO851986:AMR851986 AWK851986:AWN851986 BGG851986:BGJ851986 BQC851986:BQF851986 BZY851986:CAB851986 CJU851986:CJX851986 CTQ851986:CTT851986 DDM851986:DDP851986 DNI851986:DNL851986 DXE851986:DXH851986 EHA851986:EHD851986 EQW851986:EQZ851986 FAS851986:FAV851986 FKO851986:FKR851986 FUK851986:FUN851986 GEG851986:GEJ851986 GOC851986:GOF851986 GXY851986:GYB851986 HHU851986:HHX851986 HRQ851986:HRT851986 IBM851986:IBP851986 ILI851986:ILL851986 IVE851986:IVH851986 JFA851986:JFD851986 JOW851986:JOZ851986 JYS851986:JYV851986 KIO851986:KIR851986 KSK851986:KSN851986 LCG851986:LCJ851986 LMC851986:LMF851986 LVY851986:LWB851986 MFU851986:MFX851986 MPQ851986:MPT851986 MZM851986:MZP851986 NJI851986:NJL851986 NTE851986:NTH851986 ODA851986:ODD851986 OMW851986:OMZ851986 OWS851986:OWV851986 PGO851986:PGR851986 PQK851986:PQN851986 QAG851986:QAJ851986 QKC851986:QKF851986 QTY851986:QUB851986 RDU851986:RDX851986 RNQ851986:RNT851986 RXM851986:RXP851986 SHI851986:SHL851986 SRE851986:SRH851986 TBA851986:TBD851986 TKW851986:TKZ851986 TUS851986:TUV851986 UEO851986:UER851986 UOK851986:UON851986 UYG851986:UYJ851986 VIC851986:VIF851986 VRY851986:VSB851986 WBU851986:WBX851986 WLQ851986:WLT851986 WVM851986:WVP851986 E917522:H917522 JA917522:JD917522 SW917522:SZ917522 ACS917522:ACV917522 AMO917522:AMR917522 AWK917522:AWN917522 BGG917522:BGJ917522 BQC917522:BQF917522 BZY917522:CAB917522 CJU917522:CJX917522 CTQ917522:CTT917522 DDM917522:DDP917522 DNI917522:DNL917522 DXE917522:DXH917522 EHA917522:EHD917522 EQW917522:EQZ917522 FAS917522:FAV917522 FKO917522:FKR917522 FUK917522:FUN917522 GEG917522:GEJ917522 GOC917522:GOF917522 GXY917522:GYB917522 HHU917522:HHX917522 HRQ917522:HRT917522 IBM917522:IBP917522 ILI917522:ILL917522 IVE917522:IVH917522 JFA917522:JFD917522 JOW917522:JOZ917522 JYS917522:JYV917522 KIO917522:KIR917522 KSK917522:KSN917522 LCG917522:LCJ917522 LMC917522:LMF917522 LVY917522:LWB917522 MFU917522:MFX917522 MPQ917522:MPT917522 MZM917522:MZP917522 NJI917522:NJL917522 NTE917522:NTH917522 ODA917522:ODD917522 OMW917522:OMZ917522 OWS917522:OWV917522 PGO917522:PGR917522 PQK917522:PQN917522 QAG917522:QAJ917522 QKC917522:QKF917522 QTY917522:QUB917522 RDU917522:RDX917522 RNQ917522:RNT917522 RXM917522:RXP917522 SHI917522:SHL917522 SRE917522:SRH917522 TBA917522:TBD917522 TKW917522:TKZ917522 TUS917522:TUV917522 UEO917522:UER917522 UOK917522:UON917522 UYG917522:UYJ917522 VIC917522:VIF917522 VRY917522:VSB917522 WBU917522:WBX917522 WLQ917522:WLT917522 WVM917522:WVP917522 E983058:H983058 JA983058:JD983058 SW983058:SZ983058 ACS983058:ACV983058 AMO983058:AMR983058 AWK983058:AWN983058 BGG983058:BGJ983058 BQC983058:BQF983058 BZY983058:CAB983058 CJU983058:CJX983058 CTQ983058:CTT983058 DDM983058:DDP983058 DNI983058:DNL983058 DXE983058:DXH983058 EHA983058:EHD983058 EQW983058:EQZ983058 FAS983058:FAV983058 FKO983058:FKR983058 FUK983058:FUN983058 GEG983058:GEJ983058 GOC983058:GOF983058 GXY983058:GYB983058 HHU983058:HHX983058 HRQ983058:HRT983058 IBM983058:IBP983058 ILI983058:ILL983058 IVE983058:IVH983058 JFA983058:JFD983058 JOW983058:JOZ983058 JYS983058:JYV983058 KIO983058:KIR983058 KSK983058:KSN983058 LCG983058:LCJ983058 LMC983058:LMF983058 LVY983058:LWB983058 MFU983058:MFX983058 MPQ983058:MPT983058 MZM983058:MZP983058 NJI983058:NJL983058 NTE983058:NTH983058 ODA983058:ODD983058 OMW983058:OMZ983058 OWS983058:OWV983058 PGO983058:PGR983058 PQK983058:PQN983058 QAG983058:QAJ983058 QKC983058:QKF983058 QTY983058:QUB983058 RDU983058:RDX983058 RNQ983058:RNT983058 RXM983058:RXP983058 SHI983058:SHL983058 SRE983058:SRH983058 TBA983058:TBD983058 TKW983058:TKZ983058 TUS983058:TUV983058 UEO983058:UER983058 UOK983058:UON983058 UYG983058:UYJ983058 VIC983058:VIF983058 VRY983058:VSB983058 WBU983058:WBX983058 WLQ983058:WLT983058 WVM983058:WVP983058">
      <formula1>$Z$18:$Z$21</formula1>
    </dataValidation>
    <dataValidation type="list" allowBlank="1" sqref="E19:I19 JA19:JE19 SW19:TA19 ACS19:ACW19 AMO19:AMS19 AWK19:AWO19 BGG19:BGK19 BQC19:BQG19 BZY19:CAC19 CJU19:CJY19 CTQ19:CTU19 DDM19:DDQ19 DNI19:DNM19 DXE19:DXI19 EHA19:EHE19 EQW19:ERA19 FAS19:FAW19 FKO19:FKS19 FUK19:FUO19 GEG19:GEK19 GOC19:GOG19 GXY19:GYC19 HHU19:HHY19 HRQ19:HRU19 IBM19:IBQ19 ILI19:ILM19 IVE19:IVI19 JFA19:JFE19 JOW19:JPA19 JYS19:JYW19 KIO19:KIS19 KSK19:KSO19 LCG19:LCK19 LMC19:LMG19 LVY19:LWC19 MFU19:MFY19 MPQ19:MPU19 MZM19:MZQ19 NJI19:NJM19 NTE19:NTI19 ODA19:ODE19 OMW19:ONA19 OWS19:OWW19 PGO19:PGS19 PQK19:PQO19 QAG19:QAK19 QKC19:QKG19 QTY19:QUC19 RDU19:RDY19 RNQ19:RNU19 RXM19:RXQ19 SHI19:SHM19 SRE19:SRI19 TBA19:TBE19 TKW19:TLA19 TUS19:TUW19 UEO19:UES19 UOK19:UOO19 UYG19:UYK19 VIC19:VIG19 VRY19:VSC19 WBU19:WBY19 WLQ19:WLU19 WVM19:WVQ19 E65555:I65555 JA65555:JE65555 SW65555:TA65555 ACS65555:ACW65555 AMO65555:AMS65555 AWK65555:AWO65555 BGG65555:BGK65555 BQC65555:BQG65555 BZY65555:CAC65555 CJU65555:CJY65555 CTQ65555:CTU65555 DDM65555:DDQ65555 DNI65555:DNM65555 DXE65555:DXI65555 EHA65555:EHE65555 EQW65555:ERA65555 FAS65555:FAW65555 FKO65555:FKS65555 FUK65555:FUO65555 GEG65555:GEK65555 GOC65555:GOG65555 GXY65555:GYC65555 HHU65555:HHY65555 HRQ65555:HRU65555 IBM65555:IBQ65555 ILI65555:ILM65555 IVE65555:IVI65555 JFA65555:JFE65555 JOW65555:JPA65555 JYS65555:JYW65555 KIO65555:KIS65555 KSK65555:KSO65555 LCG65555:LCK65555 LMC65555:LMG65555 LVY65555:LWC65555 MFU65555:MFY65555 MPQ65555:MPU65555 MZM65555:MZQ65555 NJI65555:NJM65555 NTE65555:NTI65555 ODA65555:ODE65555 OMW65555:ONA65555 OWS65555:OWW65555 PGO65555:PGS65555 PQK65555:PQO65555 QAG65555:QAK65555 QKC65555:QKG65555 QTY65555:QUC65555 RDU65555:RDY65555 RNQ65555:RNU65555 RXM65555:RXQ65555 SHI65555:SHM65555 SRE65555:SRI65555 TBA65555:TBE65555 TKW65555:TLA65555 TUS65555:TUW65555 UEO65555:UES65555 UOK65555:UOO65555 UYG65555:UYK65555 VIC65555:VIG65555 VRY65555:VSC65555 WBU65555:WBY65555 WLQ65555:WLU65555 WVM65555:WVQ65555 E131091:I131091 JA131091:JE131091 SW131091:TA131091 ACS131091:ACW131091 AMO131091:AMS131091 AWK131091:AWO131091 BGG131091:BGK131091 BQC131091:BQG131091 BZY131091:CAC131091 CJU131091:CJY131091 CTQ131091:CTU131091 DDM131091:DDQ131091 DNI131091:DNM131091 DXE131091:DXI131091 EHA131091:EHE131091 EQW131091:ERA131091 FAS131091:FAW131091 FKO131091:FKS131091 FUK131091:FUO131091 GEG131091:GEK131091 GOC131091:GOG131091 GXY131091:GYC131091 HHU131091:HHY131091 HRQ131091:HRU131091 IBM131091:IBQ131091 ILI131091:ILM131091 IVE131091:IVI131091 JFA131091:JFE131091 JOW131091:JPA131091 JYS131091:JYW131091 KIO131091:KIS131091 KSK131091:KSO131091 LCG131091:LCK131091 LMC131091:LMG131091 LVY131091:LWC131091 MFU131091:MFY131091 MPQ131091:MPU131091 MZM131091:MZQ131091 NJI131091:NJM131091 NTE131091:NTI131091 ODA131091:ODE131091 OMW131091:ONA131091 OWS131091:OWW131091 PGO131091:PGS131091 PQK131091:PQO131091 QAG131091:QAK131091 QKC131091:QKG131091 QTY131091:QUC131091 RDU131091:RDY131091 RNQ131091:RNU131091 RXM131091:RXQ131091 SHI131091:SHM131091 SRE131091:SRI131091 TBA131091:TBE131091 TKW131091:TLA131091 TUS131091:TUW131091 UEO131091:UES131091 UOK131091:UOO131091 UYG131091:UYK131091 VIC131091:VIG131091 VRY131091:VSC131091 WBU131091:WBY131091 WLQ131091:WLU131091 WVM131091:WVQ131091 E196627:I196627 JA196627:JE196627 SW196627:TA196627 ACS196627:ACW196627 AMO196627:AMS196627 AWK196627:AWO196627 BGG196627:BGK196627 BQC196627:BQG196627 BZY196627:CAC196627 CJU196627:CJY196627 CTQ196627:CTU196627 DDM196627:DDQ196627 DNI196627:DNM196627 DXE196627:DXI196627 EHA196627:EHE196627 EQW196627:ERA196627 FAS196627:FAW196627 FKO196627:FKS196627 FUK196627:FUO196627 GEG196627:GEK196627 GOC196627:GOG196627 GXY196627:GYC196627 HHU196627:HHY196627 HRQ196627:HRU196627 IBM196627:IBQ196627 ILI196627:ILM196627 IVE196627:IVI196627 JFA196627:JFE196627 JOW196627:JPA196627 JYS196627:JYW196627 KIO196627:KIS196627 KSK196627:KSO196627 LCG196627:LCK196627 LMC196627:LMG196627 LVY196627:LWC196627 MFU196627:MFY196627 MPQ196627:MPU196627 MZM196627:MZQ196627 NJI196627:NJM196627 NTE196627:NTI196627 ODA196627:ODE196627 OMW196627:ONA196627 OWS196627:OWW196627 PGO196627:PGS196627 PQK196627:PQO196627 QAG196627:QAK196627 QKC196627:QKG196627 QTY196627:QUC196627 RDU196627:RDY196627 RNQ196627:RNU196627 RXM196627:RXQ196627 SHI196627:SHM196627 SRE196627:SRI196627 TBA196627:TBE196627 TKW196627:TLA196627 TUS196627:TUW196627 UEO196627:UES196627 UOK196627:UOO196627 UYG196627:UYK196627 VIC196627:VIG196627 VRY196627:VSC196627 WBU196627:WBY196627 WLQ196627:WLU196627 WVM196627:WVQ196627 E262163:I262163 JA262163:JE262163 SW262163:TA262163 ACS262163:ACW262163 AMO262163:AMS262163 AWK262163:AWO262163 BGG262163:BGK262163 BQC262163:BQG262163 BZY262163:CAC262163 CJU262163:CJY262163 CTQ262163:CTU262163 DDM262163:DDQ262163 DNI262163:DNM262163 DXE262163:DXI262163 EHA262163:EHE262163 EQW262163:ERA262163 FAS262163:FAW262163 FKO262163:FKS262163 FUK262163:FUO262163 GEG262163:GEK262163 GOC262163:GOG262163 GXY262163:GYC262163 HHU262163:HHY262163 HRQ262163:HRU262163 IBM262163:IBQ262163 ILI262163:ILM262163 IVE262163:IVI262163 JFA262163:JFE262163 JOW262163:JPA262163 JYS262163:JYW262163 KIO262163:KIS262163 KSK262163:KSO262163 LCG262163:LCK262163 LMC262163:LMG262163 LVY262163:LWC262163 MFU262163:MFY262163 MPQ262163:MPU262163 MZM262163:MZQ262163 NJI262163:NJM262163 NTE262163:NTI262163 ODA262163:ODE262163 OMW262163:ONA262163 OWS262163:OWW262163 PGO262163:PGS262163 PQK262163:PQO262163 QAG262163:QAK262163 QKC262163:QKG262163 QTY262163:QUC262163 RDU262163:RDY262163 RNQ262163:RNU262163 RXM262163:RXQ262163 SHI262163:SHM262163 SRE262163:SRI262163 TBA262163:TBE262163 TKW262163:TLA262163 TUS262163:TUW262163 UEO262163:UES262163 UOK262163:UOO262163 UYG262163:UYK262163 VIC262163:VIG262163 VRY262163:VSC262163 WBU262163:WBY262163 WLQ262163:WLU262163 WVM262163:WVQ262163 E327699:I327699 JA327699:JE327699 SW327699:TA327699 ACS327699:ACW327699 AMO327699:AMS327699 AWK327699:AWO327699 BGG327699:BGK327699 BQC327699:BQG327699 BZY327699:CAC327699 CJU327699:CJY327699 CTQ327699:CTU327699 DDM327699:DDQ327699 DNI327699:DNM327699 DXE327699:DXI327699 EHA327699:EHE327699 EQW327699:ERA327699 FAS327699:FAW327699 FKO327699:FKS327699 FUK327699:FUO327699 GEG327699:GEK327699 GOC327699:GOG327699 GXY327699:GYC327699 HHU327699:HHY327699 HRQ327699:HRU327699 IBM327699:IBQ327699 ILI327699:ILM327699 IVE327699:IVI327699 JFA327699:JFE327699 JOW327699:JPA327699 JYS327699:JYW327699 KIO327699:KIS327699 KSK327699:KSO327699 LCG327699:LCK327699 LMC327699:LMG327699 LVY327699:LWC327699 MFU327699:MFY327699 MPQ327699:MPU327699 MZM327699:MZQ327699 NJI327699:NJM327699 NTE327699:NTI327699 ODA327699:ODE327699 OMW327699:ONA327699 OWS327699:OWW327699 PGO327699:PGS327699 PQK327699:PQO327699 QAG327699:QAK327699 QKC327699:QKG327699 QTY327699:QUC327699 RDU327699:RDY327699 RNQ327699:RNU327699 RXM327699:RXQ327699 SHI327699:SHM327699 SRE327699:SRI327699 TBA327699:TBE327699 TKW327699:TLA327699 TUS327699:TUW327699 UEO327699:UES327699 UOK327699:UOO327699 UYG327699:UYK327699 VIC327699:VIG327699 VRY327699:VSC327699 WBU327699:WBY327699 WLQ327699:WLU327699 WVM327699:WVQ327699 E393235:I393235 JA393235:JE393235 SW393235:TA393235 ACS393235:ACW393235 AMO393235:AMS393235 AWK393235:AWO393235 BGG393235:BGK393235 BQC393235:BQG393235 BZY393235:CAC393235 CJU393235:CJY393235 CTQ393235:CTU393235 DDM393235:DDQ393235 DNI393235:DNM393235 DXE393235:DXI393235 EHA393235:EHE393235 EQW393235:ERA393235 FAS393235:FAW393235 FKO393235:FKS393235 FUK393235:FUO393235 GEG393235:GEK393235 GOC393235:GOG393235 GXY393235:GYC393235 HHU393235:HHY393235 HRQ393235:HRU393235 IBM393235:IBQ393235 ILI393235:ILM393235 IVE393235:IVI393235 JFA393235:JFE393235 JOW393235:JPA393235 JYS393235:JYW393235 KIO393235:KIS393235 KSK393235:KSO393235 LCG393235:LCK393235 LMC393235:LMG393235 LVY393235:LWC393235 MFU393235:MFY393235 MPQ393235:MPU393235 MZM393235:MZQ393235 NJI393235:NJM393235 NTE393235:NTI393235 ODA393235:ODE393235 OMW393235:ONA393235 OWS393235:OWW393235 PGO393235:PGS393235 PQK393235:PQO393235 QAG393235:QAK393235 QKC393235:QKG393235 QTY393235:QUC393235 RDU393235:RDY393235 RNQ393235:RNU393235 RXM393235:RXQ393235 SHI393235:SHM393235 SRE393235:SRI393235 TBA393235:TBE393235 TKW393235:TLA393235 TUS393235:TUW393235 UEO393235:UES393235 UOK393235:UOO393235 UYG393235:UYK393235 VIC393235:VIG393235 VRY393235:VSC393235 WBU393235:WBY393235 WLQ393235:WLU393235 WVM393235:WVQ393235 E458771:I458771 JA458771:JE458771 SW458771:TA458771 ACS458771:ACW458771 AMO458771:AMS458771 AWK458771:AWO458771 BGG458771:BGK458771 BQC458771:BQG458771 BZY458771:CAC458771 CJU458771:CJY458771 CTQ458771:CTU458771 DDM458771:DDQ458771 DNI458771:DNM458771 DXE458771:DXI458771 EHA458771:EHE458771 EQW458771:ERA458771 FAS458771:FAW458771 FKO458771:FKS458771 FUK458771:FUO458771 GEG458771:GEK458771 GOC458771:GOG458771 GXY458771:GYC458771 HHU458771:HHY458771 HRQ458771:HRU458771 IBM458771:IBQ458771 ILI458771:ILM458771 IVE458771:IVI458771 JFA458771:JFE458771 JOW458771:JPA458771 JYS458771:JYW458771 KIO458771:KIS458771 KSK458771:KSO458771 LCG458771:LCK458771 LMC458771:LMG458771 LVY458771:LWC458771 MFU458771:MFY458771 MPQ458771:MPU458771 MZM458771:MZQ458771 NJI458771:NJM458771 NTE458771:NTI458771 ODA458771:ODE458771 OMW458771:ONA458771 OWS458771:OWW458771 PGO458771:PGS458771 PQK458771:PQO458771 QAG458771:QAK458771 QKC458771:QKG458771 QTY458771:QUC458771 RDU458771:RDY458771 RNQ458771:RNU458771 RXM458771:RXQ458771 SHI458771:SHM458771 SRE458771:SRI458771 TBA458771:TBE458771 TKW458771:TLA458771 TUS458771:TUW458771 UEO458771:UES458771 UOK458771:UOO458771 UYG458771:UYK458771 VIC458771:VIG458771 VRY458771:VSC458771 WBU458771:WBY458771 WLQ458771:WLU458771 WVM458771:WVQ458771 E524307:I524307 JA524307:JE524307 SW524307:TA524307 ACS524307:ACW524307 AMO524307:AMS524307 AWK524307:AWO524307 BGG524307:BGK524307 BQC524307:BQG524307 BZY524307:CAC524307 CJU524307:CJY524307 CTQ524307:CTU524307 DDM524307:DDQ524307 DNI524307:DNM524307 DXE524307:DXI524307 EHA524307:EHE524307 EQW524307:ERA524307 FAS524307:FAW524307 FKO524307:FKS524307 FUK524307:FUO524307 GEG524307:GEK524307 GOC524307:GOG524307 GXY524307:GYC524307 HHU524307:HHY524307 HRQ524307:HRU524307 IBM524307:IBQ524307 ILI524307:ILM524307 IVE524307:IVI524307 JFA524307:JFE524307 JOW524307:JPA524307 JYS524307:JYW524307 KIO524307:KIS524307 KSK524307:KSO524307 LCG524307:LCK524307 LMC524307:LMG524307 LVY524307:LWC524307 MFU524307:MFY524307 MPQ524307:MPU524307 MZM524307:MZQ524307 NJI524307:NJM524307 NTE524307:NTI524307 ODA524307:ODE524307 OMW524307:ONA524307 OWS524307:OWW524307 PGO524307:PGS524307 PQK524307:PQO524307 QAG524307:QAK524307 QKC524307:QKG524307 QTY524307:QUC524307 RDU524307:RDY524307 RNQ524307:RNU524307 RXM524307:RXQ524307 SHI524307:SHM524307 SRE524307:SRI524307 TBA524307:TBE524307 TKW524307:TLA524307 TUS524307:TUW524307 UEO524307:UES524307 UOK524307:UOO524307 UYG524307:UYK524307 VIC524307:VIG524307 VRY524307:VSC524307 WBU524307:WBY524307 WLQ524307:WLU524307 WVM524307:WVQ524307 E589843:I589843 JA589843:JE589843 SW589843:TA589843 ACS589843:ACW589843 AMO589843:AMS589843 AWK589843:AWO589843 BGG589843:BGK589843 BQC589843:BQG589843 BZY589843:CAC589843 CJU589843:CJY589843 CTQ589843:CTU589843 DDM589843:DDQ589843 DNI589843:DNM589843 DXE589843:DXI589843 EHA589843:EHE589843 EQW589843:ERA589843 FAS589843:FAW589843 FKO589843:FKS589843 FUK589843:FUO589843 GEG589843:GEK589843 GOC589843:GOG589843 GXY589843:GYC589843 HHU589843:HHY589843 HRQ589843:HRU589843 IBM589843:IBQ589843 ILI589843:ILM589843 IVE589843:IVI589843 JFA589843:JFE589843 JOW589843:JPA589843 JYS589843:JYW589843 KIO589843:KIS589843 KSK589843:KSO589843 LCG589843:LCK589843 LMC589843:LMG589843 LVY589843:LWC589843 MFU589843:MFY589843 MPQ589843:MPU589843 MZM589843:MZQ589843 NJI589843:NJM589843 NTE589843:NTI589843 ODA589843:ODE589843 OMW589843:ONA589843 OWS589843:OWW589843 PGO589843:PGS589843 PQK589843:PQO589843 QAG589843:QAK589843 QKC589843:QKG589843 QTY589843:QUC589843 RDU589843:RDY589843 RNQ589843:RNU589843 RXM589843:RXQ589843 SHI589843:SHM589843 SRE589843:SRI589843 TBA589843:TBE589843 TKW589843:TLA589843 TUS589843:TUW589843 UEO589843:UES589843 UOK589843:UOO589843 UYG589843:UYK589843 VIC589843:VIG589843 VRY589843:VSC589843 WBU589843:WBY589843 WLQ589843:WLU589843 WVM589843:WVQ589843 E655379:I655379 JA655379:JE655379 SW655379:TA655379 ACS655379:ACW655379 AMO655379:AMS655379 AWK655379:AWO655379 BGG655379:BGK655379 BQC655379:BQG655379 BZY655379:CAC655379 CJU655379:CJY655379 CTQ655379:CTU655379 DDM655379:DDQ655379 DNI655379:DNM655379 DXE655379:DXI655379 EHA655379:EHE655379 EQW655379:ERA655379 FAS655379:FAW655379 FKO655379:FKS655379 FUK655379:FUO655379 GEG655379:GEK655379 GOC655379:GOG655379 GXY655379:GYC655379 HHU655379:HHY655379 HRQ655379:HRU655379 IBM655379:IBQ655379 ILI655379:ILM655379 IVE655379:IVI655379 JFA655379:JFE655379 JOW655379:JPA655379 JYS655379:JYW655379 KIO655379:KIS655379 KSK655379:KSO655379 LCG655379:LCK655379 LMC655379:LMG655379 LVY655379:LWC655379 MFU655379:MFY655379 MPQ655379:MPU655379 MZM655379:MZQ655379 NJI655379:NJM655379 NTE655379:NTI655379 ODA655379:ODE655379 OMW655379:ONA655379 OWS655379:OWW655379 PGO655379:PGS655379 PQK655379:PQO655379 QAG655379:QAK655379 QKC655379:QKG655379 QTY655379:QUC655379 RDU655379:RDY655379 RNQ655379:RNU655379 RXM655379:RXQ655379 SHI655379:SHM655379 SRE655379:SRI655379 TBA655379:TBE655379 TKW655379:TLA655379 TUS655379:TUW655379 UEO655379:UES655379 UOK655379:UOO655379 UYG655379:UYK655379 VIC655379:VIG655379 VRY655379:VSC655379 WBU655379:WBY655379 WLQ655379:WLU655379 WVM655379:WVQ655379 E720915:I720915 JA720915:JE720915 SW720915:TA720915 ACS720915:ACW720915 AMO720915:AMS720915 AWK720915:AWO720915 BGG720915:BGK720915 BQC720915:BQG720915 BZY720915:CAC720915 CJU720915:CJY720915 CTQ720915:CTU720915 DDM720915:DDQ720915 DNI720915:DNM720915 DXE720915:DXI720915 EHA720915:EHE720915 EQW720915:ERA720915 FAS720915:FAW720915 FKO720915:FKS720915 FUK720915:FUO720915 GEG720915:GEK720915 GOC720915:GOG720915 GXY720915:GYC720915 HHU720915:HHY720915 HRQ720915:HRU720915 IBM720915:IBQ720915 ILI720915:ILM720915 IVE720915:IVI720915 JFA720915:JFE720915 JOW720915:JPA720915 JYS720915:JYW720915 KIO720915:KIS720915 KSK720915:KSO720915 LCG720915:LCK720915 LMC720915:LMG720915 LVY720915:LWC720915 MFU720915:MFY720915 MPQ720915:MPU720915 MZM720915:MZQ720915 NJI720915:NJM720915 NTE720915:NTI720915 ODA720915:ODE720915 OMW720915:ONA720915 OWS720915:OWW720915 PGO720915:PGS720915 PQK720915:PQO720915 QAG720915:QAK720915 QKC720915:QKG720915 QTY720915:QUC720915 RDU720915:RDY720915 RNQ720915:RNU720915 RXM720915:RXQ720915 SHI720915:SHM720915 SRE720915:SRI720915 TBA720915:TBE720915 TKW720915:TLA720915 TUS720915:TUW720915 UEO720915:UES720915 UOK720915:UOO720915 UYG720915:UYK720915 VIC720915:VIG720915 VRY720915:VSC720915 WBU720915:WBY720915 WLQ720915:WLU720915 WVM720915:WVQ720915 E786451:I786451 JA786451:JE786451 SW786451:TA786451 ACS786451:ACW786451 AMO786451:AMS786451 AWK786451:AWO786451 BGG786451:BGK786451 BQC786451:BQG786451 BZY786451:CAC786451 CJU786451:CJY786451 CTQ786451:CTU786451 DDM786451:DDQ786451 DNI786451:DNM786451 DXE786451:DXI786451 EHA786451:EHE786451 EQW786451:ERA786451 FAS786451:FAW786451 FKO786451:FKS786451 FUK786451:FUO786451 GEG786451:GEK786451 GOC786451:GOG786451 GXY786451:GYC786451 HHU786451:HHY786451 HRQ786451:HRU786451 IBM786451:IBQ786451 ILI786451:ILM786451 IVE786451:IVI786451 JFA786451:JFE786451 JOW786451:JPA786451 JYS786451:JYW786451 KIO786451:KIS786451 KSK786451:KSO786451 LCG786451:LCK786451 LMC786451:LMG786451 LVY786451:LWC786451 MFU786451:MFY786451 MPQ786451:MPU786451 MZM786451:MZQ786451 NJI786451:NJM786451 NTE786451:NTI786451 ODA786451:ODE786451 OMW786451:ONA786451 OWS786451:OWW786451 PGO786451:PGS786451 PQK786451:PQO786451 QAG786451:QAK786451 QKC786451:QKG786451 QTY786451:QUC786451 RDU786451:RDY786451 RNQ786451:RNU786451 RXM786451:RXQ786451 SHI786451:SHM786451 SRE786451:SRI786451 TBA786451:TBE786451 TKW786451:TLA786451 TUS786451:TUW786451 UEO786451:UES786451 UOK786451:UOO786451 UYG786451:UYK786451 VIC786451:VIG786451 VRY786451:VSC786451 WBU786451:WBY786451 WLQ786451:WLU786451 WVM786451:WVQ786451 E851987:I851987 JA851987:JE851987 SW851987:TA851987 ACS851987:ACW851987 AMO851987:AMS851987 AWK851987:AWO851987 BGG851987:BGK851987 BQC851987:BQG851987 BZY851987:CAC851987 CJU851987:CJY851987 CTQ851987:CTU851987 DDM851987:DDQ851987 DNI851987:DNM851987 DXE851987:DXI851987 EHA851987:EHE851987 EQW851987:ERA851987 FAS851987:FAW851987 FKO851987:FKS851987 FUK851987:FUO851987 GEG851987:GEK851987 GOC851987:GOG851987 GXY851987:GYC851987 HHU851987:HHY851987 HRQ851987:HRU851987 IBM851987:IBQ851987 ILI851987:ILM851987 IVE851987:IVI851987 JFA851987:JFE851987 JOW851987:JPA851987 JYS851987:JYW851987 KIO851987:KIS851987 KSK851987:KSO851987 LCG851987:LCK851987 LMC851987:LMG851987 LVY851987:LWC851987 MFU851987:MFY851987 MPQ851987:MPU851987 MZM851987:MZQ851987 NJI851987:NJM851987 NTE851987:NTI851987 ODA851987:ODE851987 OMW851987:ONA851987 OWS851987:OWW851987 PGO851987:PGS851987 PQK851987:PQO851987 QAG851987:QAK851987 QKC851987:QKG851987 QTY851987:QUC851987 RDU851987:RDY851987 RNQ851987:RNU851987 RXM851987:RXQ851987 SHI851987:SHM851987 SRE851987:SRI851987 TBA851987:TBE851987 TKW851987:TLA851987 TUS851987:TUW851987 UEO851987:UES851987 UOK851987:UOO851987 UYG851987:UYK851987 VIC851987:VIG851987 VRY851987:VSC851987 WBU851987:WBY851987 WLQ851987:WLU851987 WVM851987:WVQ851987 E917523:I917523 JA917523:JE917523 SW917523:TA917523 ACS917523:ACW917523 AMO917523:AMS917523 AWK917523:AWO917523 BGG917523:BGK917523 BQC917523:BQG917523 BZY917523:CAC917523 CJU917523:CJY917523 CTQ917523:CTU917523 DDM917523:DDQ917523 DNI917523:DNM917523 DXE917523:DXI917523 EHA917523:EHE917523 EQW917523:ERA917523 FAS917523:FAW917523 FKO917523:FKS917523 FUK917523:FUO917523 GEG917523:GEK917523 GOC917523:GOG917523 GXY917523:GYC917523 HHU917523:HHY917523 HRQ917523:HRU917523 IBM917523:IBQ917523 ILI917523:ILM917523 IVE917523:IVI917523 JFA917523:JFE917523 JOW917523:JPA917523 JYS917523:JYW917523 KIO917523:KIS917523 KSK917523:KSO917523 LCG917523:LCK917523 LMC917523:LMG917523 LVY917523:LWC917523 MFU917523:MFY917523 MPQ917523:MPU917523 MZM917523:MZQ917523 NJI917523:NJM917523 NTE917523:NTI917523 ODA917523:ODE917523 OMW917523:ONA917523 OWS917523:OWW917523 PGO917523:PGS917523 PQK917523:PQO917523 QAG917523:QAK917523 QKC917523:QKG917523 QTY917523:QUC917523 RDU917523:RDY917523 RNQ917523:RNU917523 RXM917523:RXQ917523 SHI917523:SHM917523 SRE917523:SRI917523 TBA917523:TBE917523 TKW917523:TLA917523 TUS917523:TUW917523 UEO917523:UES917523 UOK917523:UOO917523 UYG917523:UYK917523 VIC917523:VIG917523 VRY917523:VSC917523 WBU917523:WBY917523 WLQ917523:WLU917523 WVM917523:WVQ917523 E983059:I983059 JA983059:JE983059 SW983059:TA983059 ACS983059:ACW983059 AMO983059:AMS983059 AWK983059:AWO983059 BGG983059:BGK983059 BQC983059:BQG983059 BZY983059:CAC983059 CJU983059:CJY983059 CTQ983059:CTU983059 DDM983059:DDQ983059 DNI983059:DNM983059 DXE983059:DXI983059 EHA983059:EHE983059 EQW983059:ERA983059 FAS983059:FAW983059 FKO983059:FKS983059 FUK983059:FUO983059 GEG983059:GEK983059 GOC983059:GOG983059 GXY983059:GYC983059 HHU983059:HHY983059 HRQ983059:HRU983059 IBM983059:IBQ983059 ILI983059:ILM983059 IVE983059:IVI983059 JFA983059:JFE983059 JOW983059:JPA983059 JYS983059:JYW983059 KIO983059:KIS983059 KSK983059:KSO983059 LCG983059:LCK983059 LMC983059:LMG983059 LVY983059:LWC983059 MFU983059:MFY983059 MPQ983059:MPU983059 MZM983059:MZQ983059 NJI983059:NJM983059 NTE983059:NTI983059 ODA983059:ODE983059 OMW983059:ONA983059 OWS983059:OWW983059 PGO983059:PGS983059 PQK983059:PQO983059 QAG983059:QAK983059 QKC983059:QKG983059 QTY983059:QUC983059 RDU983059:RDY983059 RNQ983059:RNU983059 RXM983059:RXQ983059 SHI983059:SHM983059 SRE983059:SRI983059 TBA983059:TBE983059 TKW983059:TLA983059 TUS983059:TUW983059 UEO983059:UES983059 UOK983059:UOO983059 UYG983059:UYK983059 VIC983059:VIG983059 VRY983059:VSC983059 WBU983059:WBY983059 WLQ983059:WLU983059 WVM983059:WVQ983059">
      <formula1>$X$26:$X$28</formula1>
    </dataValidation>
    <dataValidation type="list" allowBlank="1" sqref="H31:I31 JD31:JE31 SZ31:TA31 ACV31:ACW31 AMR31:AMS31 AWN31:AWO31 BGJ31:BGK31 BQF31:BQG31 CAB31:CAC31 CJX31:CJY31 CTT31:CTU31 DDP31:DDQ31 DNL31:DNM31 DXH31:DXI31 EHD31:EHE31 EQZ31:ERA31 FAV31:FAW31 FKR31:FKS31 FUN31:FUO31 GEJ31:GEK31 GOF31:GOG31 GYB31:GYC31 HHX31:HHY31 HRT31:HRU31 IBP31:IBQ31 ILL31:ILM31 IVH31:IVI31 JFD31:JFE31 JOZ31:JPA31 JYV31:JYW31 KIR31:KIS31 KSN31:KSO31 LCJ31:LCK31 LMF31:LMG31 LWB31:LWC31 MFX31:MFY31 MPT31:MPU31 MZP31:MZQ31 NJL31:NJM31 NTH31:NTI31 ODD31:ODE31 OMZ31:ONA31 OWV31:OWW31 PGR31:PGS31 PQN31:PQO31 QAJ31:QAK31 QKF31:QKG31 QUB31:QUC31 RDX31:RDY31 RNT31:RNU31 RXP31:RXQ31 SHL31:SHM31 SRH31:SRI31 TBD31:TBE31 TKZ31:TLA31 TUV31:TUW31 UER31:UES31 UON31:UOO31 UYJ31:UYK31 VIF31:VIG31 VSB31:VSC31 WBX31:WBY31 WLT31:WLU31 WVP31:WVQ31 H65567:I65567 JD65567:JE65567 SZ65567:TA65567 ACV65567:ACW65567 AMR65567:AMS65567 AWN65567:AWO65567 BGJ65567:BGK65567 BQF65567:BQG65567 CAB65567:CAC65567 CJX65567:CJY65567 CTT65567:CTU65567 DDP65567:DDQ65567 DNL65567:DNM65567 DXH65567:DXI65567 EHD65567:EHE65567 EQZ65567:ERA65567 FAV65567:FAW65567 FKR65567:FKS65567 FUN65567:FUO65567 GEJ65567:GEK65567 GOF65567:GOG65567 GYB65567:GYC65567 HHX65567:HHY65567 HRT65567:HRU65567 IBP65567:IBQ65567 ILL65567:ILM65567 IVH65567:IVI65567 JFD65567:JFE65567 JOZ65567:JPA65567 JYV65567:JYW65567 KIR65567:KIS65567 KSN65567:KSO65567 LCJ65567:LCK65567 LMF65567:LMG65567 LWB65567:LWC65567 MFX65567:MFY65567 MPT65567:MPU65567 MZP65567:MZQ65567 NJL65567:NJM65567 NTH65567:NTI65567 ODD65567:ODE65567 OMZ65567:ONA65567 OWV65567:OWW65567 PGR65567:PGS65567 PQN65567:PQO65567 QAJ65567:QAK65567 QKF65567:QKG65567 QUB65567:QUC65567 RDX65567:RDY65567 RNT65567:RNU65567 RXP65567:RXQ65567 SHL65567:SHM65567 SRH65567:SRI65567 TBD65567:TBE65567 TKZ65567:TLA65567 TUV65567:TUW65567 UER65567:UES65567 UON65567:UOO65567 UYJ65567:UYK65567 VIF65567:VIG65567 VSB65567:VSC65567 WBX65567:WBY65567 WLT65567:WLU65567 WVP65567:WVQ65567 H131103:I131103 JD131103:JE131103 SZ131103:TA131103 ACV131103:ACW131103 AMR131103:AMS131103 AWN131103:AWO131103 BGJ131103:BGK131103 BQF131103:BQG131103 CAB131103:CAC131103 CJX131103:CJY131103 CTT131103:CTU131103 DDP131103:DDQ131103 DNL131103:DNM131103 DXH131103:DXI131103 EHD131103:EHE131103 EQZ131103:ERA131103 FAV131103:FAW131103 FKR131103:FKS131103 FUN131103:FUO131103 GEJ131103:GEK131103 GOF131103:GOG131103 GYB131103:GYC131103 HHX131103:HHY131103 HRT131103:HRU131103 IBP131103:IBQ131103 ILL131103:ILM131103 IVH131103:IVI131103 JFD131103:JFE131103 JOZ131103:JPA131103 JYV131103:JYW131103 KIR131103:KIS131103 KSN131103:KSO131103 LCJ131103:LCK131103 LMF131103:LMG131103 LWB131103:LWC131103 MFX131103:MFY131103 MPT131103:MPU131103 MZP131103:MZQ131103 NJL131103:NJM131103 NTH131103:NTI131103 ODD131103:ODE131103 OMZ131103:ONA131103 OWV131103:OWW131103 PGR131103:PGS131103 PQN131103:PQO131103 QAJ131103:QAK131103 QKF131103:QKG131103 QUB131103:QUC131103 RDX131103:RDY131103 RNT131103:RNU131103 RXP131103:RXQ131103 SHL131103:SHM131103 SRH131103:SRI131103 TBD131103:TBE131103 TKZ131103:TLA131103 TUV131103:TUW131103 UER131103:UES131103 UON131103:UOO131103 UYJ131103:UYK131103 VIF131103:VIG131103 VSB131103:VSC131103 WBX131103:WBY131103 WLT131103:WLU131103 WVP131103:WVQ131103 H196639:I196639 JD196639:JE196639 SZ196639:TA196639 ACV196639:ACW196639 AMR196639:AMS196639 AWN196639:AWO196639 BGJ196639:BGK196639 BQF196639:BQG196639 CAB196639:CAC196639 CJX196639:CJY196639 CTT196639:CTU196639 DDP196639:DDQ196639 DNL196639:DNM196639 DXH196639:DXI196639 EHD196639:EHE196639 EQZ196639:ERA196639 FAV196639:FAW196639 FKR196639:FKS196639 FUN196639:FUO196639 GEJ196639:GEK196639 GOF196639:GOG196639 GYB196639:GYC196639 HHX196639:HHY196639 HRT196639:HRU196639 IBP196639:IBQ196639 ILL196639:ILM196639 IVH196639:IVI196639 JFD196639:JFE196639 JOZ196639:JPA196639 JYV196639:JYW196639 KIR196639:KIS196639 KSN196639:KSO196639 LCJ196639:LCK196639 LMF196639:LMG196639 LWB196639:LWC196639 MFX196639:MFY196639 MPT196639:MPU196639 MZP196639:MZQ196639 NJL196639:NJM196639 NTH196639:NTI196639 ODD196639:ODE196639 OMZ196639:ONA196639 OWV196639:OWW196639 PGR196639:PGS196639 PQN196639:PQO196639 QAJ196639:QAK196639 QKF196639:QKG196639 QUB196639:QUC196639 RDX196639:RDY196639 RNT196639:RNU196639 RXP196639:RXQ196639 SHL196639:SHM196639 SRH196639:SRI196639 TBD196639:TBE196639 TKZ196639:TLA196639 TUV196639:TUW196639 UER196639:UES196639 UON196639:UOO196639 UYJ196639:UYK196639 VIF196639:VIG196639 VSB196639:VSC196639 WBX196639:WBY196639 WLT196639:WLU196639 WVP196639:WVQ196639 H262175:I262175 JD262175:JE262175 SZ262175:TA262175 ACV262175:ACW262175 AMR262175:AMS262175 AWN262175:AWO262175 BGJ262175:BGK262175 BQF262175:BQG262175 CAB262175:CAC262175 CJX262175:CJY262175 CTT262175:CTU262175 DDP262175:DDQ262175 DNL262175:DNM262175 DXH262175:DXI262175 EHD262175:EHE262175 EQZ262175:ERA262175 FAV262175:FAW262175 FKR262175:FKS262175 FUN262175:FUO262175 GEJ262175:GEK262175 GOF262175:GOG262175 GYB262175:GYC262175 HHX262175:HHY262175 HRT262175:HRU262175 IBP262175:IBQ262175 ILL262175:ILM262175 IVH262175:IVI262175 JFD262175:JFE262175 JOZ262175:JPA262175 JYV262175:JYW262175 KIR262175:KIS262175 KSN262175:KSO262175 LCJ262175:LCK262175 LMF262175:LMG262175 LWB262175:LWC262175 MFX262175:MFY262175 MPT262175:MPU262175 MZP262175:MZQ262175 NJL262175:NJM262175 NTH262175:NTI262175 ODD262175:ODE262175 OMZ262175:ONA262175 OWV262175:OWW262175 PGR262175:PGS262175 PQN262175:PQO262175 QAJ262175:QAK262175 QKF262175:QKG262175 QUB262175:QUC262175 RDX262175:RDY262175 RNT262175:RNU262175 RXP262175:RXQ262175 SHL262175:SHM262175 SRH262175:SRI262175 TBD262175:TBE262175 TKZ262175:TLA262175 TUV262175:TUW262175 UER262175:UES262175 UON262175:UOO262175 UYJ262175:UYK262175 VIF262175:VIG262175 VSB262175:VSC262175 WBX262175:WBY262175 WLT262175:WLU262175 WVP262175:WVQ262175 H327711:I327711 JD327711:JE327711 SZ327711:TA327711 ACV327711:ACW327711 AMR327711:AMS327711 AWN327711:AWO327711 BGJ327711:BGK327711 BQF327711:BQG327711 CAB327711:CAC327711 CJX327711:CJY327711 CTT327711:CTU327711 DDP327711:DDQ327711 DNL327711:DNM327711 DXH327711:DXI327711 EHD327711:EHE327711 EQZ327711:ERA327711 FAV327711:FAW327711 FKR327711:FKS327711 FUN327711:FUO327711 GEJ327711:GEK327711 GOF327711:GOG327711 GYB327711:GYC327711 HHX327711:HHY327711 HRT327711:HRU327711 IBP327711:IBQ327711 ILL327711:ILM327711 IVH327711:IVI327711 JFD327711:JFE327711 JOZ327711:JPA327711 JYV327711:JYW327711 KIR327711:KIS327711 KSN327711:KSO327711 LCJ327711:LCK327711 LMF327711:LMG327711 LWB327711:LWC327711 MFX327711:MFY327711 MPT327711:MPU327711 MZP327711:MZQ327711 NJL327711:NJM327711 NTH327711:NTI327711 ODD327711:ODE327711 OMZ327711:ONA327711 OWV327711:OWW327711 PGR327711:PGS327711 PQN327711:PQO327711 QAJ327711:QAK327711 QKF327711:QKG327711 QUB327711:QUC327711 RDX327711:RDY327711 RNT327711:RNU327711 RXP327711:RXQ327711 SHL327711:SHM327711 SRH327711:SRI327711 TBD327711:TBE327711 TKZ327711:TLA327711 TUV327711:TUW327711 UER327711:UES327711 UON327711:UOO327711 UYJ327711:UYK327711 VIF327711:VIG327711 VSB327711:VSC327711 WBX327711:WBY327711 WLT327711:WLU327711 WVP327711:WVQ327711 H393247:I393247 JD393247:JE393247 SZ393247:TA393247 ACV393247:ACW393247 AMR393247:AMS393247 AWN393247:AWO393247 BGJ393247:BGK393247 BQF393247:BQG393247 CAB393247:CAC393247 CJX393247:CJY393247 CTT393247:CTU393247 DDP393247:DDQ393247 DNL393247:DNM393247 DXH393247:DXI393247 EHD393247:EHE393247 EQZ393247:ERA393247 FAV393247:FAW393247 FKR393247:FKS393247 FUN393247:FUO393247 GEJ393247:GEK393247 GOF393247:GOG393247 GYB393247:GYC393247 HHX393247:HHY393247 HRT393247:HRU393247 IBP393247:IBQ393247 ILL393247:ILM393247 IVH393247:IVI393247 JFD393247:JFE393247 JOZ393247:JPA393247 JYV393247:JYW393247 KIR393247:KIS393247 KSN393247:KSO393247 LCJ393247:LCK393247 LMF393247:LMG393247 LWB393247:LWC393247 MFX393247:MFY393247 MPT393247:MPU393247 MZP393247:MZQ393247 NJL393247:NJM393247 NTH393247:NTI393247 ODD393247:ODE393247 OMZ393247:ONA393247 OWV393247:OWW393247 PGR393247:PGS393247 PQN393247:PQO393247 QAJ393247:QAK393247 QKF393247:QKG393247 QUB393247:QUC393247 RDX393247:RDY393247 RNT393247:RNU393247 RXP393247:RXQ393247 SHL393247:SHM393247 SRH393247:SRI393247 TBD393247:TBE393247 TKZ393247:TLA393247 TUV393247:TUW393247 UER393247:UES393247 UON393247:UOO393247 UYJ393247:UYK393247 VIF393247:VIG393247 VSB393247:VSC393247 WBX393247:WBY393247 WLT393247:WLU393247 WVP393247:WVQ393247 H458783:I458783 JD458783:JE458783 SZ458783:TA458783 ACV458783:ACW458783 AMR458783:AMS458783 AWN458783:AWO458783 BGJ458783:BGK458783 BQF458783:BQG458783 CAB458783:CAC458783 CJX458783:CJY458783 CTT458783:CTU458783 DDP458783:DDQ458783 DNL458783:DNM458783 DXH458783:DXI458783 EHD458783:EHE458783 EQZ458783:ERA458783 FAV458783:FAW458783 FKR458783:FKS458783 FUN458783:FUO458783 GEJ458783:GEK458783 GOF458783:GOG458783 GYB458783:GYC458783 HHX458783:HHY458783 HRT458783:HRU458783 IBP458783:IBQ458783 ILL458783:ILM458783 IVH458783:IVI458783 JFD458783:JFE458783 JOZ458783:JPA458783 JYV458783:JYW458783 KIR458783:KIS458783 KSN458783:KSO458783 LCJ458783:LCK458783 LMF458783:LMG458783 LWB458783:LWC458783 MFX458783:MFY458783 MPT458783:MPU458783 MZP458783:MZQ458783 NJL458783:NJM458783 NTH458783:NTI458783 ODD458783:ODE458783 OMZ458783:ONA458783 OWV458783:OWW458783 PGR458783:PGS458783 PQN458783:PQO458783 QAJ458783:QAK458783 QKF458783:QKG458783 QUB458783:QUC458783 RDX458783:RDY458783 RNT458783:RNU458783 RXP458783:RXQ458783 SHL458783:SHM458783 SRH458783:SRI458783 TBD458783:TBE458783 TKZ458783:TLA458783 TUV458783:TUW458783 UER458783:UES458783 UON458783:UOO458783 UYJ458783:UYK458783 VIF458783:VIG458783 VSB458783:VSC458783 WBX458783:WBY458783 WLT458783:WLU458783 WVP458783:WVQ458783 H524319:I524319 JD524319:JE524319 SZ524319:TA524319 ACV524319:ACW524319 AMR524319:AMS524319 AWN524319:AWO524319 BGJ524319:BGK524319 BQF524319:BQG524319 CAB524319:CAC524319 CJX524319:CJY524319 CTT524319:CTU524319 DDP524319:DDQ524319 DNL524319:DNM524319 DXH524319:DXI524319 EHD524319:EHE524319 EQZ524319:ERA524319 FAV524319:FAW524319 FKR524319:FKS524319 FUN524319:FUO524319 GEJ524319:GEK524319 GOF524319:GOG524319 GYB524319:GYC524319 HHX524319:HHY524319 HRT524319:HRU524319 IBP524319:IBQ524319 ILL524319:ILM524319 IVH524319:IVI524319 JFD524319:JFE524319 JOZ524319:JPA524319 JYV524319:JYW524319 KIR524319:KIS524319 KSN524319:KSO524319 LCJ524319:LCK524319 LMF524319:LMG524319 LWB524319:LWC524319 MFX524319:MFY524319 MPT524319:MPU524319 MZP524319:MZQ524319 NJL524319:NJM524319 NTH524319:NTI524319 ODD524319:ODE524319 OMZ524319:ONA524319 OWV524319:OWW524319 PGR524319:PGS524319 PQN524319:PQO524319 QAJ524319:QAK524319 QKF524319:QKG524319 QUB524319:QUC524319 RDX524319:RDY524319 RNT524319:RNU524319 RXP524319:RXQ524319 SHL524319:SHM524319 SRH524319:SRI524319 TBD524319:TBE524319 TKZ524319:TLA524319 TUV524319:TUW524319 UER524319:UES524319 UON524319:UOO524319 UYJ524319:UYK524319 VIF524319:VIG524319 VSB524319:VSC524319 WBX524319:WBY524319 WLT524319:WLU524319 WVP524319:WVQ524319 H589855:I589855 JD589855:JE589855 SZ589855:TA589855 ACV589855:ACW589855 AMR589855:AMS589855 AWN589855:AWO589855 BGJ589855:BGK589855 BQF589855:BQG589855 CAB589855:CAC589855 CJX589855:CJY589855 CTT589855:CTU589855 DDP589855:DDQ589855 DNL589855:DNM589855 DXH589855:DXI589855 EHD589855:EHE589855 EQZ589855:ERA589855 FAV589855:FAW589855 FKR589855:FKS589855 FUN589855:FUO589855 GEJ589855:GEK589855 GOF589855:GOG589855 GYB589855:GYC589855 HHX589855:HHY589855 HRT589855:HRU589855 IBP589855:IBQ589855 ILL589855:ILM589855 IVH589855:IVI589855 JFD589855:JFE589855 JOZ589855:JPA589855 JYV589855:JYW589855 KIR589855:KIS589855 KSN589855:KSO589855 LCJ589855:LCK589855 LMF589855:LMG589855 LWB589855:LWC589855 MFX589855:MFY589855 MPT589855:MPU589855 MZP589855:MZQ589855 NJL589855:NJM589855 NTH589855:NTI589855 ODD589855:ODE589855 OMZ589855:ONA589855 OWV589855:OWW589855 PGR589855:PGS589855 PQN589855:PQO589855 QAJ589855:QAK589855 QKF589855:QKG589855 QUB589855:QUC589855 RDX589855:RDY589855 RNT589855:RNU589855 RXP589855:RXQ589855 SHL589855:SHM589855 SRH589855:SRI589855 TBD589855:TBE589855 TKZ589855:TLA589855 TUV589855:TUW589855 UER589855:UES589855 UON589855:UOO589855 UYJ589855:UYK589855 VIF589855:VIG589855 VSB589855:VSC589855 WBX589855:WBY589855 WLT589855:WLU589855 WVP589855:WVQ589855 H655391:I655391 JD655391:JE655391 SZ655391:TA655391 ACV655391:ACW655391 AMR655391:AMS655391 AWN655391:AWO655391 BGJ655391:BGK655391 BQF655391:BQG655391 CAB655391:CAC655391 CJX655391:CJY655391 CTT655391:CTU655391 DDP655391:DDQ655391 DNL655391:DNM655391 DXH655391:DXI655391 EHD655391:EHE655391 EQZ655391:ERA655391 FAV655391:FAW655391 FKR655391:FKS655391 FUN655391:FUO655391 GEJ655391:GEK655391 GOF655391:GOG655391 GYB655391:GYC655391 HHX655391:HHY655391 HRT655391:HRU655391 IBP655391:IBQ655391 ILL655391:ILM655391 IVH655391:IVI655391 JFD655391:JFE655391 JOZ655391:JPA655391 JYV655391:JYW655391 KIR655391:KIS655391 KSN655391:KSO655391 LCJ655391:LCK655391 LMF655391:LMG655391 LWB655391:LWC655391 MFX655391:MFY655391 MPT655391:MPU655391 MZP655391:MZQ655391 NJL655391:NJM655391 NTH655391:NTI655391 ODD655391:ODE655391 OMZ655391:ONA655391 OWV655391:OWW655391 PGR655391:PGS655391 PQN655391:PQO655391 QAJ655391:QAK655391 QKF655391:QKG655391 QUB655391:QUC655391 RDX655391:RDY655391 RNT655391:RNU655391 RXP655391:RXQ655391 SHL655391:SHM655391 SRH655391:SRI655391 TBD655391:TBE655391 TKZ655391:TLA655391 TUV655391:TUW655391 UER655391:UES655391 UON655391:UOO655391 UYJ655391:UYK655391 VIF655391:VIG655391 VSB655391:VSC655391 WBX655391:WBY655391 WLT655391:WLU655391 WVP655391:WVQ655391 H720927:I720927 JD720927:JE720927 SZ720927:TA720927 ACV720927:ACW720927 AMR720927:AMS720927 AWN720927:AWO720927 BGJ720927:BGK720927 BQF720927:BQG720927 CAB720927:CAC720927 CJX720927:CJY720927 CTT720927:CTU720927 DDP720927:DDQ720927 DNL720927:DNM720927 DXH720927:DXI720927 EHD720927:EHE720927 EQZ720927:ERA720927 FAV720927:FAW720927 FKR720927:FKS720927 FUN720927:FUO720927 GEJ720927:GEK720927 GOF720927:GOG720927 GYB720927:GYC720927 HHX720927:HHY720927 HRT720927:HRU720927 IBP720927:IBQ720927 ILL720927:ILM720927 IVH720927:IVI720927 JFD720927:JFE720927 JOZ720927:JPA720927 JYV720927:JYW720927 KIR720927:KIS720927 KSN720927:KSO720927 LCJ720927:LCK720927 LMF720927:LMG720927 LWB720927:LWC720927 MFX720927:MFY720927 MPT720927:MPU720927 MZP720927:MZQ720927 NJL720927:NJM720927 NTH720927:NTI720927 ODD720927:ODE720927 OMZ720927:ONA720927 OWV720927:OWW720927 PGR720927:PGS720927 PQN720927:PQO720927 QAJ720927:QAK720927 QKF720927:QKG720927 QUB720927:QUC720927 RDX720927:RDY720927 RNT720927:RNU720927 RXP720927:RXQ720927 SHL720927:SHM720927 SRH720927:SRI720927 TBD720927:TBE720927 TKZ720927:TLA720927 TUV720927:TUW720927 UER720927:UES720927 UON720927:UOO720927 UYJ720927:UYK720927 VIF720927:VIG720927 VSB720927:VSC720927 WBX720927:WBY720927 WLT720927:WLU720927 WVP720927:WVQ720927 H786463:I786463 JD786463:JE786463 SZ786463:TA786463 ACV786463:ACW786463 AMR786463:AMS786463 AWN786463:AWO786463 BGJ786463:BGK786463 BQF786463:BQG786463 CAB786463:CAC786463 CJX786463:CJY786463 CTT786463:CTU786463 DDP786463:DDQ786463 DNL786463:DNM786463 DXH786463:DXI786463 EHD786463:EHE786463 EQZ786463:ERA786463 FAV786463:FAW786463 FKR786463:FKS786463 FUN786463:FUO786463 GEJ786463:GEK786463 GOF786463:GOG786463 GYB786463:GYC786463 HHX786463:HHY786463 HRT786463:HRU786463 IBP786463:IBQ786463 ILL786463:ILM786463 IVH786463:IVI786463 JFD786463:JFE786463 JOZ786463:JPA786463 JYV786463:JYW786463 KIR786463:KIS786463 KSN786463:KSO786463 LCJ786463:LCK786463 LMF786463:LMG786463 LWB786463:LWC786463 MFX786463:MFY786463 MPT786463:MPU786463 MZP786463:MZQ786463 NJL786463:NJM786463 NTH786463:NTI786463 ODD786463:ODE786463 OMZ786463:ONA786463 OWV786463:OWW786463 PGR786463:PGS786463 PQN786463:PQO786463 QAJ786463:QAK786463 QKF786463:QKG786463 QUB786463:QUC786463 RDX786463:RDY786463 RNT786463:RNU786463 RXP786463:RXQ786463 SHL786463:SHM786463 SRH786463:SRI786463 TBD786463:TBE786463 TKZ786463:TLA786463 TUV786463:TUW786463 UER786463:UES786463 UON786463:UOO786463 UYJ786463:UYK786463 VIF786463:VIG786463 VSB786463:VSC786463 WBX786463:WBY786463 WLT786463:WLU786463 WVP786463:WVQ786463 H851999:I851999 JD851999:JE851999 SZ851999:TA851999 ACV851999:ACW851999 AMR851999:AMS851999 AWN851999:AWO851999 BGJ851999:BGK851999 BQF851999:BQG851999 CAB851999:CAC851999 CJX851999:CJY851999 CTT851999:CTU851999 DDP851999:DDQ851999 DNL851999:DNM851999 DXH851999:DXI851999 EHD851999:EHE851999 EQZ851999:ERA851999 FAV851999:FAW851999 FKR851999:FKS851999 FUN851999:FUO851999 GEJ851999:GEK851999 GOF851999:GOG851999 GYB851999:GYC851999 HHX851999:HHY851999 HRT851999:HRU851999 IBP851999:IBQ851999 ILL851999:ILM851999 IVH851999:IVI851999 JFD851999:JFE851999 JOZ851999:JPA851999 JYV851999:JYW851999 KIR851999:KIS851999 KSN851999:KSO851999 LCJ851999:LCK851999 LMF851999:LMG851999 LWB851999:LWC851999 MFX851999:MFY851999 MPT851999:MPU851999 MZP851999:MZQ851999 NJL851999:NJM851999 NTH851999:NTI851999 ODD851999:ODE851999 OMZ851999:ONA851999 OWV851999:OWW851999 PGR851999:PGS851999 PQN851999:PQO851999 QAJ851999:QAK851999 QKF851999:QKG851999 QUB851999:QUC851999 RDX851999:RDY851999 RNT851999:RNU851999 RXP851999:RXQ851999 SHL851999:SHM851999 SRH851999:SRI851999 TBD851999:TBE851999 TKZ851999:TLA851999 TUV851999:TUW851999 UER851999:UES851999 UON851999:UOO851999 UYJ851999:UYK851999 VIF851999:VIG851999 VSB851999:VSC851999 WBX851999:WBY851999 WLT851999:WLU851999 WVP851999:WVQ851999 H917535:I917535 JD917535:JE917535 SZ917535:TA917535 ACV917535:ACW917535 AMR917535:AMS917535 AWN917535:AWO917535 BGJ917535:BGK917535 BQF917535:BQG917535 CAB917535:CAC917535 CJX917535:CJY917535 CTT917535:CTU917535 DDP917535:DDQ917535 DNL917535:DNM917535 DXH917535:DXI917535 EHD917535:EHE917535 EQZ917535:ERA917535 FAV917535:FAW917535 FKR917535:FKS917535 FUN917535:FUO917535 GEJ917535:GEK917535 GOF917535:GOG917535 GYB917535:GYC917535 HHX917535:HHY917535 HRT917535:HRU917535 IBP917535:IBQ917535 ILL917535:ILM917535 IVH917535:IVI917535 JFD917535:JFE917535 JOZ917535:JPA917535 JYV917535:JYW917535 KIR917535:KIS917535 KSN917535:KSO917535 LCJ917535:LCK917535 LMF917535:LMG917535 LWB917535:LWC917535 MFX917535:MFY917535 MPT917535:MPU917535 MZP917535:MZQ917535 NJL917535:NJM917535 NTH917535:NTI917535 ODD917535:ODE917535 OMZ917535:ONA917535 OWV917535:OWW917535 PGR917535:PGS917535 PQN917535:PQO917535 QAJ917535:QAK917535 QKF917535:QKG917535 QUB917535:QUC917535 RDX917535:RDY917535 RNT917535:RNU917535 RXP917535:RXQ917535 SHL917535:SHM917535 SRH917535:SRI917535 TBD917535:TBE917535 TKZ917535:TLA917535 TUV917535:TUW917535 UER917535:UES917535 UON917535:UOO917535 UYJ917535:UYK917535 VIF917535:VIG917535 VSB917535:VSC917535 WBX917535:WBY917535 WLT917535:WLU917535 WVP917535:WVQ917535 H983071:I983071 JD983071:JE983071 SZ983071:TA983071 ACV983071:ACW983071 AMR983071:AMS983071 AWN983071:AWO983071 BGJ983071:BGK983071 BQF983071:BQG983071 CAB983071:CAC983071 CJX983071:CJY983071 CTT983071:CTU983071 DDP983071:DDQ983071 DNL983071:DNM983071 DXH983071:DXI983071 EHD983071:EHE983071 EQZ983071:ERA983071 FAV983071:FAW983071 FKR983071:FKS983071 FUN983071:FUO983071 GEJ983071:GEK983071 GOF983071:GOG983071 GYB983071:GYC983071 HHX983071:HHY983071 HRT983071:HRU983071 IBP983071:IBQ983071 ILL983071:ILM983071 IVH983071:IVI983071 JFD983071:JFE983071 JOZ983071:JPA983071 JYV983071:JYW983071 KIR983071:KIS983071 KSN983071:KSO983071 LCJ983071:LCK983071 LMF983071:LMG983071 LWB983071:LWC983071 MFX983071:MFY983071 MPT983071:MPU983071 MZP983071:MZQ983071 NJL983071:NJM983071 NTH983071:NTI983071 ODD983071:ODE983071 OMZ983071:ONA983071 OWV983071:OWW983071 PGR983071:PGS983071 PQN983071:PQO983071 QAJ983071:QAK983071 QKF983071:QKG983071 QUB983071:QUC983071 RDX983071:RDY983071 RNT983071:RNU983071 RXP983071:RXQ983071 SHL983071:SHM983071 SRH983071:SRI983071 TBD983071:TBE983071 TKZ983071:TLA983071 TUV983071:TUW983071 UER983071:UES983071 UON983071:UOO983071 UYJ983071:UYK983071 VIF983071:VIG983071 VSB983071:VSC983071 WBX983071:WBY983071 WLT983071:WLU983071 WVP983071:WVQ983071">
      <formula1>$X$31:$X$34</formula1>
    </dataValidation>
    <dataValidation type="list" allowBlank="1" sqref="Q30 JM30 TI30 ADE30 ANA30 AWW30 BGS30 BQO30 CAK30 CKG30 CUC30 DDY30 DNU30 DXQ30 EHM30 ERI30 FBE30 FLA30 FUW30 GES30 GOO30 GYK30 HIG30 HSC30 IBY30 ILU30 IVQ30 JFM30 JPI30 JZE30 KJA30 KSW30 LCS30 LMO30 LWK30 MGG30 MQC30 MZY30 NJU30 NTQ30 ODM30 ONI30 OXE30 PHA30 PQW30 QAS30 QKO30 QUK30 REG30 ROC30 RXY30 SHU30 SRQ30 TBM30 TLI30 TVE30 UFA30 UOW30 UYS30 VIO30 VSK30 WCG30 WMC30 WVY30 Q65566 JM65566 TI65566 ADE65566 ANA65566 AWW65566 BGS65566 BQO65566 CAK65566 CKG65566 CUC65566 DDY65566 DNU65566 DXQ65566 EHM65566 ERI65566 FBE65566 FLA65566 FUW65566 GES65566 GOO65566 GYK65566 HIG65566 HSC65566 IBY65566 ILU65566 IVQ65566 JFM65566 JPI65566 JZE65566 KJA65566 KSW65566 LCS65566 LMO65566 LWK65566 MGG65566 MQC65566 MZY65566 NJU65566 NTQ65566 ODM65566 ONI65566 OXE65566 PHA65566 PQW65566 QAS65566 QKO65566 QUK65566 REG65566 ROC65566 RXY65566 SHU65566 SRQ65566 TBM65566 TLI65566 TVE65566 UFA65566 UOW65566 UYS65566 VIO65566 VSK65566 WCG65566 WMC65566 WVY65566 Q131102 JM131102 TI131102 ADE131102 ANA131102 AWW131102 BGS131102 BQO131102 CAK131102 CKG131102 CUC131102 DDY131102 DNU131102 DXQ131102 EHM131102 ERI131102 FBE131102 FLA131102 FUW131102 GES131102 GOO131102 GYK131102 HIG131102 HSC131102 IBY131102 ILU131102 IVQ131102 JFM131102 JPI131102 JZE131102 KJA131102 KSW131102 LCS131102 LMO131102 LWK131102 MGG131102 MQC131102 MZY131102 NJU131102 NTQ131102 ODM131102 ONI131102 OXE131102 PHA131102 PQW131102 QAS131102 QKO131102 QUK131102 REG131102 ROC131102 RXY131102 SHU131102 SRQ131102 TBM131102 TLI131102 TVE131102 UFA131102 UOW131102 UYS131102 VIO131102 VSK131102 WCG131102 WMC131102 WVY131102 Q196638 JM196638 TI196638 ADE196638 ANA196638 AWW196638 BGS196638 BQO196638 CAK196638 CKG196638 CUC196638 DDY196638 DNU196638 DXQ196638 EHM196638 ERI196638 FBE196638 FLA196638 FUW196638 GES196638 GOO196638 GYK196638 HIG196638 HSC196638 IBY196638 ILU196638 IVQ196638 JFM196638 JPI196638 JZE196638 KJA196638 KSW196638 LCS196638 LMO196638 LWK196638 MGG196638 MQC196638 MZY196638 NJU196638 NTQ196638 ODM196638 ONI196638 OXE196638 PHA196638 PQW196638 QAS196638 QKO196638 QUK196638 REG196638 ROC196638 RXY196638 SHU196638 SRQ196638 TBM196638 TLI196638 TVE196638 UFA196638 UOW196638 UYS196638 VIO196638 VSK196638 WCG196638 WMC196638 WVY196638 Q262174 JM262174 TI262174 ADE262174 ANA262174 AWW262174 BGS262174 BQO262174 CAK262174 CKG262174 CUC262174 DDY262174 DNU262174 DXQ262174 EHM262174 ERI262174 FBE262174 FLA262174 FUW262174 GES262174 GOO262174 GYK262174 HIG262174 HSC262174 IBY262174 ILU262174 IVQ262174 JFM262174 JPI262174 JZE262174 KJA262174 KSW262174 LCS262174 LMO262174 LWK262174 MGG262174 MQC262174 MZY262174 NJU262174 NTQ262174 ODM262174 ONI262174 OXE262174 PHA262174 PQW262174 QAS262174 QKO262174 QUK262174 REG262174 ROC262174 RXY262174 SHU262174 SRQ262174 TBM262174 TLI262174 TVE262174 UFA262174 UOW262174 UYS262174 VIO262174 VSK262174 WCG262174 WMC262174 WVY262174 Q327710 JM327710 TI327710 ADE327710 ANA327710 AWW327710 BGS327710 BQO327710 CAK327710 CKG327710 CUC327710 DDY327710 DNU327710 DXQ327710 EHM327710 ERI327710 FBE327710 FLA327710 FUW327710 GES327710 GOO327710 GYK327710 HIG327710 HSC327710 IBY327710 ILU327710 IVQ327710 JFM327710 JPI327710 JZE327710 KJA327710 KSW327710 LCS327710 LMO327710 LWK327710 MGG327710 MQC327710 MZY327710 NJU327710 NTQ327710 ODM327710 ONI327710 OXE327710 PHA327710 PQW327710 QAS327710 QKO327710 QUK327710 REG327710 ROC327710 RXY327710 SHU327710 SRQ327710 TBM327710 TLI327710 TVE327710 UFA327710 UOW327710 UYS327710 VIO327710 VSK327710 WCG327710 WMC327710 WVY327710 Q393246 JM393246 TI393246 ADE393246 ANA393246 AWW393246 BGS393246 BQO393246 CAK393246 CKG393246 CUC393246 DDY393246 DNU393246 DXQ393246 EHM393246 ERI393246 FBE393246 FLA393246 FUW393246 GES393246 GOO393246 GYK393246 HIG393246 HSC393246 IBY393246 ILU393246 IVQ393246 JFM393246 JPI393246 JZE393246 KJA393246 KSW393246 LCS393246 LMO393246 LWK393246 MGG393246 MQC393246 MZY393246 NJU393246 NTQ393246 ODM393246 ONI393246 OXE393246 PHA393246 PQW393246 QAS393246 QKO393246 QUK393246 REG393246 ROC393246 RXY393246 SHU393246 SRQ393246 TBM393246 TLI393246 TVE393246 UFA393246 UOW393246 UYS393246 VIO393246 VSK393246 WCG393246 WMC393246 WVY393246 Q458782 JM458782 TI458782 ADE458782 ANA458782 AWW458782 BGS458782 BQO458782 CAK458782 CKG458782 CUC458782 DDY458782 DNU458782 DXQ458782 EHM458782 ERI458782 FBE458782 FLA458782 FUW458782 GES458782 GOO458782 GYK458782 HIG458782 HSC458782 IBY458782 ILU458782 IVQ458782 JFM458782 JPI458782 JZE458782 KJA458782 KSW458782 LCS458782 LMO458782 LWK458782 MGG458782 MQC458782 MZY458782 NJU458782 NTQ458782 ODM458782 ONI458782 OXE458782 PHA458782 PQW458782 QAS458782 QKO458782 QUK458782 REG458782 ROC458782 RXY458782 SHU458782 SRQ458782 TBM458782 TLI458782 TVE458782 UFA458782 UOW458782 UYS458782 VIO458782 VSK458782 WCG458782 WMC458782 WVY458782 Q524318 JM524318 TI524318 ADE524318 ANA524318 AWW524318 BGS524318 BQO524318 CAK524318 CKG524318 CUC524318 DDY524318 DNU524318 DXQ524318 EHM524318 ERI524318 FBE524318 FLA524318 FUW524318 GES524318 GOO524318 GYK524318 HIG524318 HSC524318 IBY524318 ILU524318 IVQ524318 JFM524318 JPI524318 JZE524318 KJA524318 KSW524318 LCS524318 LMO524318 LWK524318 MGG524318 MQC524318 MZY524318 NJU524318 NTQ524318 ODM524318 ONI524318 OXE524318 PHA524318 PQW524318 QAS524318 QKO524318 QUK524318 REG524318 ROC524318 RXY524318 SHU524318 SRQ524318 TBM524318 TLI524318 TVE524318 UFA524318 UOW524318 UYS524318 VIO524318 VSK524318 WCG524318 WMC524318 WVY524318 Q589854 JM589854 TI589854 ADE589854 ANA589854 AWW589854 BGS589854 BQO589854 CAK589854 CKG589854 CUC589854 DDY589854 DNU589854 DXQ589854 EHM589854 ERI589854 FBE589854 FLA589854 FUW589854 GES589854 GOO589854 GYK589854 HIG589854 HSC589854 IBY589854 ILU589854 IVQ589854 JFM589854 JPI589854 JZE589854 KJA589854 KSW589854 LCS589854 LMO589854 LWK589854 MGG589854 MQC589854 MZY589854 NJU589854 NTQ589854 ODM589854 ONI589854 OXE589854 PHA589854 PQW589854 QAS589854 QKO589854 QUK589854 REG589854 ROC589854 RXY589854 SHU589854 SRQ589854 TBM589854 TLI589854 TVE589854 UFA589854 UOW589854 UYS589854 VIO589854 VSK589854 WCG589854 WMC589854 WVY589854 Q655390 JM655390 TI655390 ADE655390 ANA655390 AWW655390 BGS655390 BQO655390 CAK655390 CKG655390 CUC655390 DDY655390 DNU655390 DXQ655390 EHM655390 ERI655390 FBE655390 FLA655390 FUW655390 GES655390 GOO655390 GYK655390 HIG655390 HSC655390 IBY655390 ILU655390 IVQ655390 JFM655390 JPI655390 JZE655390 KJA655390 KSW655390 LCS655390 LMO655390 LWK655390 MGG655390 MQC655390 MZY655390 NJU655390 NTQ655390 ODM655390 ONI655390 OXE655390 PHA655390 PQW655390 QAS655390 QKO655390 QUK655390 REG655390 ROC655390 RXY655390 SHU655390 SRQ655390 TBM655390 TLI655390 TVE655390 UFA655390 UOW655390 UYS655390 VIO655390 VSK655390 WCG655390 WMC655390 WVY655390 Q720926 JM720926 TI720926 ADE720926 ANA720926 AWW720926 BGS720926 BQO720926 CAK720926 CKG720926 CUC720926 DDY720926 DNU720926 DXQ720926 EHM720926 ERI720926 FBE720926 FLA720926 FUW720926 GES720926 GOO720926 GYK720926 HIG720926 HSC720926 IBY720926 ILU720926 IVQ720926 JFM720926 JPI720926 JZE720926 KJA720926 KSW720926 LCS720926 LMO720926 LWK720926 MGG720926 MQC720926 MZY720926 NJU720926 NTQ720926 ODM720926 ONI720926 OXE720926 PHA720926 PQW720926 QAS720926 QKO720926 QUK720926 REG720926 ROC720926 RXY720926 SHU720926 SRQ720926 TBM720926 TLI720926 TVE720926 UFA720926 UOW720926 UYS720926 VIO720926 VSK720926 WCG720926 WMC720926 WVY720926 Q786462 JM786462 TI786462 ADE786462 ANA786462 AWW786462 BGS786462 BQO786462 CAK786462 CKG786462 CUC786462 DDY786462 DNU786462 DXQ786462 EHM786462 ERI786462 FBE786462 FLA786462 FUW786462 GES786462 GOO786462 GYK786462 HIG786462 HSC786462 IBY786462 ILU786462 IVQ786462 JFM786462 JPI786462 JZE786462 KJA786462 KSW786462 LCS786462 LMO786462 LWK786462 MGG786462 MQC786462 MZY786462 NJU786462 NTQ786462 ODM786462 ONI786462 OXE786462 PHA786462 PQW786462 QAS786462 QKO786462 QUK786462 REG786462 ROC786462 RXY786462 SHU786462 SRQ786462 TBM786462 TLI786462 TVE786462 UFA786462 UOW786462 UYS786462 VIO786462 VSK786462 WCG786462 WMC786462 WVY786462 Q851998 JM851998 TI851998 ADE851998 ANA851998 AWW851998 BGS851998 BQO851998 CAK851998 CKG851998 CUC851998 DDY851998 DNU851998 DXQ851998 EHM851998 ERI851998 FBE851998 FLA851998 FUW851998 GES851998 GOO851998 GYK851998 HIG851998 HSC851998 IBY851998 ILU851998 IVQ851998 JFM851998 JPI851998 JZE851998 KJA851998 KSW851998 LCS851998 LMO851998 LWK851998 MGG851998 MQC851998 MZY851998 NJU851998 NTQ851998 ODM851998 ONI851998 OXE851998 PHA851998 PQW851998 QAS851998 QKO851998 QUK851998 REG851998 ROC851998 RXY851998 SHU851998 SRQ851998 TBM851998 TLI851998 TVE851998 UFA851998 UOW851998 UYS851998 VIO851998 VSK851998 WCG851998 WMC851998 WVY851998 Q917534 JM917534 TI917534 ADE917534 ANA917534 AWW917534 BGS917534 BQO917534 CAK917534 CKG917534 CUC917534 DDY917534 DNU917534 DXQ917534 EHM917534 ERI917534 FBE917534 FLA917534 FUW917534 GES917534 GOO917534 GYK917534 HIG917534 HSC917534 IBY917534 ILU917534 IVQ917534 JFM917534 JPI917534 JZE917534 KJA917534 KSW917534 LCS917534 LMO917534 LWK917534 MGG917534 MQC917534 MZY917534 NJU917534 NTQ917534 ODM917534 ONI917534 OXE917534 PHA917534 PQW917534 QAS917534 QKO917534 QUK917534 REG917534 ROC917534 RXY917534 SHU917534 SRQ917534 TBM917534 TLI917534 TVE917534 UFA917534 UOW917534 UYS917534 VIO917534 VSK917534 WCG917534 WMC917534 WVY917534 Q983070 JM983070 TI983070 ADE983070 ANA983070 AWW983070 BGS983070 BQO983070 CAK983070 CKG983070 CUC983070 DDY983070 DNU983070 DXQ983070 EHM983070 ERI983070 FBE983070 FLA983070 FUW983070 GES983070 GOO983070 GYK983070 HIG983070 HSC983070 IBY983070 ILU983070 IVQ983070 JFM983070 JPI983070 JZE983070 KJA983070 KSW983070 LCS983070 LMO983070 LWK983070 MGG983070 MQC983070 MZY983070 NJU983070 NTQ983070 ODM983070 ONI983070 OXE983070 PHA983070 PQW983070 QAS983070 QKO983070 QUK983070 REG983070 ROC983070 RXY983070 SHU983070 SRQ983070 TBM983070 TLI983070 TVE983070 UFA983070 UOW983070 UYS983070 VIO983070 VSK983070 WCG983070 WMC983070 WVY983070">
      <formula1>$X$37:$X$41</formula1>
    </dataValidation>
    <dataValidation type="list" allowBlank="1" sqref="Q31:T31 JM31:JP31 TI31:TL31 ADE31:ADH31 ANA31:AND31 AWW31:AWZ31 BGS31:BGV31 BQO31:BQR31 CAK31:CAN31 CKG31:CKJ31 CUC31:CUF31 DDY31:DEB31 DNU31:DNX31 DXQ31:DXT31 EHM31:EHP31 ERI31:ERL31 FBE31:FBH31 FLA31:FLD31 FUW31:FUZ31 GES31:GEV31 GOO31:GOR31 GYK31:GYN31 HIG31:HIJ31 HSC31:HSF31 IBY31:ICB31 ILU31:ILX31 IVQ31:IVT31 JFM31:JFP31 JPI31:JPL31 JZE31:JZH31 KJA31:KJD31 KSW31:KSZ31 LCS31:LCV31 LMO31:LMR31 LWK31:LWN31 MGG31:MGJ31 MQC31:MQF31 MZY31:NAB31 NJU31:NJX31 NTQ31:NTT31 ODM31:ODP31 ONI31:ONL31 OXE31:OXH31 PHA31:PHD31 PQW31:PQZ31 QAS31:QAV31 QKO31:QKR31 QUK31:QUN31 REG31:REJ31 ROC31:ROF31 RXY31:RYB31 SHU31:SHX31 SRQ31:SRT31 TBM31:TBP31 TLI31:TLL31 TVE31:TVH31 UFA31:UFD31 UOW31:UOZ31 UYS31:UYV31 VIO31:VIR31 VSK31:VSN31 WCG31:WCJ31 WMC31:WMF31 WVY31:WWB31 Q65567:T65567 JM65567:JP65567 TI65567:TL65567 ADE65567:ADH65567 ANA65567:AND65567 AWW65567:AWZ65567 BGS65567:BGV65567 BQO65567:BQR65567 CAK65567:CAN65567 CKG65567:CKJ65567 CUC65567:CUF65567 DDY65567:DEB65567 DNU65567:DNX65567 DXQ65567:DXT65567 EHM65567:EHP65567 ERI65567:ERL65567 FBE65567:FBH65567 FLA65567:FLD65567 FUW65567:FUZ65567 GES65567:GEV65567 GOO65567:GOR65567 GYK65567:GYN65567 HIG65567:HIJ65567 HSC65567:HSF65567 IBY65567:ICB65567 ILU65567:ILX65567 IVQ65567:IVT65567 JFM65567:JFP65567 JPI65567:JPL65567 JZE65567:JZH65567 KJA65567:KJD65567 KSW65567:KSZ65567 LCS65567:LCV65567 LMO65567:LMR65567 LWK65567:LWN65567 MGG65567:MGJ65567 MQC65567:MQF65567 MZY65567:NAB65567 NJU65567:NJX65567 NTQ65567:NTT65567 ODM65567:ODP65567 ONI65567:ONL65567 OXE65567:OXH65567 PHA65567:PHD65567 PQW65567:PQZ65567 QAS65567:QAV65567 QKO65567:QKR65567 QUK65567:QUN65567 REG65567:REJ65567 ROC65567:ROF65567 RXY65567:RYB65567 SHU65567:SHX65567 SRQ65567:SRT65567 TBM65567:TBP65567 TLI65567:TLL65567 TVE65567:TVH65567 UFA65567:UFD65567 UOW65567:UOZ65567 UYS65567:UYV65567 VIO65567:VIR65567 VSK65567:VSN65567 WCG65567:WCJ65567 WMC65567:WMF65567 WVY65567:WWB65567 Q131103:T131103 JM131103:JP131103 TI131103:TL131103 ADE131103:ADH131103 ANA131103:AND131103 AWW131103:AWZ131103 BGS131103:BGV131103 BQO131103:BQR131103 CAK131103:CAN131103 CKG131103:CKJ131103 CUC131103:CUF131103 DDY131103:DEB131103 DNU131103:DNX131103 DXQ131103:DXT131103 EHM131103:EHP131103 ERI131103:ERL131103 FBE131103:FBH131103 FLA131103:FLD131103 FUW131103:FUZ131103 GES131103:GEV131103 GOO131103:GOR131103 GYK131103:GYN131103 HIG131103:HIJ131103 HSC131103:HSF131103 IBY131103:ICB131103 ILU131103:ILX131103 IVQ131103:IVT131103 JFM131103:JFP131103 JPI131103:JPL131103 JZE131103:JZH131103 KJA131103:KJD131103 KSW131103:KSZ131103 LCS131103:LCV131103 LMO131103:LMR131103 LWK131103:LWN131103 MGG131103:MGJ131103 MQC131103:MQF131103 MZY131103:NAB131103 NJU131103:NJX131103 NTQ131103:NTT131103 ODM131103:ODP131103 ONI131103:ONL131103 OXE131103:OXH131103 PHA131103:PHD131103 PQW131103:PQZ131103 QAS131103:QAV131103 QKO131103:QKR131103 QUK131103:QUN131103 REG131103:REJ131103 ROC131103:ROF131103 RXY131103:RYB131103 SHU131103:SHX131103 SRQ131103:SRT131103 TBM131103:TBP131103 TLI131103:TLL131103 TVE131103:TVH131103 UFA131103:UFD131103 UOW131103:UOZ131103 UYS131103:UYV131103 VIO131103:VIR131103 VSK131103:VSN131103 WCG131103:WCJ131103 WMC131103:WMF131103 WVY131103:WWB131103 Q196639:T196639 JM196639:JP196639 TI196639:TL196639 ADE196639:ADH196639 ANA196639:AND196639 AWW196639:AWZ196639 BGS196639:BGV196639 BQO196639:BQR196639 CAK196639:CAN196639 CKG196639:CKJ196639 CUC196639:CUF196639 DDY196639:DEB196639 DNU196639:DNX196639 DXQ196639:DXT196639 EHM196639:EHP196639 ERI196639:ERL196639 FBE196639:FBH196639 FLA196639:FLD196639 FUW196639:FUZ196639 GES196639:GEV196639 GOO196639:GOR196639 GYK196639:GYN196639 HIG196639:HIJ196639 HSC196639:HSF196639 IBY196639:ICB196639 ILU196639:ILX196639 IVQ196639:IVT196639 JFM196639:JFP196639 JPI196639:JPL196639 JZE196639:JZH196639 KJA196639:KJD196639 KSW196639:KSZ196639 LCS196639:LCV196639 LMO196639:LMR196639 LWK196639:LWN196639 MGG196639:MGJ196639 MQC196639:MQF196639 MZY196639:NAB196639 NJU196639:NJX196639 NTQ196639:NTT196639 ODM196639:ODP196639 ONI196639:ONL196639 OXE196639:OXH196639 PHA196639:PHD196639 PQW196639:PQZ196639 QAS196639:QAV196639 QKO196639:QKR196639 QUK196639:QUN196639 REG196639:REJ196639 ROC196639:ROF196639 RXY196639:RYB196639 SHU196639:SHX196639 SRQ196639:SRT196639 TBM196639:TBP196639 TLI196639:TLL196639 TVE196639:TVH196639 UFA196639:UFD196639 UOW196639:UOZ196639 UYS196639:UYV196639 VIO196639:VIR196639 VSK196639:VSN196639 WCG196639:WCJ196639 WMC196639:WMF196639 WVY196639:WWB196639 Q262175:T262175 JM262175:JP262175 TI262175:TL262175 ADE262175:ADH262175 ANA262175:AND262175 AWW262175:AWZ262175 BGS262175:BGV262175 BQO262175:BQR262175 CAK262175:CAN262175 CKG262175:CKJ262175 CUC262175:CUF262175 DDY262175:DEB262175 DNU262175:DNX262175 DXQ262175:DXT262175 EHM262175:EHP262175 ERI262175:ERL262175 FBE262175:FBH262175 FLA262175:FLD262175 FUW262175:FUZ262175 GES262175:GEV262175 GOO262175:GOR262175 GYK262175:GYN262175 HIG262175:HIJ262175 HSC262175:HSF262175 IBY262175:ICB262175 ILU262175:ILX262175 IVQ262175:IVT262175 JFM262175:JFP262175 JPI262175:JPL262175 JZE262175:JZH262175 KJA262175:KJD262175 KSW262175:KSZ262175 LCS262175:LCV262175 LMO262175:LMR262175 LWK262175:LWN262175 MGG262175:MGJ262175 MQC262175:MQF262175 MZY262175:NAB262175 NJU262175:NJX262175 NTQ262175:NTT262175 ODM262175:ODP262175 ONI262175:ONL262175 OXE262175:OXH262175 PHA262175:PHD262175 PQW262175:PQZ262175 QAS262175:QAV262175 QKO262175:QKR262175 QUK262175:QUN262175 REG262175:REJ262175 ROC262175:ROF262175 RXY262175:RYB262175 SHU262175:SHX262175 SRQ262175:SRT262175 TBM262175:TBP262175 TLI262175:TLL262175 TVE262175:TVH262175 UFA262175:UFD262175 UOW262175:UOZ262175 UYS262175:UYV262175 VIO262175:VIR262175 VSK262175:VSN262175 WCG262175:WCJ262175 WMC262175:WMF262175 WVY262175:WWB262175 Q327711:T327711 JM327711:JP327711 TI327711:TL327711 ADE327711:ADH327711 ANA327711:AND327711 AWW327711:AWZ327711 BGS327711:BGV327711 BQO327711:BQR327711 CAK327711:CAN327711 CKG327711:CKJ327711 CUC327711:CUF327711 DDY327711:DEB327711 DNU327711:DNX327711 DXQ327711:DXT327711 EHM327711:EHP327711 ERI327711:ERL327711 FBE327711:FBH327711 FLA327711:FLD327711 FUW327711:FUZ327711 GES327711:GEV327711 GOO327711:GOR327711 GYK327711:GYN327711 HIG327711:HIJ327711 HSC327711:HSF327711 IBY327711:ICB327711 ILU327711:ILX327711 IVQ327711:IVT327711 JFM327711:JFP327711 JPI327711:JPL327711 JZE327711:JZH327711 KJA327711:KJD327711 KSW327711:KSZ327711 LCS327711:LCV327711 LMO327711:LMR327711 LWK327711:LWN327711 MGG327711:MGJ327711 MQC327711:MQF327711 MZY327711:NAB327711 NJU327711:NJX327711 NTQ327711:NTT327711 ODM327711:ODP327711 ONI327711:ONL327711 OXE327711:OXH327711 PHA327711:PHD327711 PQW327711:PQZ327711 QAS327711:QAV327711 QKO327711:QKR327711 QUK327711:QUN327711 REG327711:REJ327711 ROC327711:ROF327711 RXY327711:RYB327711 SHU327711:SHX327711 SRQ327711:SRT327711 TBM327711:TBP327711 TLI327711:TLL327711 TVE327711:TVH327711 UFA327711:UFD327711 UOW327711:UOZ327711 UYS327711:UYV327711 VIO327711:VIR327711 VSK327711:VSN327711 WCG327711:WCJ327711 WMC327711:WMF327711 WVY327711:WWB327711 Q393247:T393247 JM393247:JP393247 TI393247:TL393247 ADE393247:ADH393247 ANA393247:AND393247 AWW393247:AWZ393247 BGS393247:BGV393247 BQO393247:BQR393247 CAK393247:CAN393247 CKG393247:CKJ393247 CUC393247:CUF393247 DDY393247:DEB393247 DNU393247:DNX393247 DXQ393247:DXT393247 EHM393247:EHP393247 ERI393247:ERL393247 FBE393247:FBH393247 FLA393247:FLD393247 FUW393247:FUZ393247 GES393247:GEV393247 GOO393247:GOR393247 GYK393247:GYN393247 HIG393247:HIJ393247 HSC393247:HSF393247 IBY393247:ICB393247 ILU393247:ILX393247 IVQ393247:IVT393247 JFM393247:JFP393247 JPI393247:JPL393247 JZE393247:JZH393247 KJA393247:KJD393247 KSW393247:KSZ393247 LCS393247:LCV393247 LMO393247:LMR393247 LWK393247:LWN393247 MGG393247:MGJ393247 MQC393247:MQF393247 MZY393247:NAB393247 NJU393247:NJX393247 NTQ393247:NTT393247 ODM393247:ODP393247 ONI393247:ONL393247 OXE393247:OXH393247 PHA393247:PHD393247 PQW393247:PQZ393247 QAS393247:QAV393247 QKO393247:QKR393247 QUK393247:QUN393247 REG393247:REJ393247 ROC393247:ROF393247 RXY393247:RYB393247 SHU393247:SHX393247 SRQ393247:SRT393247 TBM393247:TBP393247 TLI393247:TLL393247 TVE393247:TVH393247 UFA393247:UFD393247 UOW393247:UOZ393247 UYS393247:UYV393247 VIO393247:VIR393247 VSK393247:VSN393247 WCG393247:WCJ393247 WMC393247:WMF393247 WVY393247:WWB393247 Q458783:T458783 JM458783:JP458783 TI458783:TL458783 ADE458783:ADH458783 ANA458783:AND458783 AWW458783:AWZ458783 BGS458783:BGV458783 BQO458783:BQR458783 CAK458783:CAN458783 CKG458783:CKJ458783 CUC458783:CUF458783 DDY458783:DEB458783 DNU458783:DNX458783 DXQ458783:DXT458783 EHM458783:EHP458783 ERI458783:ERL458783 FBE458783:FBH458783 FLA458783:FLD458783 FUW458783:FUZ458783 GES458783:GEV458783 GOO458783:GOR458783 GYK458783:GYN458783 HIG458783:HIJ458783 HSC458783:HSF458783 IBY458783:ICB458783 ILU458783:ILX458783 IVQ458783:IVT458783 JFM458783:JFP458783 JPI458783:JPL458783 JZE458783:JZH458783 KJA458783:KJD458783 KSW458783:KSZ458783 LCS458783:LCV458783 LMO458783:LMR458783 LWK458783:LWN458783 MGG458783:MGJ458783 MQC458783:MQF458783 MZY458783:NAB458783 NJU458783:NJX458783 NTQ458783:NTT458783 ODM458783:ODP458783 ONI458783:ONL458783 OXE458783:OXH458783 PHA458783:PHD458783 PQW458783:PQZ458783 QAS458783:QAV458783 QKO458783:QKR458783 QUK458783:QUN458783 REG458783:REJ458783 ROC458783:ROF458783 RXY458783:RYB458783 SHU458783:SHX458783 SRQ458783:SRT458783 TBM458783:TBP458783 TLI458783:TLL458783 TVE458783:TVH458783 UFA458783:UFD458783 UOW458783:UOZ458783 UYS458783:UYV458783 VIO458783:VIR458783 VSK458783:VSN458783 WCG458783:WCJ458783 WMC458783:WMF458783 WVY458783:WWB458783 Q524319:T524319 JM524319:JP524319 TI524319:TL524319 ADE524319:ADH524319 ANA524319:AND524319 AWW524319:AWZ524319 BGS524319:BGV524319 BQO524319:BQR524319 CAK524319:CAN524319 CKG524319:CKJ524319 CUC524319:CUF524319 DDY524319:DEB524319 DNU524319:DNX524319 DXQ524319:DXT524319 EHM524319:EHP524319 ERI524319:ERL524319 FBE524319:FBH524319 FLA524319:FLD524319 FUW524319:FUZ524319 GES524319:GEV524319 GOO524319:GOR524319 GYK524319:GYN524319 HIG524319:HIJ524319 HSC524319:HSF524319 IBY524319:ICB524319 ILU524319:ILX524319 IVQ524319:IVT524319 JFM524319:JFP524319 JPI524319:JPL524319 JZE524319:JZH524319 KJA524319:KJD524319 KSW524319:KSZ524319 LCS524319:LCV524319 LMO524319:LMR524319 LWK524319:LWN524319 MGG524319:MGJ524319 MQC524319:MQF524319 MZY524319:NAB524319 NJU524319:NJX524319 NTQ524319:NTT524319 ODM524319:ODP524319 ONI524319:ONL524319 OXE524319:OXH524319 PHA524319:PHD524319 PQW524319:PQZ524319 QAS524319:QAV524319 QKO524319:QKR524319 QUK524319:QUN524319 REG524319:REJ524319 ROC524319:ROF524319 RXY524319:RYB524319 SHU524319:SHX524319 SRQ524319:SRT524319 TBM524319:TBP524319 TLI524319:TLL524319 TVE524319:TVH524319 UFA524319:UFD524319 UOW524319:UOZ524319 UYS524319:UYV524319 VIO524319:VIR524319 VSK524319:VSN524319 WCG524319:WCJ524319 WMC524319:WMF524319 WVY524319:WWB524319 Q589855:T589855 JM589855:JP589855 TI589855:TL589855 ADE589855:ADH589855 ANA589855:AND589855 AWW589855:AWZ589855 BGS589855:BGV589855 BQO589855:BQR589855 CAK589855:CAN589855 CKG589855:CKJ589855 CUC589855:CUF589855 DDY589855:DEB589855 DNU589855:DNX589855 DXQ589855:DXT589855 EHM589855:EHP589855 ERI589855:ERL589855 FBE589855:FBH589855 FLA589855:FLD589855 FUW589855:FUZ589855 GES589855:GEV589855 GOO589855:GOR589855 GYK589855:GYN589855 HIG589855:HIJ589855 HSC589855:HSF589855 IBY589855:ICB589855 ILU589855:ILX589855 IVQ589855:IVT589855 JFM589855:JFP589855 JPI589855:JPL589855 JZE589855:JZH589855 KJA589855:KJD589855 KSW589855:KSZ589855 LCS589855:LCV589855 LMO589855:LMR589855 LWK589855:LWN589855 MGG589855:MGJ589855 MQC589855:MQF589855 MZY589855:NAB589855 NJU589855:NJX589855 NTQ589855:NTT589855 ODM589855:ODP589855 ONI589855:ONL589855 OXE589855:OXH589855 PHA589855:PHD589855 PQW589855:PQZ589855 QAS589855:QAV589855 QKO589855:QKR589855 QUK589855:QUN589855 REG589855:REJ589855 ROC589855:ROF589855 RXY589855:RYB589855 SHU589855:SHX589855 SRQ589855:SRT589855 TBM589855:TBP589855 TLI589855:TLL589855 TVE589855:TVH589855 UFA589855:UFD589855 UOW589855:UOZ589855 UYS589855:UYV589855 VIO589855:VIR589855 VSK589855:VSN589855 WCG589855:WCJ589855 WMC589855:WMF589855 WVY589855:WWB589855 Q655391:T655391 JM655391:JP655391 TI655391:TL655391 ADE655391:ADH655391 ANA655391:AND655391 AWW655391:AWZ655391 BGS655391:BGV655391 BQO655391:BQR655391 CAK655391:CAN655391 CKG655391:CKJ655391 CUC655391:CUF655391 DDY655391:DEB655391 DNU655391:DNX655391 DXQ655391:DXT655391 EHM655391:EHP655391 ERI655391:ERL655391 FBE655391:FBH655391 FLA655391:FLD655391 FUW655391:FUZ655391 GES655391:GEV655391 GOO655391:GOR655391 GYK655391:GYN655391 HIG655391:HIJ655391 HSC655391:HSF655391 IBY655391:ICB655391 ILU655391:ILX655391 IVQ655391:IVT655391 JFM655391:JFP655391 JPI655391:JPL655391 JZE655391:JZH655391 KJA655391:KJD655391 KSW655391:KSZ655391 LCS655391:LCV655391 LMO655391:LMR655391 LWK655391:LWN655391 MGG655391:MGJ655391 MQC655391:MQF655391 MZY655391:NAB655391 NJU655391:NJX655391 NTQ655391:NTT655391 ODM655391:ODP655391 ONI655391:ONL655391 OXE655391:OXH655391 PHA655391:PHD655391 PQW655391:PQZ655391 QAS655391:QAV655391 QKO655391:QKR655391 QUK655391:QUN655391 REG655391:REJ655391 ROC655391:ROF655391 RXY655391:RYB655391 SHU655391:SHX655391 SRQ655391:SRT655391 TBM655391:TBP655391 TLI655391:TLL655391 TVE655391:TVH655391 UFA655391:UFD655391 UOW655391:UOZ655391 UYS655391:UYV655391 VIO655391:VIR655391 VSK655391:VSN655391 WCG655391:WCJ655391 WMC655391:WMF655391 WVY655391:WWB655391 Q720927:T720927 JM720927:JP720927 TI720927:TL720927 ADE720927:ADH720927 ANA720927:AND720927 AWW720927:AWZ720927 BGS720927:BGV720927 BQO720927:BQR720927 CAK720927:CAN720927 CKG720927:CKJ720927 CUC720927:CUF720927 DDY720927:DEB720927 DNU720927:DNX720927 DXQ720927:DXT720927 EHM720927:EHP720927 ERI720927:ERL720927 FBE720927:FBH720927 FLA720927:FLD720927 FUW720927:FUZ720927 GES720927:GEV720927 GOO720927:GOR720927 GYK720927:GYN720927 HIG720927:HIJ720927 HSC720927:HSF720927 IBY720927:ICB720927 ILU720927:ILX720927 IVQ720927:IVT720927 JFM720927:JFP720927 JPI720927:JPL720927 JZE720927:JZH720927 KJA720927:KJD720927 KSW720927:KSZ720927 LCS720927:LCV720927 LMO720927:LMR720927 LWK720927:LWN720927 MGG720927:MGJ720927 MQC720927:MQF720927 MZY720927:NAB720927 NJU720927:NJX720927 NTQ720927:NTT720927 ODM720927:ODP720927 ONI720927:ONL720927 OXE720927:OXH720927 PHA720927:PHD720927 PQW720927:PQZ720927 QAS720927:QAV720927 QKO720927:QKR720927 QUK720927:QUN720927 REG720927:REJ720927 ROC720927:ROF720927 RXY720927:RYB720927 SHU720927:SHX720927 SRQ720927:SRT720927 TBM720927:TBP720927 TLI720927:TLL720927 TVE720927:TVH720927 UFA720927:UFD720927 UOW720927:UOZ720927 UYS720927:UYV720927 VIO720927:VIR720927 VSK720927:VSN720927 WCG720927:WCJ720927 WMC720927:WMF720927 WVY720927:WWB720927 Q786463:T786463 JM786463:JP786463 TI786463:TL786463 ADE786463:ADH786463 ANA786463:AND786463 AWW786463:AWZ786463 BGS786463:BGV786463 BQO786463:BQR786463 CAK786463:CAN786463 CKG786463:CKJ786463 CUC786463:CUF786463 DDY786463:DEB786463 DNU786463:DNX786463 DXQ786463:DXT786463 EHM786463:EHP786463 ERI786463:ERL786463 FBE786463:FBH786463 FLA786463:FLD786463 FUW786463:FUZ786463 GES786463:GEV786463 GOO786463:GOR786463 GYK786463:GYN786463 HIG786463:HIJ786463 HSC786463:HSF786463 IBY786463:ICB786463 ILU786463:ILX786463 IVQ786463:IVT786463 JFM786463:JFP786463 JPI786463:JPL786463 JZE786463:JZH786463 KJA786463:KJD786463 KSW786463:KSZ786463 LCS786463:LCV786463 LMO786463:LMR786463 LWK786463:LWN786463 MGG786463:MGJ786463 MQC786463:MQF786463 MZY786463:NAB786463 NJU786463:NJX786463 NTQ786463:NTT786463 ODM786463:ODP786463 ONI786463:ONL786463 OXE786463:OXH786463 PHA786463:PHD786463 PQW786463:PQZ786463 QAS786463:QAV786463 QKO786463:QKR786463 QUK786463:QUN786463 REG786463:REJ786463 ROC786463:ROF786463 RXY786463:RYB786463 SHU786463:SHX786463 SRQ786463:SRT786463 TBM786463:TBP786463 TLI786463:TLL786463 TVE786463:TVH786463 UFA786463:UFD786463 UOW786463:UOZ786463 UYS786463:UYV786463 VIO786463:VIR786463 VSK786463:VSN786463 WCG786463:WCJ786463 WMC786463:WMF786463 WVY786463:WWB786463 Q851999:T851999 JM851999:JP851999 TI851999:TL851999 ADE851999:ADH851999 ANA851999:AND851999 AWW851999:AWZ851999 BGS851999:BGV851999 BQO851999:BQR851999 CAK851999:CAN851999 CKG851999:CKJ851999 CUC851999:CUF851999 DDY851999:DEB851999 DNU851999:DNX851999 DXQ851999:DXT851999 EHM851999:EHP851999 ERI851999:ERL851999 FBE851999:FBH851999 FLA851999:FLD851999 FUW851999:FUZ851999 GES851999:GEV851999 GOO851999:GOR851999 GYK851999:GYN851999 HIG851999:HIJ851999 HSC851999:HSF851999 IBY851999:ICB851999 ILU851999:ILX851999 IVQ851999:IVT851999 JFM851999:JFP851999 JPI851999:JPL851999 JZE851999:JZH851999 KJA851999:KJD851999 KSW851999:KSZ851999 LCS851999:LCV851999 LMO851999:LMR851999 LWK851999:LWN851999 MGG851999:MGJ851999 MQC851999:MQF851999 MZY851999:NAB851999 NJU851999:NJX851999 NTQ851999:NTT851999 ODM851999:ODP851999 ONI851999:ONL851999 OXE851999:OXH851999 PHA851999:PHD851999 PQW851999:PQZ851999 QAS851999:QAV851999 QKO851999:QKR851999 QUK851999:QUN851999 REG851999:REJ851999 ROC851999:ROF851999 RXY851999:RYB851999 SHU851999:SHX851999 SRQ851999:SRT851999 TBM851999:TBP851999 TLI851999:TLL851999 TVE851999:TVH851999 UFA851999:UFD851999 UOW851999:UOZ851999 UYS851999:UYV851999 VIO851999:VIR851999 VSK851999:VSN851999 WCG851999:WCJ851999 WMC851999:WMF851999 WVY851999:WWB851999 Q917535:T917535 JM917535:JP917535 TI917535:TL917535 ADE917535:ADH917535 ANA917535:AND917535 AWW917535:AWZ917535 BGS917535:BGV917535 BQO917535:BQR917535 CAK917535:CAN917535 CKG917535:CKJ917535 CUC917535:CUF917535 DDY917535:DEB917535 DNU917535:DNX917535 DXQ917535:DXT917535 EHM917535:EHP917535 ERI917535:ERL917535 FBE917535:FBH917535 FLA917535:FLD917535 FUW917535:FUZ917535 GES917535:GEV917535 GOO917535:GOR917535 GYK917535:GYN917535 HIG917535:HIJ917535 HSC917535:HSF917535 IBY917535:ICB917535 ILU917535:ILX917535 IVQ917535:IVT917535 JFM917535:JFP917535 JPI917535:JPL917535 JZE917535:JZH917535 KJA917535:KJD917535 KSW917535:KSZ917535 LCS917535:LCV917535 LMO917535:LMR917535 LWK917535:LWN917535 MGG917535:MGJ917535 MQC917535:MQF917535 MZY917535:NAB917535 NJU917535:NJX917535 NTQ917535:NTT917535 ODM917535:ODP917535 ONI917535:ONL917535 OXE917535:OXH917535 PHA917535:PHD917535 PQW917535:PQZ917535 QAS917535:QAV917535 QKO917535:QKR917535 QUK917535:QUN917535 REG917535:REJ917535 ROC917535:ROF917535 RXY917535:RYB917535 SHU917535:SHX917535 SRQ917535:SRT917535 TBM917535:TBP917535 TLI917535:TLL917535 TVE917535:TVH917535 UFA917535:UFD917535 UOW917535:UOZ917535 UYS917535:UYV917535 VIO917535:VIR917535 VSK917535:VSN917535 WCG917535:WCJ917535 WMC917535:WMF917535 WVY917535:WWB917535 Q983071:T983071 JM983071:JP983071 TI983071:TL983071 ADE983071:ADH983071 ANA983071:AND983071 AWW983071:AWZ983071 BGS983071:BGV983071 BQO983071:BQR983071 CAK983071:CAN983071 CKG983071:CKJ983071 CUC983071:CUF983071 DDY983071:DEB983071 DNU983071:DNX983071 DXQ983071:DXT983071 EHM983071:EHP983071 ERI983071:ERL983071 FBE983071:FBH983071 FLA983071:FLD983071 FUW983071:FUZ983071 GES983071:GEV983071 GOO983071:GOR983071 GYK983071:GYN983071 HIG983071:HIJ983071 HSC983071:HSF983071 IBY983071:ICB983071 ILU983071:ILX983071 IVQ983071:IVT983071 JFM983071:JFP983071 JPI983071:JPL983071 JZE983071:JZH983071 KJA983071:KJD983071 KSW983071:KSZ983071 LCS983071:LCV983071 LMO983071:LMR983071 LWK983071:LWN983071 MGG983071:MGJ983071 MQC983071:MQF983071 MZY983071:NAB983071 NJU983071:NJX983071 NTQ983071:NTT983071 ODM983071:ODP983071 ONI983071:ONL983071 OXE983071:OXH983071 PHA983071:PHD983071 PQW983071:PQZ983071 QAS983071:QAV983071 QKO983071:QKR983071 QUK983071:QUN983071 REG983071:REJ983071 ROC983071:ROF983071 RXY983071:RYB983071 SHU983071:SHX983071 SRQ983071:SRT983071 TBM983071:TBP983071 TLI983071:TLL983071 TVE983071:TVH983071 UFA983071:UFD983071 UOW983071:UOZ983071 UYS983071:UYV983071 VIO983071:VIR983071 VSK983071:VSN983071 WCG983071:WCJ983071 WMC983071:WMF983071 WVY983071:WWB983071">
      <formula1>$Z$26:$Z$28</formula1>
    </dataValidation>
    <dataValidation type="list" allowBlank="1" sqref="Q32:T32 JM32:JP32 TI32:TL32 ADE32:ADH32 ANA32:AND32 AWW32:AWZ32 BGS32:BGV32 BQO32:BQR32 CAK32:CAN32 CKG32:CKJ32 CUC32:CUF32 DDY32:DEB32 DNU32:DNX32 DXQ32:DXT32 EHM32:EHP32 ERI32:ERL32 FBE32:FBH32 FLA32:FLD32 FUW32:FUZ32 GES32:GEV32 GOO32:GOR32 GYK32:GYN32 HIG32:HIJ32 HSC32:HSF32 IBY32:ICB32 ILU32:ILX32 IVQ32:IVT32 JFM32:JFP32 JPI32:JPL32 JZE32:JZH32 KJA32:KJD32 KSW32:KSZ32 LCS32:LCV32 LMO32:LMR32 LWK32:LWN32 MGG32:MGJ32 MQC32:MQF32 MZY32:NAB32 NJU32:NJX32 NTQ32:NTT32 ODM32:ODP32 ONI32:ONL32 OXE32:OXH32 PHA32:PHD32 PQW32:PQZ32 QAS32:QAV32 QKO32:QKR32 QUK32:QUN32 REG32:REJ32 ROC32:ROF32 RXY32:RYB32 SHU32:SHX32 SRQ32:SRT32 TBM32:TBP32 TLI32:TLL32 TVE32:TVH32 UFA32:UFD32 UOW32:UOZ32 UYS32:UYV32 VIO32:VIR32 VSK32:VSN32 WCG32:WCJ32 WMC32:WMF32 WVY32:WWB32 Q65568:T65568 JM65568:JP65568 TI65568:TL65568 ADE65568:ADH65568 ANA65568:AND65568 AWW65568:AWZ65568 BGS65568:BGV65568 BQO65568:BQR65568 CAK65568:CAN65568 CKG65568:CKJ65568 CUC65568:CUF65568 DDY65568:DEB65568 DNU65568:DNX65568 DXQ65568:DXT65568 EHM65568:EHP65568 ERI65568:ERL65568 FBE65568:FBH65568 FLA65568:FLD65568 FUW65568:FUZ65568 GES65568:GEV65568 GOO65568:GOR65568 GYK65568:GYN65568 HIG65568:HIJ65568 HSC65568:HSF65568 IBY65568:ICB65568 ILU65568:ILX65568 IVQ65568:IVT65568 JFM65568:JFP65568 JPI65568:JPL65568 JZE65568:JZH65568 KJA65568:KJD65568 KSW65568:KSZ65568 LCS65568:LCV65568 LMO65568:LMR65568 LWK65568:LWN65568 MGG65568:MGJ65568 MQC65568:MQF65568 MZY65568:NAB65568 NJU65568:NJX65568 NTQ65568:NTT65568 ODM65568:ODP65568 ONI65568:ONL65568 OXE65568:OXH65568 PHA65568:PHD65568 PQW65568:PQZ65568 QAS65568:QAV65568 QKO65568:QKR65568 QUK65568:QUN65568 REG65568:REJ65568 ROC65568:ROF65568 RXY65568:RYB65568 SHU65568:SHX65568 SRQ65568:SRT65568 TBM65568:TBP65568 TLI65568:TLL65568 TVE65568:TVH65568 UFA65568:UFD65568 UOW65568:UOZ65568 UYS65568:UYV65568 VIO65568:VIR65568 VSK65568:VSN65568 WCG65568:WCJ65568 WMC65568:WMF65568 WVY65568:WWB65568 Q131104:T131104 JM131104:JP131104 TI131104:TL131104 ADE131104:ADH131104 ANA131104:AND131104 AWW131104:AWZ131104 BGS131104:BGV131104 BQO131104:BQR131104 CAK131104:CAN131104 CKG131104:CKJ131104 CUC131104:CUF131104 DDY131104:DEB131104 DNU131104:DNX131104 DXQ131104:DXT131104 EHM131104:EHP131104 ERI131104:ERL131104 FBE131104:FBH131104 FLA131104:FLD131104 FUW131104:FUZ131104 GES131104:GEV131104 GOO131104:GOR131104 GYK131104:GYN131104 HIG131104:HIJ131104 HSC131104:HSF131104 IBY131104:ICB131104 ILU131104:ILX131104 IVQ131104:IVT131104 JFM131104:JFP131104 JPI131104:JPL131104 JZE131104:JZH131104 KJA131104:KJD131104 KSW131104:KSZ131104 LCS131104:LCV131104 LMO131104:LMR131104 LWK131104:LWN131104 MGG131104:MGJ131104 MQC131104:MQF131104 MZY131104:NAB131104 NJU131104:NJX131104 NTQ131104:NTT131104 ODM131104:ODP131104 ONI131104:ONL131104 OXE131104:OXH131104 PHA131104:PHD131104 PQW131104:PQZ131104 QAS131104:QAV131104 QKO131104:QKR131104 QUK131104:QUN131104 REG131104:REJ131104 ROC131104:ROF131104 RXY131104:RYB131104 SHU131104:SHX131104 SRQ131104:SRT131104 TBM131104:TBP131104 TLI131104:TLL131104 TVE131104:TVH131104 UFA131104:UFD131104 UOW131104:UOZ131104 UYS131104:UYV131104 VIO131104:VIR131104 VSK131104:VSN131104 WCG131104:WCJ131104 WMC131104:WMF131104 WVY131104:WWB131104 Q196640:T196640 JM196640:JP196640 TI196640:TL196640 ADE196640:ADH196640 ANA196640:AND196640 AWW196640:AWZ196640 BGS196640:BGV196640 BQO196640:BQR196640 CAK196640:CAN196640 CKG196640:CKJ196640 CUC196640:CUF196640 DDY196640:DEB196640 DNU196640:DNX196640 DXQ196640:DXT196640 EHM196640:EHP196640 ERI196640:ERL196640 FBE196640:FBH196640 FLA196640:FLD196640 FUW196640:FUZ196640 GES196640:GEV196640 GOO196640:GOR196640 GYK196640:GYN196640 HIG196640:HIJ196640 HSC196640:HSF196640 IBY196640:ICB196640 ILU196640:ILX196640 IVQ196640:IVT196640 JFM196640:JFP196640 JPI196640:JPL196640 JZE196640:JZH196640 KJA196640:KJD196640 KSW196640:KSZ196640 LCS196640:LCV196640 LMO196640:LMR196640 LWK196640:LWN196640 MGG196640:MGJ196640 MQC196640:MQF196640 MZY196640:NAB196640 NJU196640:NJX196640 NTQ196640:NTT196640 ODM196640:ODP196640 ONI196640:ONL196640 OXE196640:OXH196640 PHA196640:PHD196640 PQW196640:PQZ196640 QAS196640:QAV196640 QKO196640:QKR196640 QUK196640:QUN196640 REG196640:REJ196640 ROC196640:ROF196640 RXY196640:RYB196640 SHU196640:SHX196640 SRQ196640:SRT196640 TBM196640:TBP196640 TLI196640:TLL196640 TVE196640:TVH196640 UFA196640:UFD196640 UOW196640:UOZ196640 UYS196640:UYV196640 VIO196640:VIR196640 VSK196640:VSN196640 WCG196640:WCJ196640 WMC196640:WMF196640 WVY196640:WWB196640 Q262176:T262176 JM262176:JP262176 TI262176:TL262176 ADE262176:ADH262176 ANA262176:AND262176 AWW262176:AWZ262176 BGS262176:BGV262176 BQO262176:BQR262176 CAK262176:CAN262176 CKG262176:CKJ262176 CUC262176:CUF262176 DDY262176:DEB262176 DNU262176:DNX262176 DXQ262176:DXT262176 EHM262176:EHP262176 ERI262176:ERL262176 FBE262176:FBH262176 FLA262176:FLD262176 FUW262176:FUZ262176 GES262176:GEV262176 GOO262176:GOR262176 GYK262176:GYN262176 HIG262176:HIJ262176 HSC262176:HSF262176 IBY262176:ICB262176 ILU262176:ILX262176 IVQ262176:IVT262176 JFM262176:JFP262176 JPI262176:JPL262176 JZE262176:JZH262176 KJA262176:KJD262176 KSW262176:KSZ262176 LCS262176:LCV262176 LMO262176:LMR262176 LWK262176:LWN262176 MGG262176:MGJ262176 MQC262176:MQF262176 MZY262176:NAB262176 NJU262176:NJX262176 NTQ262176:NTT262176 ODM262176:ODP262176 ONI262176:ONL262176 OXE262176:OXH262176 PHA262176:PHD262176 PQW262176:PQZ262176 QAS262176:QAV262176 QKO262176:QKR262176 QUK262176:QUN262176 REG262176:REJ262176 ROC262176:ROF262176 RXY262176:RYB262176 SHU262176:SHX262176 SRQ262176:SRT262176 TBM262176:TBP262176 TLI262176:TLL262176 TVE262176:TVH262176 UFA262176:UFD262176 UOW262176:UOZ262176 UYS262176:UYV262176 VIO262176:VIR262176 VSK262176:VSN262176 WCG262176:WCJ262176 WMC262176:WMF262176 WVY262176:WWB262176 Q327712:T327712 JM327712:JP327712 TI327712:TL327712 ADE327712:ADH327712 ANA327712:AND327712 AWW327712:AWZ327712 BGS327712:BGV327712 BQO327712:BQR327712 CAK327712:CAN327712 CKG327712:CKJ327712 CUC327712:CUF327712 DDY327712:DEB327712 DNU327712:DNX327712 DXQ327712:DXT327712 EHM327712:EHP327712 ERI327712:ERL327712 FBE327712:FBH327712 FLA327712:FLD327712 FUW327712:FUZ327712 GES327712:GEV327712 GOO327712:GOR327712 GYK327712:GYN327712 HIG327712:HIJ327712 HSC327712:HSF327712 IBY327712:ICB327712 ILU327712:ILX327712 IVQ327712:IVT327712 JFM327712:JFP327712 JPI327712:JPL327712 JZE327712:JZH327712 KJA327712:KJD327712 KSW327712:KSZ327712 LCS327712:LCV327712 LMO327712:LMR327712 LWK327712:LWN327712 MGG327712:MGJ327712 MQC327712:MQF327712 MZY327712:NAB327712 NJU327712:NJX327712 NTQ327712:NTT327712 ODM327712:ODP327712 ONI327712:ONL327712 OXE327712:OXH327712 PHA327712:PHD327712 PQW327712:PQZ327712 QAS327712:QAV327712 QKO327712:QKR327712 QUK327712:QUN327712 REG327712:REJ327712 ROC327712:ROF327712 RXY327712:RYB327712 SHU327712:SHX327712 SRQ327712:SRT327712 TBM327712:TBP327712 TLI327712:TLL327712 TVE327712:TVH327712 UFA327712:UFD327712 UOW327712:UOZ327712 UYS327712:UYV327712 VIO327712:VIR327712 VSK327712:VSN327712 WCG327712:WCJ327712 WMC327712:WMF327712 WVY327712:WWB327712 Q393248:T393248 JM393248:JP393248 TI393248:TL393248 ADE393248:ADH393248 ANA393248:AND393248 AWW393248:AWZ393248 BGS393248:BGV393248 BQO393248:BQR393248 CAK393248:CAN393248 CKG393248:CKJ393248 CUC393248:CUF393248 DDY393248:DEB393248 DNU393248:DNX393248 DXQ393248:DXT393248 EHM393248:EHP393248 ERI393248:ERL393248 FBE393248:FBH393248 FLA393248:FLD393248 FUW393248:FUZ393248 GES393248:GEV393248 GOO393248:GOR393248 GYK393248:GYN393248 HIG393248:HIJ393248 HSC393248:HSF393248 IBY393248:ICB393248 ILU393248:ILX393248 IVQ393248:IVT393248 JFM393248:JFP393248 JPI393248:JPL393248 JZE393248:JZH393248 KJA393248:KJD393248 KSW393248:KSZ393248 LCS393248:LCV393248 LMO393248:LMR393248 LWK393248:LWN393248 MGG393248:MGJ393248 MQC393248:MQF393248 MZY393248:NAB393248 NJU393248:NJX393248 NTQ393248:NTT393248 ODM393248:ODP393248 ONI393248:ONL393248 OXE393248:OXH393248 PHA393248:PHD393248 PQW393248:PQZ393248 QAS393248:QAV393248 QKO393248:QKR393248 QUK393248:QUN393248 REG393248:REJ393248 ROC393248:ROF393248 RXY393248:RYB393248 SHU393248:SHX393248 SRQ393248:SRT393248 TBM393248:TBP393248 TLI393248:TLL393248 TVE393248:TVH393248 UFA393248:UFD393248 UOW393248:UOZ393248 UYS393248:UYV393248 VIO393248:VIR393248 VSK393248:VSN393248 WCG393248:WCJ393248 WMC393248:WMF393248 WVY393248:WWB393248 Q458784:T458784 JM458784:JP458784 TI458784:TL458784 ADE458784:ADH458784 ANA458784:AND458784 AWW458784:AWZ458784 BGS458784:BGV458784 BQO458784:BQR458784 CAK458784:CAN458784 CKG458784:CKJ458784 CUC458784:CUF458784 DDY458784:DEB458784 DNU458784:DNX458784 DXQ458784:DXT458784 EHM458784:EHP458784 ERI458784:ERL458784 FBE458784:FBH458784 FLA458784:FLD458784 FUW458784:FUZ458784 GES458784:GEV458784 GOO458784:GOR458784 GYK458784:GYN458784 HIG458784:HIJ458784 HSC458784:HSF458784 IBY458784:ICB458784 ILU458784:ILX458784 IVQ458784:IVT458784 JFM458784:JFP458784 JPI458784:JPL458784 JZE458784:JZH458784 KJA458784:KJD458784 KSW458784:KSZ458784 LCS458784:LCV458784 LMO458784:LMR458784 LWK458784:LWN458784 MGG458784:MGJ458784 MQC458784:MQF458784 MZY458784:NAB458784 NJU458784:NJX458784 NTQ458784:NTT458784 ODM458784:ODP458784 ONI458784:ONL458784 OXE458784:OXH458784 PHA458784:PHD458784 PQW458784:PQZ458784 QAS458784:QAV458784 QKO458784:QKR458784 QUK458784:QUN458784 REG458784:REJ458784 ROC458784:ROF458784 RXY458784:RYB458784 SHU458784:SHX458784 SRQ458784:SRT458784 TBM458784:TBP458784 TLI458784:TLL458784 TVE458784:TVH458784 UFA458784:UFD458784 UOW458784:UOZ458784 UYS458784:UYV458784 VIO458784:VIR458784 VSK458784:VSN458784 WCG458784:WCJ458784 WMC458784:WMF458784 WVY458784:WWB458784 Q524320:T524320 JM524320:JP524320 TI524320:TL524320 ADE524320:ADH524320 ANA524320:AND524320 AWW524320:AWZ524320 BGS524320:BGV524320 BQO524320:BQR524320 CAK524320:CAN524320 CKG524320:CKJ524320 CUC524320:CUF524320 DDY524320:DEB524320 DNU524320:DNX524320 DXQ524320:DXT524320 EHM524320:EHP524320 ERI524320:ERL524320 FBE524320:FBH524320 FLA524320:FLD524320 FUW524320:FUZ524320 GES524320:GEV524320 GOO524320:GOR524320 GYK524320:GYN524320 HIG524320:HIJ524320 HSC524320:HSF524320 IBY524320:ICB524320 ILU524320:ILX524320 IVQ524320:IVT524320 JFM524320:JFP524320 JPI524320:JPL524320 JZE524320:JZH524320 KJA524320:KJD524320 KSW524320:KSZ524320 LCS524320:LCV524320 LMO524320:LMR524320 LWK524320:LWN524320 MGG524320:MGJ524320 MQC524320:MQF524320 MZY524320:NAB524320 NJU524320:NJX524320 NTQ524320:NTT524320 ODM524320:ODP524320 ONI524320:ONL524320 OXE524320:OXH524320 PHA524320:PHD524320 PQW524320:PQZ524320 QAS524320:QAV524320 QKO524320:QKR524320 QUK524320:QUN524320 REG524320:REJ524320 ROC524320:ROF524320 RXY524320:RYB524320 SHU524320:SHX524320 SRQ524320:SRT524320 TBM524320:TBP524320 TLI524320:TLL524320 TVE524320:TVH524320 UFA524320:UFD524320 UOW524320:UOZ524320 UYS524320:UYV524320 VIO524320:VIR524320 VSK524320:VSN524320 WCG524320:WCJ524320 WMC524320:WMF524320 WVY524320:WWB524320 Q589856:T589856 JM589856:JP589856 TI589856:TL589856 ADE589856:ADH589856 ANA589856:AND589856 AWW589856:AWZ589856 BGS589856:BGV589856 BQO589856:BQR589856 CAK589856:CAN589856 CKG589856:CKJ589856 CUC589856:CUF589856 DDY589856:DEB589856 DNU589856:DNX589856 DXQ589856:DXT589856 EHM589856:EHP589856 ERI589856:ERL589856 FBE589856:FBH589856 FLA589856:FLD589856 FUW589856:FUZ589856 GES589856:GEV589856 GOO589856:GOR589856 GYK589856:GYN589856 HIG589856:HIJ589856 HSC589856:HSF589856 IBY589856:ICB589856 ILU589856:ILX589856 IVQ589856:IVT589856 JFM589856:JFP589856 JPI589856:JPL589856 JZE589856:JZH589856 KJA589856:KJD589856 KSW589856:KSZ589856 LCS589856:LCV589856 LMO589856:LMR589856 LWK589856:LWN589856 MGG589856:MGJ589856 MQC589856:MQF589856 MZY589856:NAB589856 NJU589856:NJX589856 NTQ589856:NTT589856 ODM589856:ODP589856 ONI589856:ONL589856 OXE589856:OXH589856 PHA589856:PHD589856 PQW589856:PQZ589856 QAS589856:QAV589856 QKO589856:QKR589856 QUK589856:QUN589856 REG589856:REJ589856 ROC589856:ROF589856 RXY589856:RYB589856 SHU589856:SHX589856 SRQ589856:SRT589856 TBM589856:TBP589856 TLI589856:TLL589856 TVE589856:TVH589856 UFA589856:UFD589856 UOW589856:UOZ589856 UYS589856:UYV589856 VIO589856:VIR589856 VSK589856:VSN589856 WCG589856:WCJ589856 WMC589856:WMF589856 WVY589856:WWB589856 Q655392:T655392 JM655392:JP655392 TI655392:TL655392 ADE655392:ADH655392 ANA655392:AND655392 AWW655392:AWZ655392 BGS655392:BGV655392 BQO655392:BQR655392 CAK655392:CAN655392 CKG655392:CKJ655392 CUC655392:CUF655392 DDY655392:DEB655392 DNU655392:DNX655392 DXQ655392:DXT655392 EHM655392:EHP655392 ERI655392:ERL655392 FBE655392:FBH655392 FLA655392:FLD655392 FUW655392:FUZ655392 GES655392:GEV655392 GOO655392:GOR655392 GYK655392:GYN655392 HIG655392:HIJ655392 HSC655392:HSF655392 IBY655392:ICB655392 ILU655392:ILX655392 IVQ655392:IVT655392 JFM655392:JFP655392 JPI655392:JPL655392 JZE655392:JZH655392 KJA655392:KJD655392 KSW655392:KSZ655392 LCS655392:LCV655392 LMO655392:LMR655392 LWK655392:LWN655392 MGG655392:MGJ655392 MQC655392:MQF655392 MZY655392:NAB655392 NJU655392:NJX655392 NTQ655392:NTT655392 ODM655392:ODP655392 ONI655392:ONL655392 OXE655392:OXH655392 PHA655392:PHD655392 PQW655392:PQZ655392 QAS655392:QAV655392 QKO655392:QKR655392 QUK655392:QUN655392 REG655392:REJ655392 ROC655392:ROF655392 RXY655392:RYB655392 SHU655392:SHX655392 SRQ655392:SRT655392 TBM655392:TBP655392 TLI655392:TLL655392 TVE655392:TVH655392 UFA655392:UFD655392 UOW655392:UOZ655392 UYS655392:UYV655392 VIO655392:VIR655392 VSK655392:VSN655392 WCG655392:WCJ655392 WMC655392:WMF655392 WVY655392:WWB655392 Q720928:T720928 JM720928:JP720928 TI720928:TL720928 ADE720928:ADH720928 ANA720928:AND720928 AWW720928:AWZ720928 BGS720928:BGV720928 BQO720928:BQR720928 CAK720928:CAN720928 CKG720928:CKJ720928 CUC720928:CUF720928 DDY720928:DEB720928 DNU720928:DNX720928 DXQ720928:DXT720928 EHM720928:EHP720928 ERI720928:ERL720928 FBE720928:FBH720928 FLA720928:FLD720928 FUW720928:FUZ720928 GES720928:GEV720928 GOO720928:GOR720928 GYK720928:GYN720928 HIG720928:HIJ720928 HSC720928:HSF720928 IBY720928:ICB720928 ILU720928:ILX720928 IVQ720928:IVT720928 JFM720928:JFP720928 JPI720928:JPL720928 JZE720928:JZH720928 KJA720928:KJD720928 KSW720928:KSZ720928 LCS720928:LCV720928 LMO720928:LMR720928 LWK720928:LWN720928 MGG720928:MGJ720928 MQC720928:MQF720928 MZY720928:NAB720928 NJU720928:NJX720928 NTQ720928:NTT720928 ODM720928:ODP720928 ONI720928:ONL720928 OXE720928:OXH720928 PHA720928:PHD720928 PQW720928:PQZ720928 QAS720928:QAV720928 QKO720928:QKR720928 QUK720928:QUN720928 REG720928:REJ720928 ROC720928:ROF720928 RXY720928:RYB720928 SHU720928:SHX720928 SRQ720928:SRT720928 TBM720928:TBP720928 TLI720928:TLL720928 TVE720928:TVH720928 UFA720928:UFD720928 UOW720928:UOZ720928 UYS720928:UYV720928 VIO720928:VIR720928 VSK720928:VSN720928 WCG720928:WCJ720928 WMC720928:WMF720928 WVY720928:WWB720928 Q786464:T786464 JM786464:JP786464 TI786464:TL786464 ADE786464:ADH786464 ANA786464:AND786464 AWW786464:AWZ786464 BGS786464:BGV786464 BQO786464:BQR786464 CAK786464:CAN786464 CKG786464:CKJ786464 CUC786464:CUF786464 DDY786464:DEB786464 DNU786464:DNX786464 DXQ786464:DXT786464 EHM786464:EHP786464 ERI786464:ERL786464 FBE786464:FBH786464 FLA786464:FLD786464 FUW786464:FUZ786464 GES786464:GEV786464 GOO786464:GOR786464 GYK786464:GYN786464 HIG786464:HIJ786464 HSC786464:HSF786464 IBY786464:ICB786464 ILU786464:ILX786464 IVQ786464:IVT786464 JFM786464:JFP786464 JPI786464:JPL786464 JZE786464:JZH786464 KJA786464:KJD786464 KSW786464:KSZ786464 LCS786464:LCV786464 LMO786464:LMR786464 LWK786464:LWN786464 MGG786464:MGJ786464 MQC786464:MQF786464 MZY786464:NAB786464 NJU786464:NJX786464 NTQ786464:NTT786464 ODM786464:ODP786464 ONI786464:ONL786464 OXE786464:OXH786464 PHA786464:PHD786464 PQW786464:PQZ786464 QAS786464:QAV786464 QKO786464:QKR786464 QUK786464:QUN786464 REG786464:REJ786464 ROC786464:ROF786464 RXY786464:RYB786464 SHU786464:SHX786464 SRQ786464:SRT786464 TBM786464:TBP786464 TLI786464:TLL786464 TVE786464:TVH786464 UFA786464:UFD786464 UOW786464:UOZ786464 UYS786464:UYV786464 VIO786464:VIR786464 VSK786464:VSN786464 WCG786464:WCJ786464 WMC786464:WMF786464 WVY786464:WWB786464 Q852000:T852000 JM852000:JP852000 TI852000:TL852000 ADE852000:ADH852000 ANA852000:AND852000 AWW852000:AWZ852000 BGS852000:BGV852000 BQO852000:BQR852000 CAK852000:CAN852000 CKG852000:CKJ852000 CUC852000:CUF852000 DDY852000:DEB852000 DNU852000:DNX852000 DXQ852000:DXT852000 EHM852000:EHP852000 ERI852000:ERL852000 FBE852000:FBH852000 FLA852000:FLD852000 FUW852000:FUZ852000 GES852000:GEV852000 GOO852000:GOR852000 GYK852000:GYN852000 HIG852000:HIJ852000 HSC852000:HSF852000 IBY852000:ICB852000 ILU852000:ILX852000 IVQ852000:IVT852000 JFM852000:JFP852000 JPI852000:JPL852000 JZE852000:JZH852000 KJA852000:KJD852000 KSW852000:KSZ852000 LCS852000:LCV852000 LMO852000:LMR852000 LWK852000:LWN852000 MGG852000:MGJ852000 MQC852000:MQF852000 MZY852000:NAB852000 NJU852000:NJX852000 NTQ852000:NTT852000 ODM852000:ODP852000 ONI852000:ONL852000 OXE852000:OXH852000 PHA852000:PHD852000 PQW852000:PQZ852000 QAS852000:QAV852000 QKO852000:QKR852000 QUK852000:QUN852000 REG852000:REJ852000 ROC852000:ROF852000 RXY852000:RYB852000 SHU852000:SHX852000 SRQ852000:SRT852000 TBM852000:TBP852000 TLI852000:TLL852000 TVE852000:TVH852000 UFA852000:UFD852000 UOW852000:UOZ852000 UYS852000:UYV852000 VIO852000:VIR852000 VSK852000:VSN852000 WCG852000:WCJ852000 WMC852000:WMF852000 WVY852000:WWB852000 Q917536:T917536 JM917536:JP917536 TI917536:TL917536 ADE917536:ADH917536 ANA917536:AND917536 AWW917536:AWZ917536 BGS917536:BGV917536 BQO917536:BQR917536 CAK917536:CAN917536 CKG917536:CKJ917536 CUC917536:CUF917536 DDY917536:DEB917536 DNU917536:DNX917536 DXQ917536:DXT917536 EHM917536:EHP917536 ERI917536:ERL917536 FBE917536:FBH917536 FLA917536:FLD917536 FUW917536:FUZ917536 GES917536:GEV917536 GOO917536:GOR917536 GYK917536:GYN917536 HIG917536:HIJ917536 HSC917536:HSF917536 IBY917536:ICB917536 ILU917536:ILX917536 IVQ917536:IVT917536 JFM917536:JFP917536 JPI917536:JPL917536 JZE917536:JZH917536 KJA917536:KJD917536 KSW917536:KSZ917536 LCS917536:LCV917536 LMO917536:LMR917536 LWK917536:LWN917536 MGG917536:MGJ917536 MQC917536:MQF917536 MZY917536:NAB917536 NJU917536:NJX917536 NTQ917536:NTT917536 ODM917536:ODP917536 ONI917536:ONL917536 OXE917536:OXH917536 PHA917536:PHD917536 PQW917536:PQZ917536 QAS917536:QAV917536 QKO917536:QKR917536 QUK917536:QUN917536 REG917536:REJ917536 ROC917536:ROF917536 RXY917536:RYB917536 SHU917536:SHX917536 SRQ917536:SRT917536 TBM917536:TBP917536 TLI917536:TLL917536 TVE917536:TVH917536 UFA917536:UFD917536 UOW917536:UOZ917536 UYS917536:UYV917536 VIO917536:VIR917536 VSK917536:VSN917536 WCG917536:WCJ917536 WMC917536:WMF917536 WVY917536:WWB917536 Q983072:T983072 JM983072:JP983072 TI983072:TL983072 ADE983072:ADH983072 ANA983072:AND983072 AWW983072:AWZ983072 BGS983072:BGV983072 BQO983072:BQR983072 CAK983072:CAN983072 CKG983072:CKJ983072 CUC983072:CUF983072 DDY983072:DEB983072 DNU983072:DNX983072 DXQ983072:DXT983072 EHM983072:EHP983072 ERI983072:ERL983072 FBE983072:FBH983072 FLA983072:FLD983072 FUW983072:FUZ983072 GES983072:GEV983072 GOO983072:GOR983072 GYK983072:GYN983072 HIG983072:HIJ983072 HSC983072:HSF983072 IBY983072:ICB983072 ILU983072:ILX983072 IVQ983072:IVT983072 JFM983072:JFP983072 JPI983072:JPL983072 JZE983072:JZH983072 KJA983072:KJD983072 KSW983072:KSZ983072 LCS983072:LCV983072 LMO983072:LMR983072 LWK983072:LWN983072 MGG983072:MGJ983072 MQC983072:MQF983072 MZY983072:NAB983072 NJU983072:NJX983072 NTQ983072:NTT983072 ODM983072:ODP983072 ONI983072:ONL983072 OXE983072:OXH983072 PHA983072:PHD983072 PQW983072:PQZ983072 QAS983072:QAV983072 QKO983072:QKR983072 QUK983072:QUN983072 REG983072:REJ983072 ROC983072:ROF983072 RXY983072:RYB983072 SHU983072:SHX983072 SRQ983072:SRT983072 TBM983072:TBP983072 TLI983072:TLL983072 TVE983072:TVH983072 UFA983072:UFD983072 UOW983072:UOZ983072 UYS983072:UYV983072 VIO983072:VIR983072 VSK983072:VSN983072 WCG983072:WCJ983072 WMC983072:WMF983072 WVY983072:WWB983072">
      <formula1>$Z$31:$Z$34</formula1>
    </dataValidation>
    <dataValidation type="list" allowBlank="1" sqref="S35:T35 JO35:JP35 TK35:TL35 ADG35:ADH35 ANC35:AND35 AWY35:AWZ35 BGU35:BGV35 BQQ35:BQR35 CAM35:CAN35 CKI35:CKJ35 CUE35:CUF35 DEA35:DEB35 DNW35:DNX35 DXS35:DXT35 EHO35:EHP35 ERK35:ERL35 FBG35:FBH35 FLC35:FLD35 FUY35:FUZ35 GEU35:GEV35 GOQ35:GOR35 GYM35:GYN35 HII35:HIJ35 HSE35:HSF35 ICA35:ICB35 ILW35:ILX35 IVS35:IVT35 JFO35:JFP35 JPK35:JPL35 JZG35:JZH35 KJC35:KJD35 KSY35:KSZ35 LCU35:LCV35 LMQ35:LMR35 LWM35:LWN35 MGI35:MGJ35 MQE35:MQF35 NAA35:NAB35 NJW35:NJX35 NTS35:NTT35 ODO35:ODP35 ONK35:ONL35 OXG35:OXH35 PHC35:PHD35 PQY35:PQZ35 QAU35:QAV35 QKQ35:QKR35 QUM35:QUN35 REI35:REJ35 ROE35:ROF35 RYA35:RYB35 SHW35:SHX35 SRS35:SRT35 TBO35:TBP35 TLK35:TLL35 TVG35:TVH35 UFC35:UFD35 UOY35:UOZ35 UYU35:UYV35 VIQ35:VIR35 VSM35:VSN35 WCI35:WCJ35 WME35:WMF35 WWA35:WWB35 S65571:T65571 JO65571:JP65571 TK65571:TL65571 ADG65571:ADH65571 ANC65571:AND65571 AWY65571:AWZ65571 BGU65571:BGV65571 BQQ65571:BQR65571 CAM65571:CAN65571 CKI65571:CKJ65571 CUE65571:CUF65571 DEA65571:DEB65571 DNW65571:DNX65571 DXS65571:DXT65571 EHO65571:EHP65571 ERK65571:ERL65571 FBG65571:FBH65571 FLC65571:FLD65571 FUY65571:FUZ65571 GEU65571:GEV65571 GOQ65571:GOR65571 GYM65571:GYN65571 HII65571:HIJ65571 HSE65571:HSF65571 ICA65571:ICB65571 ILW65571:ILX65571 IVS65571:IVT65571 JFO65571:JFP65571 JPK65571:JPL65571 JZG65571:JZH65571 KJC65571:KJD65571 KSY65571:KSZ65571 LCU65571:LCV65571 LMQ65571:LMR65571 LWM65571:LWN65571 MGI65571:MGJ65571 MQE65571:MQF65571 NAA65571:NAB65571 NJW65571:NJX65571 NTS65571:NTT65571 ODO65571:ODP65571 ONK65571:ONL65571 OXG65571:OXH65571 PHC65571:PHD65571 PQY65571:PQZ65571 QAU65571:QAV65571 QKQ65571:QKR65571 QUM65571:QUN65571 REI65571:REJ65571 ROE65571:ROF65571 RYA65571:RYB65571 SHW65571:SHX65571 SRS65571:SRT65571 TBO65571:TBP65571 TLK65571:TLL65571 TVG65571:TVH65571 UFC65571:UFD65571 UOY65571:UOZ65571 UYU65571:UYV65571 VIQ65571:VIR65571 VSM65571:VSN65571 WCI65571:WCJ65571 WME65571:WMF65571 WWA65571:WWB65571 S131107:T131107 JO131107:JP131107 TK131107:TL131107 ADG131107:ADH131107 ANC131107:AND131107 AWY131107:AWZ131107 BGU131107:BGV131107 BQQ131107:BQR131107 CAM131107:CAN131107 CKI131107:CKJ131107 CUE131107:CUF131107 DEA131107:DEB131107 DNW131107:DNX131107 DXS131107:DXT131107 EHO131107:EHP131107 ERK131107:ERL131107 FBG131107:FBH131107 FLC131107:FLD131107 FUY131107:FUZ131107 GEU131107:GEV131107 GOQ131107:GOR131107 GYM131107:GYN131107 HII131107:HIJ131107 HSE131107:HSF131107 ICA131107:ICB131107 ILW131107:ILX131107 IVS131107:IVT131107 JFO131107:JFP131107 JPK131107:JPL131107 JZG131107:JZH131107 KJC131107:KJD131107 KSY131107:KSZ131107 LCU131107:LCV131107 LMQ131107:LMR131107 LWM131107:LWN131107 MGI131107:MGJ131107 MQE131107:MQF131107 NAA131107:NAB131107 NJW131107:NJX131107 NTS131107:NTT131107 ODO131107:ODP131107 ONK131107:ONL131107 OXG131107:OXH131107 PHC131107:PHD131107 PQY131107:PQZ131107 QAU131107:QAV131107 QKQ131107:QKR131107 QUM131107:QUN131107 REI131107:REJ131107 ROE131107:ROF131107 RYA131107:RYB131107 SHW131107:SHX131107 SRS131107:SRT131107 TBO131107:TBP131107 TLK131107:TLL131107 TVG131107:TVH131107 UFC131107:UFD131107 UOY131107:UOZ131107 UYU131107:UYV131107 VIQ131107:VIR131107 VSM131107:VSN131107 WCI131107:WCJ131107 WME131107:WMF131107 WWA131107:WWB131107 S196643:T196643 JO196643:JP196643 TK196643:TL196643 ADG196643:ADH196643 ANC196643:AND196643 AWY196643:AWZ196643 BGU196643:BGV196643 BQQ196643:BQR196643 CAM196643:CAN196643 CKI196643:CKJ196643 CUE196643:CUF196643 DEA196643:DEB196643 DNW196643:DNX196643 DXS196643:DXT196643 EHO196643:EHP196643 ERK196643:ERL196643 FBG196643:FBH196643 FLC196643:FLD196643 FUY196643:FUZ196643 GEU196643:GEV196643 GOQ196643:GOR196643 GYM196643:GYN196643 HII196643:HIJ196643 HSE196643:HSF196643 ICA196643:ICB196643 ILW196643:ILX196643 IVS196643:IVT196643 JFO196643:JFP196643 JPK196643:JPL196643 JZG196643:JZH196643 KJC196643:KJD196643 KSY196643:KSZ196643 LCU196643:LCV196643 LMQ196643:LMR196643 LWM196643:LWN196643 MGI196643:MGJ196643 MQE196643:MQF196643 NAA196643:NAB196643 NJW196643:NJX196643 NTS196643:NTT196643 ODO196643:ODP196643 ONK196643:ONL196643 OXG196643:OXH196643 PHC196643:PHD196643 PQY196643:PQZ196643 QAU196643:QAV196643 QKQ196643:QKR196643 QUM196643:QUN196643 REI196643:REJ196643 ROE196643:ROF196643 RYA196643:RYB196643 SHW196643:SHX196643 SRS196643:SRT196643 TBO196643:TBP196643 TLK196643:TLL196643 TVG196643:TVH196643 UFC196643:UFD196643 UOY196643:UOZ196643 UYU196643:UYV196643 VIQ196643:VIR196643 VSM196643:VSN196643 WCI196643:WCJ196643 WME196643:WMF196643 WWA196643:WWB196643 S262179:T262179 JO262179:JP262179 TK262179:TL262179 ADG262179:ADH262179 ANC262179:AND262179 AWY262179:AWZ262179 BGU262179:BGV262179 BQQ262179:BQR262179 CAM262179:CAN262179 CKI262179:CKJ262179 CUE262179:CUF262179 DEA262179:DEB262179 DNW262179:DNX262179 DXS262179:DXT262179 EHO262179:EHP262179 ERK262179:ERL262179 FBG262179:FBH262179 FLC262179:FLD262179 FUY262179:FUZ262179 GEU262179:GEV262179 GOQ262179:GOR262179 GYM262179:GYN262179 HII262179:HIJ262179 HSE262179:HSF262179 ICA262179:ICB262179 ILW262179:ILX262179 IVS262179:IVT262179 JFO262179:JFP262179 JPK262179:JPL262179 JZG262179:JZH262179 KJC262179:KJD262179 KSY262179:KSZ262179 LCU262179:LCV262179 LMQ262179:LMR262179 LWM262179:LWN262179 MGI262179:MGJ262179 MQE262179:MQF262179 NAA262179:NAB262179 NJW262179:NJX262179 NTS262179:NTT262179 ODO262179:ODP262179 ONK262179:ONL262179 OXG262179:OXH262179 PHC262179:PHD262179 PQY262179:PQZ262179 QAU262179:QAV262179 QKQ262179:QKR262179 QUM262179:QUN262179 REI262179:REJ262179 ROE262179:ROF262179 RYA262179:RYB262179 SHW262179:SHX262179 SRS262179:SRT262179 TBO262179:TBP262179 TLK262179:TLL262179 TVG262179:TVH262179 UFC262179:UFD262179 UOY262179:UOZ262179 UYU262179:UYV262179 VIQ262179:VIR262179 VSM262179:VSN262179 WCI262179:WCJ262179 WME262179:WMF262179 WWA262179:WWB262179 S327715:T327715 JO327715:JP327715 TK327715:TL327715 ADG327715:ADH327715 ANC327715:AND327715 AWY327715:AWZ327715 BGU327715:BGV327715 BQQ327715:BQR327715 CAM327715:CAN327715 CKI327715:CKJ327715 CUE327715:CUF327715 DEA327715:DEB327715 DNW327715:DNX327715 DXS327715:DXT327715 EHO327715:EHP327715 ERK327715:ERL327715 FBG327715:FBH327715 FLC327715:FLD327715 FUY327715:FUZ327715 GEU327715:GEV327715 GOQ327715:GOR327715 GYM327715:GYN327715 HII327715:HIJ327715 HSE327715:HSF327715 ICA327715:ICB327715 ILW327715:ILX327715 IVS327715:IVT327715 JFO327715:JFP327715 JPK327715:JPL327715 JZG327715:JZH327715 KJC327715:KJD327715 KSY327715:KSZ327715 LCU327715:LCV327715 LMQ327715:LMR327715 LWM327715:LWN327715 MGI327715:MGJ327715 MQE327715:MQF327715 NAA327715:NAB327715 NJW327715:NJX327715 NTS327715:NTT327715 ODO327715:ODP327715 ONK327715:ONL327715 OXG327715:OXH327715 PHC327715:PHD327715 PQY327715:PQZ327715 QAU327715:QAV327715 QKQ327715:QKR327715 QUM327715:QUN327715 REI327715:REJ327715 ROE327715:ROF327715 RYA327715:RYB327715 SHW327715:SHX327715 SRS327715:SRT327715 TBO327715:TBP327715 TLK327715:TLL327715 TVG327715:TVH327715 UFC327715:UFD327715 UOY327715:UOZ327715 UYU327715:UYV327715 VIQ327715:VIR327715 VSM327715:VSN327715 WCI327715:WCJ327715 WME327715:WMF327715 WWA327715:WWB327715 S393251:T393251 JO393251:JP393251 TK393251:TL393251 ADG393251:ADH393251 ANC393251:AND393251 AWY393251:AWZ393251 BGU393251:BGV393251 BQQ393251:BQR393251 CAM393251:CAN393251 CKI393251:CKJ393251 CUE393251:CUF393251 DEA393251:DEB393251 DNW393251:DNX393251 DXS393251:DXT393251 EHO393251:EHP393251 ERK393251:ERL393251 FBG393251:FBH393251 FLC393251:FLD393251 FUY393251:FUZ393251 GEU393251:GEV393251 GOQ393251:GOR393251 GYM393251:GYN393251 HII393251:HIJ393251 HSE393251:HSF393251 ICA393251:ICB393251 ILW393251:ILX393251 IVS393251:IVT393251 JFO393251:JFP393251 JPK393251:JPL393251 JZG393251:JZH393251 KJC393251:KJD393251 KSY393251:KSZ393251 LCU393251:LCV393251 LMQ393251:LMR393251 LWM393251:LWN393251 MGI393251:MGJ393251 MQE393251:MQF393251 NAA393251:NAB393251 NJW393251:NJX393251 NTS393251:NTT393251 ODO393251:ODP393251 ONK393251:ONL393251 OXG393251:OXH393251 PHC393251:PHD393251 PQY393251:PQZ393251 QAU393251:QAV393251 QKQ393251:QKR393251 QUM393251:QUN393251 REI393251:REJ393251 ROE393251:ROF393251 RYA393251:RYB393251 SHW393251:SHX393251 SRS393251:SRT393251 TBO393251:TBP393251 TLK393251:TLL393251 TVG393251:TVH393251 UFC393251:UFD393251 UOY393251:UOZ393251 UYU393251:UYV393251 VIQ393251:VIR393251 VSM393251:VSN393251 WCI393251:WCJ393251 WME393251:WMF393251 WWA393251:WWB393251 S458787:T458787 JO458787:JP458787 TK458787:TL458787 ADG458787:ADH458787 ANC458787:AND458787 AWY458787:AWZ458787 BGU458787:BGV458787 BQQ458787:BQR458787 CAM458787:CAN458787 CKI458787:CKJ458787 CUE458787:CUF458787 DEA458787:DEB458787 DNW458787:DNX458787 DXS458787:DXT458787 EHO458787:EHP458787 ERK458787:ERL458787 FBG458787:FBH458787 FLC458787:FLD458787 FUY458787:FUZ458787 GEU458787:GEV458787 GOQ458787:GOR458787 GYM458787:GYN458787 HII458787:HIJ458787 HSE458787:HSF458787 ICA458787:ICB458787 ILW458787:ILX458787 IVS458787:IVT458787 JFO458787:JFP458787 JPK458787:JPL458787 JZG458787:JZH458787 KJC458787:KJD458787 KSY458787:KSZ458787 LCU458787:LCV458787 LMQ458787:LMR458787 LWM458787:LWN458787 MGI458787:MGJ458787 MQE458787:MQF458787 NAA458787:NAB458787 NJW458787:NJX458787 NTS458787:NTT458787 ODO458787:ODP458787 ONK458787:ONL458787 OXG458787:OXH458787 PHC458787:PHD458787 PQY458787:PQZ458787 QAU458787:QAV458787 QKQ458787:QKR458787 QUM458787:QUN458787 REI458787:REJ458787 ROE458787:ROF458787 RYA458787:RYB458787 SHW458787:SHX458787 SRS458787:SRT458787 TBO458787:TBP458787 TLK458787:TLL458787 TVG458787:TVH458787 UFC458787:UFD458787 UOY458787:UOZ458787 UYU458787:UYV458787 VIQ458787:VIR458787 VSM458787:VSN458787 WCI458787:WCJ458787 WME458787:WMF458787 WWA458787:WWB458787 S524323:T524323 JO524323:JP524323 TK524323:TL524323 ADG524323:ADH524323 ANC524323:AND524323 AWY524323:AWZ524323 BGU524323:BGV524323 BQQ524323:BQR524323 CAM524323:CAN524323 CKI524323:CKJ524323 CUE524323:CUF524323 DEA524323:DEB524323 DNW524323:DNX524323 DXS524323:DXT524323 EHO524323:EHP524323 ERK524323:ERL524323 FBG524323:FBH524323 FLC524323:FLD524323 FUY524323:FUZ524323 GEU524323:GEV524323 GOQ524323:GOR524323 GYM524323:GYN524323 HII524323:HIJ524323 HSE524323:HSF524323 ICA524323:ICB524323 ILW524323:ILX524323 IVS524323:IVT524323 JFO524323:JFP524323 JPK524323:JPL524323 JZG524323:JZH524323 KJC524323:KJD524323 KSY524323:KSZ524323 LCU524323:LCV524323 LMQ524323:LMR524323 LWM524323:LWN524323 MGI524323:MGJ524323 MQE524323:MQF524323 NAA524323:NAB524323 NJW524323:NJX524323 NTS524323:NTT524323 ODO524323:ODP524323 ONK524323:ONL524323 OXG524323:OXH524323 PHC524323:PHD524323 PQY524323:PQZ524323 QAU524323:QAV524323 QKQ524323:QKR524323 QUM524323:QUN524323 REI524323:REJ524323 ROE524323:ROF524323 RYA524323:RYB524323 SHW524323:SHX524323 SRS524323:SRT524323 TBO524323:TBP524323 TLK524323:TLL524323 TVG524323:TVH524323 UFC524323:UFD524323 UOY524323:UOZ524323 UYU524323:UYV524323 VIQ524323:VIR524323 VSM524323:VSN524323 WCI524323:WCJ524323 WME524323:WMF524323 WWA524323:WWB524323 S589859:T589859 JO589859:JP589859 TK589859:TL589859 ADG589859:ADH589859 ANC589859:AND589859 AWY589859:AWZ589859 BGU589859:BGV589859 BQQ589859:BQR589859 CAM589859:CAN589859 CKI589859:CKJ589859 CUE589859:CUF589859 DEA589859:DEB589859 DNW589859:DNX589859 DXS589859:DXT589859 EHO589859:EHP589859 ERK589859:ERL589859 FBG589859:FBH589859 FLC589859:FLD589859 FUY589859:FUZ589859 GEU589859:GEV589859 GOQ589859:GOR589859 GYM589859:GYN589859 HII589859:HIJ589859 HSE589859:HSF589859 ICA589859:ICB589859 ILW589859:ILX589859 IVS589859:IVT589859 JFO589859:JFP589859 JPK589859:JPL589859 JZG589859:JZH589859 KJC589859:KJD589859 KSY589859:KSZ589859 LCU589859:LCV589859 LMQ589859:LMR589859 LWM589859:LWN589859 MGI589859:MGJ589859 MQE589859:MQF589859 NAA589859:NAB589859 NJW589859:NJX589859 NTS589859:NTT589859 ODO589859:ODP589859 ONK589859:ONL589859 OXG589859:OXH589859 PHC589859:PHD589859 PQY589859:PQZ589859 QAU589859:QAV589859 QKQ589859:QKR589859 QUM589859:QUN589859 REI589859:REJ589859 ROE589859:ROF589859 RYA589859:RYB589859 SHW589859:SHX589859 SRS589859:SRT589859 TBO589859:TBP589859 TLK589859:TLL589859 TVG589859:TVH589859 UFC589859:UFD589859 UOY589859:UOZ589859 UYU589859:UYV589859 VIQ589859:VIR589859 VSM589859:VSN589859 WCI589859:WCJ589859 WME589859:WMF589859 WWA589859:WWB589859 S655395:T655395 JO655395:JP655395 TK655395:TL655395 ADG655395:ADH655395 ANC655395:AND655395 AWY655395:AWZ655395 BGU655395:BGV655395 BQQ655395:BQR655395 CAM655395:CAN655395 CKI655395:CKJ655395 CUE655395:CUF655395 DEA655395:DEB655395 DNW655395:DNX655395 DXS655395:DXT655395 EHO655395:EHP655395 ERK655395:ERL655395 FBG655395:FBH655395 FLC655395:FLD655395 FUY655395:FUZ655395 GEU655395:GEV655395 GOQ655395:GOR655395 GYM655395:GYN655395 HII655395:HIJ655395 HSE655395:HSF655395 ICA655395:ICB655395 ILW655395:ILX655395 IVS655395:IVT655395 JFO655395:JFP655395 JPK655395:JPL655395 JZG655395:JZH655395 KJC655395:KJD655395 KSY655395:KSZ655395 LCU655395:LCV655395 LMQ655395:LMR655395 LWM655395:LWN655395 MGI655395:MGJ655395 MQE655395:MQF655395 NAA655395:NAB655395 NJW655395:NJX655395 NTS655395:NTT655395 ODO655395:ODP655395 ONK655395:ONL655395 OXG655395:OXH655395 PHC655395:PHD655395 PQY655395:PQZ655395 QAU655395:QAV655395 QKQ655395:QKR655395 QUM655395:QUN655395 REI655395:REJ655395 ROE655395:ROF655395 RYA655395:RYB655395 SHW655395:SHX655395 SRS655395:SRT655395 TBO655395:TBP655395 TLK655395:TLL655395 TVG655395:TVH655395 UFC655395:UFD655395 UOY655395:UOZ655395 UYU655395:UYV655395 VIQ655395:VIR655395 VSM655395:VSN655395 WCI655395:WCJ655395 WME655395:WMF655395 WWA655395:WWB655395 S720931:T720931 JO720931:JP720931 TK720931:TL720931 ADG720931:ADH720931 ANC720931:AND720931 AWY720931:AWZ720931 BGU720931:BGV720931 BQQ720931:BQR720931 CAM720931:CAN720931 CKI720931:CKJ720931 CUE720931:CUF720931 DEA720931:DEB720931 DNW720931:DNX720931 DXS720931:DXT720931 EHO720931:EHP720931 ERK720931:ERL720931 FBG720931:FBH720931 FLC720931:FLD720931 FUY720931:FUZ720931 GEU720931:GEV720931 GOQ720931:GOR720931 GYM720931:GYN720931 HII720931:HIJ720931 HSE720931:HSF720931 ICA720931:ICB720931 ILW720931:ILX720931 IVS720931:IVT720931 JFO720931:JFP720931 JPK720931:JPL720931 JZG720931:JZH720931 KJC720931:KJD720931 KSY720931:KSZ720931 LCU720931:LCV720931 LMQ720931:LMR720931 LWM720931:LWN720931 MGI720931:MGJ720931 MQE720931:MQF720931 NAA720931:NAB720931 NJW720931:NJX720931 NTS720931:NTT720931 ODO720931:ODP720931 ONK720931:ONL720931 OXG720931:OXH720931 PHC720931:PHD720931 PQY720931:PQZ720931 QAU720931:QAV720931 QKQ720931:QKR720931 QUM720931:QUN720931 REI720931:REJ720931 ROE720931:ROF720931 RYA720931:RYB720931 SHW720931:SHX720931 SRS720931:SRT720931 TBO720931:TBP720931 TLK720931:TLL720931 TVG720931:TVH720931 UFC720931:UFD720931 UOY720931:UOZ720931 UYU720931:UYV720931 VIQ720931:VIR720931 VSM720931:VSN720931 WCI720931:WCJ720931 WME720931:WMF720931 WWA720931:WWB720931 S786467:T786467 JO786467:JP786467 TK786467:TL786467 ADG786467:ADH786467 ANC786467:AND786467 AWY786467:AWZ786467 BGU786467:BGV786467 BQQ786467:BQR786467 CAM786467:CAN786467 CKI786467:CKJ786467 CUE786467:CUF786467 DEA786467:DEB786467 DNW786467:DNX786467 DXS786467:DXT786467 EHO786467:EHP786467 ERK786467:ERL786467 FBG786467:FBH786467 FLC786467:FLD786467 FUY786467:FUZ786467 GEU786467:GEV786467 GOQ786467:GOR786467 GYM786467:GYN786467 HII786467:HIJ786467 HSE786467:HSF786467 ICA786467:ICB786467 ILW786467:ILX786467 IVS786467:IVT786467 JFO786467:JFP786467 JPK786467:JPL786467 JZG786467:JZH786467 KJC786467:KJD786467 KSY786467:KSZ786467 LCU786467:LCV786467 LMQ786467:LMR786467 LWM786467:LWN786467 MGI786467:MGJ786467 MQE786467:MQF786467 NAA786467:NAB786467 NJW786467:NJX786467 NTS786467:NTT786467 ODO786467:ODP786467 ONK786467:ONL786467 OXG786467:OXH786467 PHC786467:PHD786467 PQY786467:PQZ786467 QAU786467:QAV786467 QKQ786467:QKR786467 QUM786467:QUN786467 REI786467:REJ786467 ROE786467:ROF786467 RYA786467:RYB786467 SHW786467:SHX786467 SRS786467:SRT786467 TBO786467:TBP786467 TLK786467:TLL786467 TVG786467:TVH786467 UFC786467:UFD786467 UOY786467:UOZ786467 UYU786467:UYV786467 VIQ786467:VIR786467 VSM786467:VSN786467 WCI786467:WCJ786467 WME786467:WMF786467 WWA786467:WWB786467 S852003:T852003 JO852003:JP852003 TK852003:TL852003 ADG852003:ADH852003 ANC852003:AND852003 AWY852003:AWZ852003 BGU852003:BGV852003 BQQ852003:BQR852003 CAM852003:CAN852003 CKI852003:CKJ852003 CUE852003:CUF852003 DEA852003:DEB852003 DNW852003:DNX852003 DXS852003:DXT852003 EHO852003:EHP852003 ERK852003:ERL852003 FBG852003:FBH852003 FLC852003:FLD852003 FUY852003:FUZ852003 GEU852003:GEV852003 GOQ852003:GOR852003 GYM852003:GYN852003 HII852003:HIJ852003 HSE852003:HSF852003 ICA852003:ICB852003 ILW852003:ILX852003 IVS852003:IVT852003 JFO852003:JFP852003 JPK852003:JPL852003 JZG852003:JZH852003 KJC852003:KJD852003 KSY852003:KSZ852003 LCU852003:LCV852003 LMQ852003:LMR852003 LWM852003:LWN852003 MGI852003:MGJ852003 MQE852003:MQF852003 NAA852003:NAB852003 NJW852003:NJX852003 NTS852003:NTT852003 ODO852003:ODP852003 ONK852003:ONL852003 OXG852003:OXH852003 PHC852003:PHD852003 PQY852003:PQZ852003 QAU852003:QAV852003 QKQ852003:QKR852003 QUM852003:QUN852003 REI852003:REJ852003 ROE852003:ROF852003 RYA852003:RYB852003 SHW852003:SHX852003 SRS852003:SRT852003 TBO852003:TBP852003 TLK852003:TLL852003 TVG852003:TVH852003 UFC852003:UFD852003 UOY852003:UOZ852003 UYU852003:UYV852003 VIQ852003:VIR852003 VSM852003:VSN852003 WCI852003:WCJ852003 WME852003:WMF852003 WWA852003:WWB852003 S917539:T917539 JO917539:JP917539 TK917539:TL917539 ADG917539:ADH917539 ANC917539:AND917539 AWY917539:AWZ917539 BGU917539:BGV917539 BQQ917539:BQR917539 CAM917539:CAN917539 CKI917539:CKJ917539 CUE917539:CUF917539 DEA917539:DEB917539 DNW917539:DNX917539 DXS917539:DXT917539 EHO917539:EHP917539 ERK917539:ERL917539 FBG917539:FBH917539 FLC917539:FLD917539 FUY917539:FUZ917539 GEU917539:GEV917539 GOQ917539:GOR917539 GYM917539:GYN917539 HII917539:HIJ917539 HSE917539:HSF917539 ICA917539:ICB917539 ILW917539:ILX917539 IVS917539:IVT917539 JFO917539:JFP917539 JPK917539:JPL917539 JZG917539:JZH917539 KJC917539:KJD917539 KSY917539:KSZ917539 LCU917539:LCV917539 LMQ917539:LMR917539 LWM917539:LWN917539 MGI917539:MGJ917539 MQE917539:MQF917539 NAA917539:NAB917539 NJW917539:NJX917539 NTS917539:NTT917539 ODO917539:ODP917539 ONK917539:ONL917539 OXG917539:OXH917539 PHC917539:PHD917539 PQY917539:PQZ917539 QAU917539:QAV917539 QKQ917539:QKR917539 QUM917539:QUN917539 REI917539:REJ917539 ROE917539:ROF917539 RYA917539:RYB917539 SHW917539:SHX917539 SRS917539:SRT917539 TBO917539:TBP917539 TLK917539:TLL917539 TVG917539:TVH917539 UFC917539:UFD917539 UOY917539:UOZ917539 UYU917539:UYV917539 VIQ917539:VIR917539 VSM917539:VSN917539 WCI917539:WCJ917539 WME917539:WMF917539 WWA917539:WWB917539 S983075:T983075 JO983075:JP983075 TK983075:TL983075 ADG983075:ADH983075 ANC983075:AND983075 AWY983075:AWZ983075 BGU983075:BGV983075 BQQ983075:BQR983075 CAM983075:CAN983075 CKI983075:CKJ983075 CUE983075:CUF983075 DEA983075:DEB983075 DNW983075:DNX983075 DXS983075:DXT983075 EHO983075:EHP983075 ERK983075:ERL983075 FBG983075:FBH983075 FLC983075:FLD983075 FUY983075:FUZ983075 GEU983075:GEV983075 GOQ983075:GOR983075 GYM983075:GYN983075 HII983075:HIJ983075 HSE983075:HSF983075 ICA983075:ICB983075 ILW983075:ILX983075 IVS983075:IVT983075 JFO983075:JFP983075 JPK983075:JPL983075 JZG983075:JZH983075 KJC983075:KJD983075 KSY983075:KSZ983075 LCU983075:LCV983075 LMQ983075:LMR983075 LWM983075:LWN983075 MGI983075:MGJ983075 MQE983075:MQF983075 NAA983075:NAB983075 NJW983075:NJX983075 NTS983075:NTT983075 ODO983075:ODP983075 ONK983075:ONL983075 OXG983075:OXH983075 PHC983075:PHD983075 PQY983075:PQZ983075 QAU983075:QAV983075 QKQ983075:QKR983075 QUM983075:QUN983075 REI983075:REJ983075 ROE983075:ROF983075 RYA983075:RYB983075 SHW983075:SHX983075 SRS983075:SRT983075 TBO983075:TBP983075 TLK983075:TLL983075 TVG983075:TVH983075 UFC983075:UFD983075 UOY983075:UOZ983075 UYU983075:UYV983075 VIQ983075:VIR983075 VSM983075:VSN983075 WCI983075:WCJ983075 WME983075:WMF983075 WWA983075:WWB983075">
      <formula1>$Z$37:$Z$39</formula1>
    </dataValidation>
    <dataValidation type="list" allowBlank="1" sqref="S39 JO39 TK39 ADG39 ANC39 AWY39 BGU39 BQQ39 CAM39 CKI39 CUE39 DEA39 DNW39 DXS39 EHO39 ERK39 FBG39 FLC39 FUY39 GEU39 GOQ39 GYM39 HII39 HSE39 ICA39 ILW39 IVS39 JFO39 JPK39 JZG39 KJC39 KSY39 LCU39 LMQ39 LWM39 MGI39 MQE39 NAA39 NJW39 NTS39 ODO39 ONK39 OXG39 PHC39 PQY39 QAU39 QKQ39 QUM39 REI39 ROE39 RYA39 SHW39 SRS39 TBO39 TLK39 TVG39 UFC39 UOY39 UYU39 VIQ39 VSM39 WCI39 WME39 WWA39 S65575 JO65575 TK65575 ADG65575 ANC65575 AWY65575 BGU65575 BQQ65575 CAM65575 CKI65575 CUE65575 DEA65575 DNW65575 DXS65575 EHO65575 ERK65575 FBG65575 FLC65575 FUY65575 GEU65575 GOQ65575 GYM65575 HII65575 HSE65575 ICA65575 ILW65575 IVS65575 JFO65575 JPK65575 JZG65575 KJC65575 KSY65575 LCU65575 LMQ65575 LWM65575 MGI65575 MQE65575 NAA65575 NJW65575 NTS65575 ODO65575 ONK65575 OXG65575 PHC65575 PQY65575 QAU65575 QKQ65575 QUM65575 REI65575 ROE65575 RYA65575 SHW65575 SRS65575 TBO65575 TLK65575 TVG65575 UFC65575 UOY65575 UYU65575 VIQ65575 VSM65575 WCI65575 WME65575 WWA65575 S131111 JO131111 TK131111 ADG131111 ANC131111 AWY131111 BGU131111 BQQ131111 CAM131111 CKI131111 CUE131111 DEA131111 DNW131111 DXS131111 EHO131111 ERK131111 FBG131111 FLC131111 FUY131111 GEU131111 GOQ131111 GYM131111 HII131111 HSE131111 ICA131111 ILW131111 IVS131111 JFO131111 JPK131111 JZG131111 KJC131111 KSY131111 LCU131111 LMQ131111 LWM131111 MGI131111 MQE131111 NAA131111 NJW131111 NTS131111 ODO131111 ONK131111 OXG131111 PHC131111 PQY131111 QAU131111 QKQ131111 QUM131111 REI131111 ROE131111 RYA131111 SHW131111 SRS131111 TBO131111 TLK131111 TVG131111 UFC131111 UOY131111 UYU131111 VIQ131111 VSM131111 WCI131111 WME131111 WWA131111 S196647 JO196647 TK196647 ADG196647 ANC196647 AWY196647 BGU196647 BQQ196647 CAM196647 CKI196647 CUE196647 DEA196647 DNW196647 DXS196647 EHO196647 ERK196647 FBG196647 FLC196647 FUY196647 GEU196647 GOQ196647 GYM196647 HII196647 HSE196647 ICA196647 ILW196647 IVS196647 JFO196647 JPK196647 JZG196647 KJC196647 KSY196647 LCU196647 LMQ196647 LWM196647 MGI196647 MQE196647 NAA196647 NJW196647 NTS196647 ODO196647 ONK196647 OXG196647 PHC196647 PQY196647 QAU196647 QKQ196647 QUM196647 REI196647 ROE196647 RYA196647 SHW196647 SRS196647 TBO196647 TLK196647 TVG196647 UFC196647 UOY196647 UYU196647 VIQ196647 VSM196647 WCI196647 WME196647 WWA196647 S262183 JO262183 TK262183 ADG262183 ANC262183 AWY262183 BGU262183 BQQ262183 CAM262183 CKI262183 CUE262183 DEA262183 DNW262183 DXS262183 EHO262183 ERK262183 FBG262183 FLC262183 FUY262183 GEU262183 GOQ262183 GYM262183 HII262183 HSE262183 ICA262183 ILW262183 IVS262183 JFO262183 JPK262183 JZG262183 KJC262183 KSY262183 LCU262183 LMQ262183 LWM262183 MGI262183 MQE262183 NAA262183 NJW262183 NTS262183 ODO262183 ONK262183 OXG262183 PHC262183 PQY262183 QAU262183 QKQ262183 QUM262183 REI262183 ROE262183 RYA262183 SHW262183 SRS262183 TBO262183 TLK262183 TVG262183 UFC262183 UOY262183 UYU262183 VIQ262183 VSM262183 WCI262183 WME262183 WWA262183 S327719 JO327719 TK327719 ADG327719 ANC327719 AWY327719 BGU327719 BQQ327719 CAM327719 CKI327719 CUE327719 DEA327719 DNW327719 DXS327719 EHO327719 ERK327719 FBG327719 FLC327719 FUY327719 GEU327719 GOQ327719 GYM327719 HII327719 HSE327719 ICA327719 ILW327719 IVS327719 JFO327719 JPK327719 JZG327719 KJC327719 KSY327719 LCU327719 LMQ327719 LWM327719 MGI327719 MQE327719 NAA327719 NJW327719 NTS327719 ODO327719 ONK327719 OXG327719 PHC327719 PQY327719 QAU327719 QKQ327719 QUM327719 REI327719 ROE327719 RYA327719 SHW327719 SRS327719 TBO327719 TLK327719 TVG327719 UFC327719 UOY327719 UYU327719 VIQ327719 VSM327719 WCI327719 WME327719 WWA327719 S393255 JO393255 TK393255 ADG393255 ANC393255 AWY393255 BGU393255 BQQ393255 CAM393255 CKI393255 CUE393255 DEA393255 DNW393255 DXS393255 EHO393255 ERK393255 FBG393255 FLC393255 FUY393255 GEU393255 GOQ393255 GYM393255 HII393255 HSE393255 ICA393255 ILW393255 IVS393255 JFO393255 JPK393255 JZG393255 KJC393255 KSY393255 LCU393255 LMQ393255 LWM393255 MGI393255 MQE393255 NAA393255 NJW393255 NTS393255 ODO393255 ONK393255 OXG393255 PHC393255 PQY393255 QAU393255 QKQ393255 QUM393255 REI393255 ROE393255 RYA393255 SHW393255 SRS393255 TBO393255 TLK393255 TVG393255 UFC393255 UOY393255 UYU393255 VIQ393255 VSM393255 WCI393255 WME393255 WWA393255 S458791 JO458791 TK458791 ADG458791 ANC458791 AWY458791 BGU458791 BQQ458791 CAM458791 CKI458791 CUE458791 DEA458791 DNW458791 DXS458791 EHO458791 ERK458791 FBG458791 FLC458791 FUY458791 GEU458791 GOQ458791 GYM458791 HII458791 HSE458791 ICA458791 ILW458791 IVS458791 JFO458791 JPK458791 JZG458791 KJC458791 KSY458791 LCU458791 LMQ458791 LWM458791 MGI458791 MQE458791 NAA458791 NJW458791 NTS458791 ODO458791 ONK458791 OXG458791 PHC458791 PQY458791 QAU458791 QKQ458791 QUM458791 REI458791 ROE458791 RYA458791 SHW458791 SRS458791 TBO458791 TLK458791 TVG458791 UFC458791 UOY458791 UYU458791 VIQ458791 VSM458791 WCI458791 WME458791 WWA458791 S524327 JO524327 TK524327 ADG524327 ANC524327 AWY524327 BGU524327 BQQ524327 CAM524327 CKI524327 CUE524327 DEA524327 DNW524327 DXS524327 EHO524327 ERK524327 FBG524327 FLC524327 FUY524327 GEU524327 GOQ524327 GYM524327 HII524327 HSE524327 ICA524327 ILW524327 IVS524327 JFO524327 JPK524327 JZG524327 KJC524327 KSY524327 LCU524327 LMQ524327 LWM524327 MGI524327 MQE524327 NAA524327 NJW524327 NTS524327 ODO524327 ONK524327 OXG524327 PHC524327 PQY524327 QAU524327 QKQ524327 QUM524327 REI524327 ROE524327 RYA524327 SHW524327 SRS524327 TBO524327 TLK524327 TVG524327 UFC524327 UOY524327 UYU524327 VIQ524327 VSM524327 WCI524327 WME524327 WWA524327 S589863 JO589863 TK589863 ADG589863 ANC589863 AWY589863 BGU589863 BQQ589863 CAM589863 CKI589863 CUE589863 DEA589863 DNW589863 DXS589863 EHO589863 ERK589863 FBG589863 FLC589863 FUY589863 GEU589863 GOQ589863 GYM589863 HII589863 HSE589863 ICA589863 ILW589863 IVS589863 JFO589863 JPK589863 JZG589863 KJC589863 KSY589863 LCU589863 LMQ589863 LWM589863 MGI589863 MQE589863 NAA589863 NJW589863 NTS589863 ODO589863 ONK589863 OXG589863 PHC589863 PQY589863 QAU589863 QKQ589863 QUM589863 REI589863 ROE589863 RYA589863 SHW589863 SRS589863 TBO589863 TLK589863 TVG589863 UFC589863 UOY589863 UYU589863 VIQ589863 VSM589863 WCI589863 WME589863 WWA589863 S655399 JO655399 TK655399 ADG655399 ANC655399 AWY655399 BGU655399 BQQ655399 CAM655399 CKI655399 CUE655399 DEA655399 DNW655399 DXS655399 EHO655399 ERK655399 FBG655399 FLC655399 FUY655399 GEU655399 GOQ655399 GYM655399 HII655399 HSE655399 ICA655399 ILW655399 IVS655399 JFO655399 JPK655399 JZG655399 KJC655399 KSY655399 LCU655399 LMQ655399 LWM655399 MGI655399 MQE655399 NAA655399 NJW655399 NTS655399 ODO655399 ONK655399 OXG655399 PHC655399 PQY655399 QAU655399 QKQ655399 QUM655399 REI655399 ROE655399 RYA655399 SHW655399 SRS655399 TBO655399 TLK655399 TVG655399 UFC655399 UOY655399 UYU655399 VIQ655399 VSM655399 WCI655399 WME655399 WWA655399 S720935 JO720935 TK720935 ADG720935 ANC720935 AWY720935 BGU720935 BQQ720935 CAM720935 CKI720935 CUE720935 DEA720935 DNW720935 DXS720935 EHO720935 ERK720935 FBG720935 FLC720935 FUY720935 GEU720935 GOQ720935 GYM720935 HII720935 HSE720935 ICA720935 ILW720935 IVS720935 JFO720935 JPK720935 JZG720935 KJC720935 KSY720935 LCU720935 LMQ720935 LWM720935 MGI720935 MQE720935 NAA720935 NJW720935 NTS720935 ODO720935 ONK720935 OXG720935 PHC720935 PQY720935 QAU720935 QKQ720935 QUM720935 REI720935 ROE720935 RYA720935 SHW720935 SRS720935 TBO720935 TLK720935 TVG720935 UFC720935 UOY720935 UYU720935 VIQ720935 VSM720935 WCI720935 WME720935 WWA720935 S786471 JO786471 TK786471 ADG786471 ANC786471 AWY786471 BGU786471 BQQ786471 CAM786471 CKI786471 CUE786471 DEA786471 DNW786471 DXS786471 EHO786471 ERK786471 FBG786471 FLC786471 FUY786471 GEU786471 GOQ786471 GYM786471 HII786471 HSE786471 ICA786471 ILW786471 IVS786471 JFO786471 JPK786471 JZG786471 KJC786471 KSY786471 LCU786471 LMQ786471 LWM786471 MGI786471 MQE786471 NAA786471 NJW786471 NTS786471 ODO786471 ONK786471 OXG786471 PHC786471 PQY786471 QAU786471 QKQ786471 QUM786471 REI786471 ROE786471 RYA786471 SHW786471 SRS786471 TBO786471 TLK786471 TVG786471 UFC786471 UOY786471 UYU786471 VIQ786471 VSM786471 WCI786471 WME786471 WWA786471 S852007 JO852007 TK852007 ADG852007 ANC852007 AWY852007 BGU852007 BQQ852007 CAM852007 CKI852007 CUE852007 DEA852007 DNW852007 DXS852007 EHO852007 ERK852007 FBG852007 FLC852007 FUY852007 GEU852007 GOQ852007 GYM852007 HII852007 HSE852007 ICA852007 ILW852007 IVS852007 JFO852007 JPK852007 JZG852007 KJC852007 KSY852007 LCU852007 LMQ852007 LWM852007 MGI852007 MQE852007 NAA852007 NJW852007 NTS852007 ODO852007 ONK852007 OXG852007 PHC852007 PQY852007 QAU852007 QKQ852007 QUM852007 REI852007 ROE852007 RYA852007 SHW852007 SRS852007 TBO852007 TLK852007 TVG852007 UFC852007 UOY852007 UYU852007 VIQ852007 VSM852007 WCI852007 WME852007 WWA852007 S917543 JO917543 TK917543 ADG917543 ANC917543 AWY917543 BGU917543 BQQ917543 CAM917543 CKI917543 CUE917543 DEA917543 DNW917543 DXS917543 EHO917543 ERK917543 FBG917543 FLC917543 FUY917543 GEU917543 GOQ917543 GYM917543 HII917543 HSE917543 ICA917543 ILW917543 IVS917543 JFO917543 JPK917543 JZG917543 KJC917543 KSY917543 LCU917543 LMQ917543 LWM917543 MGI917543 MQE917543 NAA917543 NJW917543 NTS917543 ODO917543 ONK917543 OXG917543 PHC917543 PQY917543 QAU917543 QKQ917543 QUM917543 REI917543 ROE917543 RYA917543 SHW917543 SRS917543 TBO917543 TLK917543 TVG917543 UFC917543 UOY917543 UYU917543 VIQ917543 VSM917543 WCI917543 WME917543 WWA917543 S983079 JO983079 TK983079 ADG983079 ANC983079 AWY983079 BGU983079 BQQ983079 CAM983079 CKI983079 CUE983079 DEA983079 DNW983079 DXS983079 EHO983079 ERK983079 FBG983079 FLC983079 FUY983079 GEU983079 GOQ983079 GYM983079 HII983079 HSE983079 ICA983079 ILW983079 IVS983079 JFO983079 JPK983079 JZG983079 KJC983079 KSY983079 LCU983079 LMQ983079 LWM983079 MGI983079 MQE983079 NAA983079 NJW983079 NTS983079 ODO983079 ONK983079 OXG983079 PHC983079 PQY983079 QAU983079 QKQ983079 QUM983079 REI983079 ROE983079 RYA983079 SHW983079 SRS983079 TBO983079 TLK983079 TVG983079 UFC983079 UOY983079 UYU983079 VIQ983079 VSM983079 WCI983079 WME983079 WWA983079">
      <formula1>$Z$42:$Z$44</formula1>
    </dataValidation>
    <dataValidation type="list" allowBlank="1" sqref="O47:T47 JK47:JP47 TG47:TL47 ADC47:ADH47 AMY47:AND47 AWU47:AWZ47 BGQ47:BGV47 BQM47:BQR47 CAI47:CAN47 CKE47:CKJ47 CUA47:CUF47 DDW47:DEB47 DNS47:DNX47 DXO47:DXT47 EHK47:EHP47 ERG47:ERL47 FBC47:FBH47 FKY47:FLD47 FUU47:FUZ47 GEQ47:GEV47 GOM47:GOR47 GYI47:GYN47 HIE47:HIJ47 HSA47:HSF47 IBW47:ICB47 ILS47:ILX47 IVO47:IVT47 JFK47:JFP47 JPG47:JPL47 JZC47:JZH47 KIY47:KJD47 KSU47:KSZ47 LCQ47:LCV47 LMM47:LMR47 LWI47:LWN47 MGE47:MGJ47 MQA47:MQF47 MZW47:NAB47 NJS47:NJX47 NTO47:NTT47 ODK47:ODP47 ONG47:ONL47 OXC47:OXH47 PGY47:PHD47 PQU47:PQZ47 QAQ47:QAV47 QKM47:QKR47 QUI47:QUN47 REE47:REJ47 ROA47:ROF47 RXW47:RYB47 SHS47:SHX47 SRO47:SRT47 TBK47:TBP47 TLG47:TLL47 TVC47:TVH47 UEY47:UFD47 UOU47:UOZ47 UYQ47:UYV47 VIM47:VIR47 VSI47:VSN47 WCE47:WCJ47 WMA47:WMF47 WVW47:WWB47 O65583:T65583 JK65583:JP65583 TG65583:TL65583 ADC65583:ADH65583 AMY65583:AND65583 AWU65583:AWZ65583 BGQ65583:BGV65583 BQM65583:BQR65583 CAI65583:CAN65583 CKE65583:CKJ65583 CUA65583:CUF65583 DDW65583:DEB65583 DNS65583:DNX65583 DXO65583:DXT65583 EHK65583:EHP65583 ERG65583:ERL65583 FBC65583:FBH65583 FKY65583:FLD65583 FUU65583:FUZ65583 GEQ65583:GEV65583 GOM65583:GOR65583 GYI65583:GYN65583 HIE65583:HIJ65583 HSA65583:HSF65583 IBW65583:ICB65583 ILS65583:ILX65583 IVO65583:IVT65583 JFK65583:JFP65583 JPG65583:JPL65583 JZC65583:JZH65583 KIY65583:KJD65583 KSU65583:KSZ65583 LCQ65583:LCV65583 LMM65583:LMR65583 LWI65583:LWN65583 MGE65583:MGJ65583 MQA65583:MQF65583 MZW65583:NAB65583 NJS65583:NJX65583 NTO65583:NTT65583 ODK65583:ODP65583 ONG65583:ONL65583 OXC65583:OXH65583 PGY65583:PHD65583 PQU65583:PQZ65583 QAQ65583:QAV65583 QKM65583:QKR65583 QUI65583:QUN65583 REE65583:REJ65583 ROA65583:ROF65583 RXW65583:RYB65583 SHS65583:SHX65583 SRO65583:SRT65583 TBK65583:TBP65583 TLG65583:TLL65583 TVC65583:TVH65583 UEY65583:UFD65583 UOU65583:UOZ65583 UYQ65583:UYV65583 VIM65583:VIR65583 VSI65583:VSN65583 WCE65583:WCJ65583 WMA65583:WMF65583 WVW65583:WWB65583 O131119:T131119 JK131119:JP131119 TG131119:TL131119 ADC131119:ADH131119 AMY131119:AND131119 AWU131119:AWZ131119 BGQ131119:BGV131119 BQM131119:BQR131119 CAI131119:CAN131119 CKE131119:CKJ131119 CUA131119:CUF131119 DDW131119:DEB131119 DNS131119:DNX131119 DXO131119:DXT131119 EHK131119:EHP131119 ERG131119:ERL131119 FBC131119:FBH131119 FKY131119:FLD131119 FUU131119:FUZ131119 GEQ131119:GEV131119 GOM131119:GOR131119 GYI131119:GYN131119 HIE131119:HIJ131119 HSA131119:HSF131119 IBW131119:ICB131119 ILS131119:ILX131119 IVO131119:IVT131119 JFK131119:JFP131119 JPG131119:JPL131119 JZC131119:JZH131119 KIY131119:KJD131119 KSU131119:KSZ131119 LCQ131119:LCV131119 LMM131119:LMR131119 LWI131119:LWN131119 MGE131119:MGJ131119 MQA131119:MQF131119 MZW131119:NAB131119 NJS131119:NJX131119 NTO131119:NTT131119 ODK131119:ODP131119 ONG131119:ONL131119 OXC131119:OXH131119 PGY131119:PHD131119 PQU131119:PQZ131119 QAQ131119:QAV131119 QKM131119:QKR131119 QUI131119:QUN131119 REE131119:REJ131119 ROA131119:ROF131119 RXW131119:RYB131119 SHS131119:SHX131119 SRO131119:SRT131119 TBK131119:TBP131119 TLG131119:TLL131119 TVC131119:TVH131119 UEY131119:UFD131119 UOU131119:UOZ131119 UYQ131119:UYV131119 VIM131119:VIR131119 VSI131119:VSN131119 WCE131119:WCJ131119 WMA131119:WMF131119 WVW131119:WWB131119 O196655:T196655 JK196655:JP196655 TG196655:TL196655 ADC196655:ADH196655 AMY196655:AND196655 AWU196655:AWZ196655 BGQ196655:BGV196655 BQM196655:BQR196655 CAI196655:CAN196655 CKE196655:CKJ196655 CUA196655:CUF196655 DDW196655:DEB196655 DNS196655:DNX196655 DXO196655:DXT196655 EHK196655:EHP196655 ERG196655:ERL196655 FBC196655:FBH196655 FKY196655:FLD196655 FUU196655:FUZ196655 GEQ196655:GEV196655 GOM196655:GOR196655 GYI196655:GYN196655 HIE196655:HIJ196655 HSA196655:HSF196655 IBW196655:ICB196655 ILS196655:ILX196655 IVO196655:IVT196655 JFK196655:JFP196655 JPG196655:JPL196655 JZC196655:JZH196655 KIY196655:KJD196655 KSU196655:KSZ196655 LCQ196655:LCV196655 LMM196655:LMR196655 LWI196655:LWN196655 MGE196655:MGJ196655 MQA196655:MQF196655 MZW196655:NAB196655 NJS196655:NJX196655 NTO196655:NTT196655 ODK196655:ODP196655 ONG196655:ONL196655 OXC196655:OXH196655 PGY196655:PHD196655 PQU196655:PQZ196655 QAQ196655:QAV196655 QKM196655:QKR196655 QUI196655:QUN196655 REE196655:REJ196655 ROA196655:ROF196655 RXW196655:RYB196655 SHS196655:SHX196655 SRO196655:SRT196655 TBK196655:TBP196655 TLG196655:TLL196655 TVC196655:TVH196655 UEY196655:UFD196655 UOU196655:UOZ196655 UYQ196655:UYV196655 VIM196655:VIR196655 VSI196655:VSN196655 WCE196655:WCJ196655 WMA196655:WMF196655 WVW196655:WWB196655 O262191:T262191 JK262191:JP262191 TG262191:TL262191 ADC262191:ADH262191 AMY262191:AND262191 AWU262191:AWZ262191 BGQ262191:BGV262191 BQM262191:BQR262191 CAI262191:CAN262191 CKE262191:CKJ262191 CUA262191:CUF262191 DDW262191:DEB262191 DNS262191:DNX262191 DXO262191:DXT262191 EHK262191:EHP262191 ERG262191:ERL262191 FBC262191:FBH262191 FKY262191:FLD262191 FUU262191:FUZ262191 GEQ262191:GEV262191 GOM262191:GOR262191 GYI262191:GYN262191 HIE262191:HIJ262191 HSA262191:HSF262191 IBW262191:ICB262191 ILS262191:ILX262191 IVO262191:IVT262191 JFK262191:JFP262191 JPG262191:JPL262191 JZC262191:JZH262191 KIY262191:KJD262191 KSU262191:KSZ262191 LCQ262191:LCV262191 LMM262191:LMR262191 LWI262191:LWN262191 MGE262191:MGJ262191 MQA262191:MQF262191 MZW262191:NAB262191 NJS262191:NJX262191 NTO262191:NTT262191 ODK262191:ODP262191 ONG262191:ONL262191 OXC262191:OXH262191 PGY262191:PHD262191 PQU262191:PQZ262191 QAQ262191:QAV262191 QKM262191:QKR262191 QUI262191:QUN262191 REE262191:REJ262191 ROA262191:ROF262191 RXW262191:RYB262191 SHS262191:SHX262191 SRO262191:SRT262191 TBK262191:TBP262191 TLG262191:TLL262191 TVC262191:TVH262191 UEY262191:UFD262191 UOU262191:UOZ262191 UYQ262191:UYV262191 VIM262191:VIR262191 VSI262191:VSN262191 WCE262191:WCJ262191 WMA262191:WMF262191 WVW262191:WWB262191 O327727:T327727 JK327727:JP327727 TG327727:TL327727 ADC327727:ADH327727 AMY327727:AND327727 AWU327727:AWZ327727 BGQ327727:BGV327727 BQM327727:BQR327727 CAI327727:CAN327727 CKE327727:CKJ327727 CUA327727:CUF327727 DDW327727:DEB327727 DNS327727:DNX327727 DXO327727:DXT327727 EHK327727:EHP327727 ERG327727:ERL327727 FBC327727:FBH327727 FKY327727:FLD327727 FUU327727:FUZ327727 GEQ327727:GEV327727 GOM327727:GOR327727 GYI327727:GYN327727 HIE327727:HIJ327727 HSA327727:HSF327727 IBW327727:ICB327727 ILS327727:ILX327727 IVO327727:IVT327727 JFK327727:JFP327727 JPG327727:JPL327727 JZC327727:JZH327727 KIY327727:KJD327727 KSU327727:KSZ327727 LCQ327727:LCV327727 LMM327727:LMR327727 LWI327727:LWN327727 MGE327727:MGJ327727 MQA327727:MQF327727 MZW327727:NAB327727 NJS327727:NJX327727 NTO327727:NTT327727 ODK327727:ODP327727 ONG327727:ONL327727 OXC327727:OXH327727 PGY327727:PHD327727 PQU327727:PQZ327727 QAQ327727:QAV327727 QKM327727:QKR327727 QUI327727:QUN327727 REE327727:REJ327727 ROA327727:ROF327727 RXW327727:RYB327727 SHS327727:SHX327727 SRO327727:SRT327727 TBK327727:TBP327727 TLG327727:TLL327727 TVC327727:TVH327727 UEY327727:UFD327727 UOU327727:UOZ327727 UYQ327727:UYV327727 VIM327727:VIR327727 VSI327727:VSN327727 WCE327727:WCJ327727 WMA327727:WMF327727 WVW327727:WWB327727 O393263:T393263 JK393263:JP393263 TG393263:TL393263 ADC393263:ADH393263 AMY393263:AND393263 AWU393263:AWZ393263 BGQ393263:BGV393263 BQM393263:BQR393263 CAI393263:CAN393263 CKE393263:CKJ393263 CUA393263:CUF393263 DDW393263:DEB393263 DNS393263:DNX393263 DXO393263:DXT393263 EHK393263:EHP393263 ERG393263:ERL393263 FBC393263:FBH393263 FKY393263:FLD393263 FUU393263:FUZ393263 GEQ393263:GEV393263 GOM393263:GOR393263 GYI393263:GYN393263 HIE393263:HIJ393263 HSA393263:HSF393263 IBW393263:ICB393263 ILS393263:ILX393263 IVO393263:IVT393263 JFK393263:JFP393263 JPG393263:JPL393263 JZC393263:JZH393263 KIY393263:KJD393263 KSU393263:KSZ393263 LCQ393263:LCV393263 LMM393263:LMR393263 LWI393263:LWN393263 MGE393263:MGJ393263 MQA393263:MQF393263 MZW393263:NAB393263 NJS393263:NJX393263 NTO393263:NTT393263 ODK393263:ODP393263 ONG393263:ONL393263 OXC393263:OXH393263 PGY393263:PHD393263 PQU393263:PQZ393263 QAQ393263:QAV393263 QKM393263:QKR393263 QUI393263:QUN393263 REE393263:REJ393263 ROA393263:ROF393263 RXW393263:RYB393263 SHS393263:SHX393263 SRO393263:SRT393263 TBK393263:TBP393263 TLG393263:TLL393263 TVC393263:TVH393263 UEY393263:UFD393263 UOU393263:UOZ393263 UYQ393263:UYV393263 VIM393263:VIR393263 VSI393263:VSN393263 WCE393263:WCJ393263 WMA393263:WMF393263 WVW393263:WWB393263 O458799:T458799 JK458799:JP458799 TG458799:TL458799 ADC458799:ADH458799 AMY458799:AND458799 AWU458799:AWZ458799 BGQ458799:BGV458799 BQM458799:BQR458799 CAI458799:CAN458799 CKE458799:CKJ458799 CUA458799:CUF458799 DDW458799:DEB458799 DNS458799:DNX458799 DXO458799:DXT458799 EHK458799:EHP458799 ERG458799:ERL458799 FBC458799:FBH458799 FKY458799:FLD458799 FUU458799:FUZ458799 GEQ458799:GEV458799 GOM458799:GOR458799 GYI458799:GYN458799 HIE458799:HIJ458799 HSA458799:HSF458799 IBW458799:ICB458799 ILS458799:ILX458799 IVO458799:IVT458799 JFK458799:JFP458799 JPG458799:JPL458799 JZC458799:JZH458799 KIY458799:KJD458799 KSU458799:KSZ458799 LCQ458799:LCV458799 LMM458799:LMR458799 LWI458799:LWN458799 MGE458799:MGJ458799 MQA458799:MQF458799 MZW458799:NAB458799 NJS458799:NJX458799 NTO458799:NTT458799 ODK458799:ODP458799 ONG458799:ONL458799 OXC458799:OXH458799 PGY458799:PHD458799 PQU458799:PQZ458799 QAQ458799:QAV458799 QKM458799:QKR458799 QUI458799:QUN458799 REE458799:REJ458799 ROA458799:ROF458799 RXW458799:RYB458799 SHS458799:SHX458799 SRO458799:SRT458799 TBK458799:TBP458799 TLG458799:TLL458799 TVC458799:TVH458799 UEY458799:UFD458799 UOU458799:UOZ458799 UYQ458799:UYV458799 VIM458799:VIR458799 VSI458799:VSN458799 WCE458799:WCJ458799 WMA458799:WMF458799 WVW458799:WWB458799 O524335:T524335 JK524335:JP524335 TG524335:TL524335 ADC524335:ADH524335 AMY524335:AND524335 AWU524335:AWZ524335 BGQ524335:BGV524335 BQM524335:BQR524335 CAI524335:CAN524335 CKE524335:CKJ524335 CUA524335:CUF524335 DDW524335:DEB524335 DNS524335:DNX524335 DXO524335:DXT524335 EHK524335:EHP524335 ERG524335:ERL524335 FBC524335:FBH524335 FKY524335:FLD524335 FUU524335:FUZ524335 GEQ524335:GEV524335 GOM524335:GOR524335 GYI524335:GYN524335 HIE524335:HIJ524335 HSA524335:HSF524335 IBW524335:ICB524335 ILS524335:ILX524335 IVO524335:IVT524335 JFK524335:JFP524335 JPG524335:JPL524335 JZC524335:JZH524335 KIY524335:KJD524335 KSU524335:KSZ524335 LCQ524335:LCV524335 LMM524335:LMR524335 LWI524335:LWN524335 MGE524335:MGJ524335 MQA524335:MQF524335 MZW524335:NAB524335 NJS524335:NJX524335 NTO524335:NTT524335 ODK524335:ODP524335 ONG524335:ONL524335 OXC524335:OXH524335 PGY524335:PHD524335 PQU524335:PQZ524335 QAQ524335:QAV524335 QKM524335:QKR524335 QUI524335:QUN524335 REE524335:REJ524335 ROA524335:ROF524335 RXW524335:RYB524335 SHS524335:SHX524335 SRO524335:SRT524335 TBK524335:TBP524335 TLG524335:TLL524335 TVC524335:TVH524335 UEY524335:UFD524335 UOU524335:UOZ524335 UYQ524335:UYV524335 VIM524335:VIR524335 VSI524335:VSN524335 WCE524335:WCJ524335 WMA524335:WMF524335 WVW524335:WWB524335 O589871:T589871 JK589871:JP589871 TG589871:TL589871 ADC589871:ADH589871 AMY589871:AND589871 AWU589871:AWZ589871 BGQ589871:BGV589871 BQM589871:BQR589871 CAI589871:CAN589871 CKE589871:CKJ589871 CUA589871:CUF589871 DDW589871:DEB589871 DNS589871:DNX589871 DXO589871:DXT589871 EHK589871:EHP589871 ERG589871:ERL589871 FBC589871:FBH589871 FKY589871:FLD589871 FUU589871:FUZ589871 GEQ589871:GEV589871 GOM589871:GOR589871 GYI589871:GYN589871 HIE589871:HIJ589871 HSA589871:HSF589871 IBW589871:ICB589871 ILS589871:ILX589871 IVO589871:IVT589871 JFK589871:JFP589871 JPG589871:JPL589871 JZC589871:JZH589871 KIY589871:KJD589871 KSU589871:KSZ589871 LCQ589871:LCV589871 LMM589871:LMR589871 LWI589871:LWN589871 MGE589871:MGJ589871 MQA589871:MQF589871 MZW589871:NAB589871 NJS589871:NJX589871 NTO589871:NTT589871 ODK589871:ODP589871 ONG589871:ONL589871 OXC589871:OXH589871 PGY589871:PHD589871 PQU589871:PQZ589871 QAQ589871:QAV589871 QKM589871:QKR589871 QUI589871:QUN589871 REE589871:REJ589871 ROA589871:ROF589871 RXW589871:RYB589871 SHS589871:SHX589871 SRO589871:SRT589871 TBK589871:TBP589871 TLG589871:TLL589871 TVC589871:TVH589871 UEY589871:UFD589871 UOU589871:UOZ589871 UYQ589871:UYV589871 VIM589871:VIR589871 VSI589871:VSN589871 WCE589871:WCJ589871 WMA589871:WMF589871 WVW589871:WWB589871 O655407:T655407 JK655407:JP655407 TG655407:TL655407 ADC655407:ADH655407 AMY655407:AND655407 AWU655407:AWZ655407 BGQ655407:BGV655407 BQM655407:BQR655407 CAI655407:CAN655407 CKE655407:CKJ655407 CUA655407:CUF655407 DDW655407:DEB655407 DNS655407:DNX655407 DXO655407:DXT655407 EHK655407:EHP655407 ERG655407:ERL655407 FBC655407:FBH655407 FKY655407:FLD655407 FUU655407:FUZ655407 GEQ655407:GEV655407 GOM655407:GOR655407 GYI655407:GYN655407 HIE655407:HIJ655407 HSA655407:HSF655407 IBW655407:ICB655407 ILS655407:ILX655407 IVO655407:IVT655407 JFK655407:JFP655407 JPG655407:JPL655407 JZC655407:JZH655407 KIY655407:KJD655407 KSU655407:KSZ655407 LCQ655407:LCV655407 LMM655407:LMR655407 LWI655407:LWN655407 MGE655407:MGJ655407 MQA655407:MQF655407 MZW655407:NAB655407 NJS655407:NJX655407 NTO655407:NTT655407 ODK655407:ODP655407 ONG655407:ONL655407 OXC655407:OXH655407 PGY655407:PHD655407 PQU655407:PQZ655407 QAQ655407:QAV655407 QKM655407:QKR655407 QUI655407:QUN655407 REE655407:REJ655407 ROA655407:ROF655407 RXW655407:RYB655407 SHS655407:SHX655407 SRO655407:SRT655407 TBK655407:TBP655407 TLG655407:TLL655407 TVC655407:TVH655407 UEY655407:UFD655407 UOU655407:UOZ655407 UYQ655407:UYV655407 VIM655407:VIR655407 VSI655407:VSN655407 WCE655407:WCJ655407 WMA655407:WMF655407 WVW655407:WWB655407 O720943:T720943 JK720943:JP720943 TG720943:TL720943 ADC720943:ADH720943 AMY720943:AND720943 AWU720943:AWZ720943 BGQ720943:BGV720943 BQM720943:BQR720943 CAI720943:CAN720943 CKE720943:CKJ720943 CUA720943:CUF720943 DDW720943:DEB720943 DNS720943:DNX720943 DXO720943:DXT720943 EHK720943:EHP720943 ERG720943:ERL720943 FBC720943:FBH720943 FKY720943:FLD720943 FUU720943:FUZ720943 GEQ720943:GEV720943 GOM720943:GOR720943 GYI720943:GYN720943 HIE720943:HIJ720943 HSA720943:HSF720943 IBW720943:ICB720943 ILS720943:ILX720943 IVO720943:IVT720943 JFK720943:JFP720943 JPG720943:JPL720943 JZC720943:JZH720943 KIY720943:KJD720943 KSU720943:KSZ720943 LCQ720943:LCV720943 LMM720943:LMR720943 LWI720943:LWN720943 MGE720943:MGJ720943 MQA720943:MQF720943 MZW720943:NAB720943 NJS720943:NJX720943 NTO720943:NTT720943 ODK720943:ODP720943 ONG720943:ONL720943 OXC720943:OXH720943 PGY720943:PHD720943 PQU720943:PQZ720943 QAQ720943:QAV720943 QKM720943:QKR720943 QUI720943:QUN720943 REE720943:REJ720943 ROA720943:ROF720943 RXW720943:RYB720943 SHS720943:SHX720943 SRO720943:SRT720943 TBK720943:TBP720943 TLG720943:TLL720943 TVC720943:TVH720943 UEY720943:UFD720943 UOU720943:UOZ720943 UYQ720943:UYV720943 VIM720943:VIR720943 VSI720943:VSN720943 WCE720943:WCJ720943 WMA720943:WMF720943 WVW720943:WWB720943 O786479:T786479 JK786479:JP786479 TG786479:TL786479 ADC786479:ADH786479 AMY786479:AND786479 AWU786479:AWZ786479 BGQ786479:BGV786479 BQM786479:BQR786479 CAI786479:CAN786479 CKE786479:CKJ786479 CUA786479:CUF786479 DDW786479:DEB786479 DNS786479:DNX786479 DXO786479:DXT786479 EHK786479:EHP786479 ERG786479:ERL786479 FBC786479:FBH786479 FKY786479:FLD786479 FUU786479:FUZ786479 GEQ786479:GEV786479 GOM786479:GOR786479 GYI786479:GYN786479 HIE786479:HIJ786479 HSA786479:HSF786479 IBW786479:ICB786479 ILS786479:ILX786479 IVO786479:IVT786479 JFK786479:JFP786479 JPG786479:JPL786479 JZC786479:JZH786479 KIY786479:KJD786479 KSU786479:KSZ786479 LCQ786479:LCV786479 LMM786479:LMR786479 LWI786479:LWN786479 MGE786479:MGJ786479 MQA786479:MQF786479 MZW786479:NAB786479 NJS786479:NJX786479 NTO786479:NTT786479 ODK786479:ODP786479 ONG786479:ONL786479 OXC786479:OXH786479 PGY786479:PHD786479 PQU786479:PQZ786479 QAQ786479:QAV786479 QKM786479:QKR786479 QUI786479:QUN786479 REE786479:REJ786479 ROA786479:ROF786479 RXW786479:RYB786479 SHS786479:SHX786479 SRO786479:SRT786479 TBK786479:TBP786479 TLG786479:TLL786479 TVC786479:TVH786479 UEY786479:UFD786479 UOU786479:UOZ786479 UYQ786479:UYV786479 VIM786479:VIR786479 VSI786479:VSN786479 WCE786479:WCJ786479 WMA786479:WMF786479 WVW786479:WWB786479 O852015:T852015 JK852015:JP852015 TG852015:TL852015 ADC852015:ADH852015 AMY852015:AND852015 AWU852015:AWZ852015 BGQ852015:BGV852015 BQM852015:BQR852015 CAI852015:CAN852015 CKE852015:CKJ852015 CUA852015:CUF852015 DDW852015:DEB852015 DNS852015:DNX852015 DXO852015:DXT852015 EHK852015:EHP852015 ERG852015:ERL852015 FBC852015:FBH852015 FKY852015:FLD852015 FUU852015:FUZ852015 GEQ852015:GEV852015 GOM852015:GOR852015 GYI852015:GYN852015 HIE852015:HIJ852015 HSA852015:HSF852015 IBW852015:ICB852015 ILS852015:ILX852015 IVO852015:IVT852015 JFK852015:JFP852015 JPG852015:JPL852015 JZC852015:JZH852015 KIY852015:KJD852015 KSU852015:KSZ852015 LCQ852015:LCV852015 LMM852015:LMR852015 LWI852015:LWN852015 MGE852015:MGJ852015 MQA852015:MQF852015 MZW852015:NAB852015 NJS852015:NJX852015 NTO852015:NTT852015 ODK852015:ODP852015 ONG852015:ONL852015 OXC852015:OXH852015 PGY852015:PHD852015 PQU852015:PQZ852015 QAQ852015:QAV852015 QKM852015:QKR852015 QUI852015:QUN852015 REE852015:REJ852015 ROA852015:ROF852015 RXW852015:RYB852015 SHS852015:SHX852015 SRO852015:SRT852015 TBK852015:TBP852015 TLG852015:TLL852015 TVC852015:TVH852015 UEY852015:UFD852015 UOU852015:UOZ852015 UYQ852015:UYV852015 VIM852015:VIR852015 VSI852015:VSN852015 WCE852015:WCJ852015 WMA852015:WMF852015 WVW852015:WWB852015 O917551:T917551 JK917551:JP917551 TG917551:TL917551 ADC917551:ADH917551 AMY917551:AND917551 AWU917551:AWZ917551 BGQ917551:BGV917551 BQM917551:BQR917551 CAI917551:CAN917551 CKE917551:CKJ917551 CUA917551:CUF917551 DDW917551:DEB917551 DNS917551:DNX917551 DXO917551:DXT917551 EHK917551:EHP917551 ERG917551:ERL917551 FBC917551:FBH917551 FKY917551:FLD917551 FUU917551:FUZ917551 GEQ917551:GEV917551 GOM917551:GOR917551 GYI917551:GYN917551 HIE917551:HIJ917551 HSA917551:HSF917551 IBW917551:ICB917551 ILS917551:ILX917551 IVO917551:IVT917551 JFK917551:JFP917551 JPG917551:JPL917551 JZC917551:JZH917551 KIY917551:KJD917551 KSU917551:KSZ917551 LCQ917551:LCV917551 LMM917551:LMR917551 LWI917551:LWN917551 MGE917551:MGJ917551 MQA917551:MQF917551 MZW917551:NAB917551 NJS917551:NJX917551 NTO917551:NTT917551 ODK917551:ODP917551 ONG917551:ONL917551 OXC917551:OXH917551 PGY917551:PHD917551 PQU917551:PQZ917551 QAQ917551:QAV917551 QKM917551:QKR917551 QUI917551:QUN917551 REE917551:REJ917551 ROA917551:ROF917551 RXW917551:RYB917551 SHS917551:SHX917551 SRO917551:SRT917551 TBK917551:TBP917551 TLG917551:TLL917551 TVC917551:TVH917551 UEY917551:UFD917551 UOU917551:UOZ917551 UYQ917551:UYV917551 VIM917551:VIR917551 VSI917551:VSN917551 WCE917551:WCJ917551 WMA917551:WMF917551 WVW917551:WWB917551 O983087:T983087 JK983087:JP983087 TG983087:TL983087 ADC983087:ADH983087 AMY983087:AND983087 AWU983087:AWZ983087 BGQ983087:BGV983087 BQM983087:BQR983087 CAI983087:CAN983087 CKE983087:CKJ983087 CUA983087:CUF983087 DDW983087:DEB983087 DNS983087:DNX983087 DXO983087:DXT983087 EHK983087:EHP983087 ERG983087:ERL983087 FBC983087:FBH983087 FKY983087:FLD983087 FUU983087:FUZ983087 GEQ983087:GEV983087 GOM983087:GOR983087 GYI983087:GYN983087 HIE983087:HIJ983087 HSA983087:HSF983087 IBW983087:ICB983087 ILS983087:ILX983087 IVO983087:IVT983087 JFK983087:JFP983087 JPG983087:JPL983087 JZC983087:JZH983087 KIY983087:KJD983087 KSU983087:KSZ983087 LCQ983087:LCV983087 LMM983087:LMR983087 LWI983087:LWN983087 MGE983087:MGJ983087 MQA983087:MQF983087 MZW983087:NAB983087 NJS983087:NJX983087 NTO983087:NTT983087 ODK983087:ODP983087 ONG983087:ONL983087 OXC983087:OXH983087 PGY983087:PHD983087 PQU983087:PQZ983087 QAQ983087:QAV983087 QKM983087:QKR983087 QUI983087:QUN983087 REE983087:REJ983087 ROA983087:ROF983087 RXW983087:RYB983087 SHS983087:SHX983087 SRO983087:SRT983087 TBK983087:TBP983087 TLG983087:TLL983087 TVC983087:TVH983087 UEY983087:UFD983087 UOU983087:UOZ983087 UYQ983087:UYV983087 VIM983087:VIR983087 VSI983087:VSN983087 WCE983087:WCJ983087 WMA983087:WMF983087 WVW983087:WWB983087">
      <formula1>$X$44:$X$50</formula1>
    </dataValidation>
    <dataValidation type="list" allowBlank="1" sqref="E11:F11 JA11:JB11 SW11:SX11 ACS11:ACT11 AMO11:AMP11 AWK11:AWL11 BGG11:BGH11 BQC11:BQD11 BZY11:BZZ11 CJU11:CJV11 CTQ11:CTR11 DDM11:DDN11 DNI11:DNJ11 DXE11:DXF11 EHA11:EHB11 EQW11:EQX11 FAS11:FAT11 FKO11:FKP11 FUK11:FUL11 GEG11:GEH11 GOC11:GOD11 GXY11:GXZ11 HHU11:HHV11 HRQ11:HRR11 IBM11:IBN11 ILI11:ILJ11 IVE11:IVF11 JFA11:JFB11 JOW11:JOX11 JYS11:JYT11 KIO11:KIP11 KSK11:KSL11 LCG11:LCH11 LMC11:LMD11 LVY11:LVZ11 MFU11:MFV11 MPQ11:MPR11 MZM11:MZN11 NJI11:NJJ11 NTE11:NTF11 ODA11:ODB11 OMW11:OMX11 OWS11:OWT11 PGO11:PGP11 PQK11:PQL11 QAG11:QAH11 QKC11:QKD11 QTY11:QTZ11 RDU11:RDV11 RNQ11:RNR11 RXM11:RXN11 SHI11:SHJ11 SRE11:SRF11 TBA11:TBB11 TKW11:TKX11 TUS11:TUT11 UEO11:UEP11 UOK11:UOL11 UYG11:UYH11 VIC11:VID11 VRY11:VRZ11 WBU11:WBV11 WLQ11:WLR11 WVM11:WVN11 E65547:F65547 JA65547:JB65547 SW65547:SX65547 ACS65547:ACT65547 AMO65547:AMP65547 AWK65547:AWL65547 BGG65547:BGH65547 BQC65547:BQD65547 BZY65547:BZZ65547 CJU65547:CJV65547 CTQ65547:CTR65547 DDM65547:DDN65547 DNI65547:DNJ65547 DXE65547:DXF65547 EHA65547:EHB65547 EQW65547:EQX65547 FAS65547:FAT65547 FKO65547:FKP65547 FUK65547:FUL65547 GEG65547:GEH65547 GOC65547:GOD65547 GXY65547:GXZ65547 HHU65547:HHV65547 HRQ65547:HRR65547 IBM65547:IBN65547 ILI65547:ILJ65547 IVE65547:IVF65547 JFA65547:JFB65547 JOW65547:JOX65547 JYS65547:JYT65547 KIO65547:KIP65547 KSK65547:KSL65547 LCG65547:LCH65547 LMC65547:LMD65547 LVY65547:LVZ65547 MFU65547:MFV65547 MPQ65547:MPR65547 MZM65547:MZN65547 NJI65547:NJJ65547 NTE65547:NTF65547 ODA65547:ODB65547 OMW65547:OMX65547 OWS65547:OWT65547 PGO65547:PGP65547 PQK65547:PQL65547 QAG65547:QAH65547 QKC65547:QKD65547 QTY65547:QTZ65547 RDU65547:RDV65547 RNQ65547:RNR65547 RXM65547:RXN65547 SHI65547:SHJ65547 SRE65547:SRF65547 TBA65547:TBB65547 TKW65547:TKX65547 TUS65547:TUT65547 UEO65547:UEP65547 UOK65547:UOL65547 UYG65547:UYH65547 VIC65547:VID65547 VRY65547:VRZ65547 WBU65547:WBV65547 WLQ65547:WLR65547 WVM65547:WVN65547 E131083:F131083 JA131083:JB131083 SW131083:SX131083 ACS131083:ACT131083 AMO131083:AMP131083 AWK131083:AWL131083 BGG131083:BGH131083 BQC131083:BQD131083 BZY131083:BZZ131083 CJU131083:CJV131083 CTQ131083:CTR131083 DDM131083:DDN131083 DNI131083:DNJ131083 DXE131083:DXF131083 EHA131083:EHB131083 EQW131083:EQX131083 FAS131083:FAT131083 FKO131083:FKP131083 FUK131083:FUL131083 GEG131083:GEH131083 GOC131083:GOD131083 GXY131083:GXZ131083 HHU131083:HHV131083 HRQ131083:HRR131083 IBM131083:IBN131083 ILI131083:ILJ131083 IVE131083:IVF131083 JFA131083:JFB131083 JOW131083:JOX131083 JYS131083:JYT131083 KIO131083:KIP131083 KSK131083:KSL131083 LCG131083:LCH131083 LMC131083:LMD131083 LVY131083:LVZ131083 MFU131083:MFV131083 MPQ131083:MPR131083 MZM131083:MZN131083 NJI131083:NJJ131083 NTE131083:NTF131083 ODA131083:ODB131083 OMW131083:OMX131083 OWS131083:OWT131083 PGO131083:PGP131083 PQK131083:PQL131083 QAG131083:QAH131083 QKC131083:QKD131083 QTY131083:QTZ131083 RDU131083:RDV131083 RNQ131083:RNR131083 RXM131083:RXN131083 SHI131083:SHJ131083 SRE131083:SRF131083 TBA131083:TBB131083 TKW131083:TKX131083 TUS131083:TUT131083 UEO131083:UEP131083 UOK131083:UOL131083 UYG131083:UYH131083 VIC131083:VID131083 VRY131083:VRZ131083 WBU131083:WBV131083 WLQ131083:WLR131083 WVM131083:WVN131083 E196619:F196619 JA196619:JB196619 SW196619:SX196619 ACS196619:ACT196619 AMO196619:AMP196619 AWK196619:AWL196619 BGG196619:BGH196619 BQC196619:BQD196619 BZY196619:BZZ196619 CJU196619:CJV196619 CTQ196619:CTR196619 DDM196619:DDN196619 DNI196619:DNJ196619 DXE196619:DXF196619 EHA196619:EHB196619 EQW196619:EQX196619 FAS196619:FAT196619 FKO196619:FKP196619 FUK196619:FUL196619 GEG196619:GEH196619 GOC196619:GOD196619 GXY196619:GXZ196619 HHU196619:HHV196619 HRQ196619:HRR196619 IBM196619:IBN196619 ILI196619:ILJ196619 IVE196619:IVF196619 JFA196619:JFB196619 JOW196619:JOX196619 JYS196619:JYT196619 KIO196619:KIP196619 KSK196619:KSL196619 LCG196619:LCH196619 LMC196619:LMD196619 LVY196619:LVZ196619 MFU196619:MFV196619 MPQ196619:MPR196619 MZM196619:MZN196619 NJI196619:NJJ196619 NTE196619:NTF196619 ODA196619:ODB196619 OMW196619:OMX196619 OWS196619:OWT196619 PGO196619:PGP196619 PQK196619:PQL196619 QAG196619:QAH196619 QKC196619:QKD196619 QTY196619:QTZ196619 RDU196619:RDV196619 RNQ196619:RNR196619 RXM196619:RXN196619 SHI196619:SHJ196619 SRE196619:SRF196619 TBA196619:TBB196619 TKW196619:TKX196619 TUS196619:TUT196619 UEO196619:UEP196619 UOK196619:UOL196619 UYG196619:UYH196619 VIC196619:VID196619 VRY196619:VRZ196619 WBU196619:WBV196619 WLQ196619:WLR196619 WVM196619:WVN196619 E262155:F262155 JA262155:JB262155 SW262155:SX262155 ACS262155:ACT262155 AMO262155:AMP262155 AWK262155:AWL262155 BGG262155:BGH262155 BQC262155:BQD262155 BZY262155:BZZ262155 CJU262155:CJV262155 CTQ262155:CTR262155 DDM262155:DDN262155 DNI262155:DNJ262155 DXE262155:DXF262155 EHA262155:EHB262155 EQW262155:EQX262155 FAS262155:FAT262155 FKO262155:FKP262155 FUK262155:FUL262155 GEG262155:GEH262155 GOC262155:GOD262155 GXY262155:GXZ262155 HHU262155:HHV262155 HRQ262155:HRR262155 IBM262155:IBN262155 ILI262155:ILJ262155 IVE262155:IVF262155 JFA262155:JFB262155 JOW262155:JOX262155 JYS262155:JYT262155 KIO262155:KIP262155 KSK262155:KSL262155 LCG262155:LCH262155 LMC262155:LMD262155 LVY262155:LVZ262155 MFU262155:MFV262155 MPQ262155:MPR262155 MZM262155:MZN262155 NJI262155:NJJ262155 NTE262155:NTF262155 ODA262155:ODB262155 OMW262155:OMX262155 OWS262155:OWT262155 PGO262155:PGP262155 PQK262155:PQL262155 QAG262155:QAH262155 QKC262155:QKD262155 QTY262155:QTZ262155 RDU262155:RDV262155 RNQ262155:RNR262155 RXM262155:RXN262155 SHI262155:SHJ262155 SRE262155:SRF262155 TBA262155:TBB262155 TKW262155:TKX262155 TUS262155:TUT262155 UEO262155:UEP262155 UOK262155:UOL262155 UYG262155:UYH262155 VIC262155:VID262155 VRY262155:VRZ262155 WBU262155:WBV262155 WLQ262155:WLR262155 WVM262155:WVN262155 E327691:F327691 JA327691:JB327691 SW327691:SX327691 ACS327691:ACT327691 AMO327691:AMP327691 AWK327691:AWL327691 BGG327691:BGH327691 BQC327691:BQD327691 BZY327691:BZZ327691 CJU327691:CJV327691 CTQ327691:CTR327691 DDM327691:DDN327691 DNI327691:DNJ327691 DXE327691:DXF327691 EHA327691:EHB327691 EQW327691:EQX327691 FAS327691:FAT327691 FKO327691:FKP327691 FUK327691:FUL327691 GEG327691:GEH327691 GOC327691:GOD327691 GXY327691:GXZ327691 HHU327691:HHV327691 HRQ327691:HRR327691 IBM327691:IBN327691 ILI327691:ILJ327691 IVE327691:IVF327691 JFA327691:JFB327691 JOW327691:JOX327691 JYS327691:JYT327691 KIO327691:KIP327691 KSK327691:KSL327691 LCG327691:LCH327691 LMC327691:LMD327691 LVY327691:LVZ327691 MFU327691:MFV327691 MPQ327691:MPR327691 MZM327691:MZN327691 NJI327691:NJJ327691 NTE327691:NTF327691 ODA327691:ODB327691 OMW327691:OMX327691 OWS327691:OWT327691 PGO327691:PGP327691 PQK327691:PQL327691 QAG327691:QAH327691 QKC327691:QKD327691 QTY327691:QTZ327691 RDU327691:RDV327691 RNQ327691:RNR327691 RXM327691:RXN327691 SHI327691:SHJ327691 SRE327691:SRF327691 TBA327691:TBB327691 TKW327691:TKX327691 TUS327691:TUT327691 UEO327691:UEP327691 UOK327691:UOL327691 UYG327691:UYH327691 VIC327691:VID327691 VRY327691:VRZ327691 WBU327691:WBV327691 WLQ327691:WLR327691 WVM327691:WVN327691 E393227:F393227 JA393227:JB393227 SW393227:SX393227 ACS393227:ACT393227 AMO393227:AMP393227 AWK393227:AWL393227 BGG393227:BGH393227 BQC393227:BQD393227 BZY393227:BZZ393227 CJU393227:CJV393227 CTQ393227:CTR393227 DDM393227:DDN393227 DNI393227:DNJ393227 DXE393227:DXF393227 EHA393227:EHB393227 EQW393227:EQX393227 FAS393227:FAT393227 FKO393227:FKP393227 FUK393227:FUL393227 GEG393227:GEH393227 GOC393227:GOD393227 GXY393227:GXZ393227 HHU393227:HHV393227 HRQ393227:HRR393227 IBM393227:IBN393227 ILI393227:ILJ393227 IVE393227:IVF393227 JFA393227:JFB393227 JOW393227:JOX393227 JYS393227:JYT393227 KIO393227:KIP393227 KSK393227:KSL393227 LCG393227:LCH393227 LMC393227:LMD393227 LVY393227:LVZ393227 MFU393227:MFV393227 MPQ393227:MPR393227 MZM393227:MZN393227 NJI393227:NJJ393227 NTE393227:NTF393227 ODA393227:ODB393227 OMW393227:OMX393227 OWS393227:OWT393227 PGO393227:PGP393227 PQK393227:PQL393227 QAG393227:QAH393227 QKC393227:QKD393227 QTY393227:QTZ393227 RDU393227:RDV393227 RNQ393227:RNR393227 RXM393227:RXN393227 SHI393227:SHJ393227 SRE393227:SRF393227 TBA393227:TBB393227 TKW393227:TKX393227 TUS393227:TUT393227 UEO393227:UEP393227 UOK393227:UOL393227 UYG393227:UYH393227 VIC393227:VID393227 VRY393227:VRZ393227 WBU393227:WBV393227 WLQ393227:WLR393227 WVM393227:WVN393227 E458763:F458763 JA458763:JB458763 SW458763:SX458763 ACS458763:ACT458763 AMO458763:AMP458763 AWK458763:AWL458763 BGG458763:BGH458763 BQC458763:BQD458763 BZY458763:BZZ458763 CJU458763:CJV458763 CTQ458763:CTR458763 DDM458763:DDN458763 DNI458763:DNJ458763 DXE458763:DXF458763 EHA458763:EHB458763 EQW458763:EQX458763 FAS458763:FAT458763 FKO458763:FKP458763 FUK458763:FUL458763 GEG458763:GEH458763 GOC458763:GOD458763 GXY458763:GXZ458763 HHU458763:HHV458763 HRQ458763:HRR458763 IBM458763:IBN458763 ILI458763:ILJ458763 IVE458763:IVF458763 JFA458763:JFB458763 JOW458763:JOX458763 JYS458763:JYT458763 KIO458763:KIP458763 KSK458763:KSL458763 LCG458763:LCH458763 LMC458763:LMD458763 LVY458763:LVZ458763 MFU458763:MFV458763 MPQ458763:MPR458763 MZM458763:MZN458763 NJI458763:NJJ458763 NTE458763:NTF458763 ODA458763:ODB458763 OMW458763:OMX458763 OWS458763:OWT458763 PGO458763:PGP458763 PQK458763:PQL458763 QAG458763:QAH458763 QKC458763:QKD458763 QTY458763:QTZ458763 RDU458763:RDV458763 RNQ458763:RNR458763 RXM458763:RXN458763 SHI458763:SHJ458763 SRE458763:SRF458763 TBA458763:TBB458763 TKW458763:TKX458763 TUS458763:TUT458763 UEO458763:UEP458763 UOK458763:UOL458763 UYG458763:UYH458763 VIC458763:VID458763 VRY458763:VRZ458763 WBU458763:WBV458763 WLQ458763:WLR458763 WVM458763:WVN458763 E524299:F524299 JA524299:JB524299 SW524299:SX524299 ACS524299:ACT524299 AMO524299:AMP524299 AWK524299:AWL524299 BGG524299:BGH524299 BQC524299:BQD524299 BZY524299:BZZ524299 CJU524299:CJV524299 CTQ524299:CTR524299 DDM524299:DDN524299 DNI524299:DNJ524299 DXE524299:DXF524299 EHA524299:EHB524299 EQW524299:EQX524299 FAS524299:FAT524299 FKO524299:FKP524299 FUK524299:FUL524299 GEG524299:GEH524299 GOC524299:GOD524299 GXY524299:GXZ524299 HHU524299:HHV524299 HRQ524299:HRR524299 IBM524299:IBN524299 ILI524299:ILJ524299 IVE524299:IVF524299 JFA524299:JFB524299 JOW524299:JOX524299 JYS524299:JYT524299 KIO524299:KIP524299 KSK524299:KSL524299 LCG524299:LCH524299 LMC524299:LMD524299 LVY524299:LVZ524299 MFU524299:MFV524299 MPQ524299:MPR524299 MZM524299:MZN524299 NJI524299:NJJ524299 NTE524299:NTF524299 ODA524299:ODB524299 OMW524299:OMX524299 OWS524299:OWT524299 PGO524299:PGP524299 PQK524299:PQL524299 QAG524299:QAH524299 QKC524299:QKD524299 QTY524299:QTZ524299 RDU524299:RDV524299 RNQ524299:RNR524299 RXM524299:RXN524299 SHI524299:SHJ524299 SRE524299:SRF524299 TBA524299:TBB524299 TKW524299:TKX524299 TUS524299:TUT524299 UEO524299:UEP524299 UOK524299:UOL524299 UYG524299:UYH524299 VIC524299:VID524299 VRY524299:VRZ524299 WBU524299:WBV524299 WLQ524299:WLR524299 WVM524299:WVN524299 E589835:F589835 JA589835:JB589835 SW589835:SX589835 ACS589835:ACT589835 AMO589835:AMP589835 AWK589835:AWL589835 BGG589835:BGH589835 BQC589835:BQD589835 BZY589835:BZZ589835 CJU589835:CJV589835 CTQ589835:CTR589835 DDM589835:DDN589835 DNI589835:DNJ589835 DXE589835:DXF589835 EHA589835:EHB589835 EQW589835:EQX589835 FAS589835:FAT589835 FKO589835:FKP589835 FUK589835:FUL589835 GEG589835:GEH589835 GOC589835:GOD589835 GXY589835:GXZ589835 HHU589835:HHV589835 HRQ589835:HRR589835 IBM589835:IBN589835 ILI589835:ILJ589835 IVE589835:IVF589835 JFA589835:JFB589835 JOW589835:JOX589835 JYS589835:JYT589835 KIO589835:KIP589835 KSK589835:KSL589835 LCG589835:LCH589835 LMC589835:LMD589835 LVY589835:LVZ589835 MFU589835:MFV589835 MPQ589835:MPR589835 MZM589835:MZN589835 NJI589835:NJJ589835 NTE589835:NTF589835 ODA589835:ODB589835 OMW589835:OMX589835 OWS589835:OWT589835 PGO589835:PGP589835 PQK589835:PQL589835 QAG589835:QAH589835 QKC589835:QKD589835 QTY589835:QTZ589835 RDU589835:RDV589835 RNQ589835:RNR589835 RXM589835:RXN589835 SHI589835:SHJ589835 SRE589835:SRF589835 TBA589835:TBB589835 TKW589835:TKX589835 TUS589835:TUT589835 UEO589835:UEP589835 UOK589835:UOL589835 UYG589835:UYH589835 VIC589835:VID589835 VRY589835:VRZ589835 WBU589835:WBV589835 WLQ589835:WLR589835 WVM589835:WVN589835 E655371:F655371 JA655371:JB655371 SW655371:SX655371 ACS655371:ACT655371 AMO655371:AMP655371 AWK655371:AWL655371 BGG655371:BGH655371 BQC655371:BQD655371 BZY655371:BZZ655371 CJU655371:CJV655371 CTQ655371:CTR655371 DDM655371:DDN655371 DNI655371:DNJ655371 DXE655371:DXF655371 EHA655371:EHB655371 EQW655371:EQX655371 FAS655371:FAT655371 FKO655371:FKP655371 FUK655371:FUL655371 GEG655371:GEH655371 GOC655371:GOD655371 GXY655371:GXZ655371 HHU655371:HHV655371 HRQ655371:HRR655371 IBM655371:IBN655371 ILI655371:ILJ655371 IVE655371:IVF655371 JFA655371:JFB655371 JOW655371:JOX655371 JYS655371:JYT655371 KIO655371:KIP655371 KSK655371:KSL655371 LCG655371:LCH655371 LMC655371:LMD655371 LVY655371:LVZ655371 MFU655371:MFV655371 MPQ655371:MPR655371 MZM655371:MZN655371 NJI655371:NJJ655371 NTE655371:NTF655371 ODA655371:ODB655371 OMW655371:OMX655371 OWS655371:OWT655371 PGO655371:PGP655371 PQK655371:PQL655371 QAG655371:QAH655371 QKC655371:QKD655371 QTY655371:QTZ655371 RDU655371:RDV655371 RNQ655371:RNR655371 RXM655371:RXN655371 SHI655371:SHJ655371 SRE655371:SRF655371 TBA655371:TBB655371 TKW655371:TKX655371 TUS655371:TUT655371 UEO655371:UEP655371 UOK655371:UOL655371 UYG655371:UYH655371 VIC655371:VID655371 VRY655371:VRZ655371 WBU655371:WBV655371 WLQ655371:WLR655371 WVM655371:WVN655371 E720907:F720907 JA720907:JB720907 SW720907:SX720907 ACS720907:ACT720907 AMO720907:AMP720907 AWK720907:AWL720907 BGG720907:BGH720907 BQC720907:BQD720907 BZY720907:BZZ720907 CJU720907:CJV720907 CTQ720907:CTR720907 DDM720907:DDN720907 DNI720907:DNJ720907 DXE720907:DXF720907 EHA720907:EHB720907 EQW720907:EQX720907 FAS720907:FAT720907 FKO720907:FKP720907 FUK720907:FUL720907 GEG720907:GEH720907 GOC720907:GOD720907 GXY720907:GXZ720907 HHU720907:HHV720907 HRQ720907:HRR720907 IBM720907:IBN720907 ILI720907:ILJ720907 IVE720907:IVF720907 JFA720907:JFB720907 JOW720907:JOX720907 JYS720907:JYT720907 KIO720907:KIP720907 KSK720907:KSL720907 LCG720907:LCH720907 LMC720907:LMD720907 LVY720907:LVZ720907 MFU720907:MFV720907 MPQ720907:MPR720907 MZM720907:MZN720907 NJI720907:NJJ720907 NTE720907:NTF720907 ODA720907:ODB720907 OMW720907:OMX720907 OWS720907:OWT720907 PGO720907:PGP720907 PQK720907:PQL720907 QAG720907:QAH720907 QKC720907:QKD720907 QTY720907:QTZ720907 RDU720907:RDV720907 RNQ720907:RNR720907 RXM720907:RXN720907 SHI720907:SHJ720907 SRE720907:SRF720907 TBA720907:TBB720907 TKW720907:TKX720907 TUS720907:TUT720907 UEO720907:UEP720907 UOK720907:UOL720907 UYG720907:UYH720907 VIC720907:VID720907 VRY720907:VRZ720907 WBU720907:WBV720907 WLQ720907:WLR720907 WVM720907:WVN720907 E786443:F786443 JA786443:JB786443 SW786443:SX786443 ACS786443:ACT786443 AMO786443:AMP786443 AWK786443:AWL786443 BGG786443:BGH786443 BQC786443:BQD786443 BZY786443:BZZ786443 CJU786443:CJV786443 CTQ786443:CTR786443 DDM786443:DDN786443 DNI786443:DNJ786443 DXE786443:DXF786443 EHA786443:EHB786443 EQW786443:EQX786443 FAS786443:FAT786443 FKO786443:FKP786443 FUK786443:FUL786443 GEG786443:GEH786443 GOC786443:GOD786443 GXY786443:GXZ786443 HHU786443:HHV786443 HRQ786443:HRR786443 IBM786443:IBN786443 ILI786443:ILJ786443 IVE786443:IVF786443 JFA786443:JFB786443 JOW786443:JOX786443 JYS786443:JYT786443 KIO786443:KIP786443 KSK786443:KSL786443 LCG786443:LCH786443 LMC786443:LMD786443 LVY786443:LVZ786443 MFU786443:MFV786443 MPQ786443:MPR786443 MZM786443:MZN786443 NJI786443:NJJ786443 NTE786443:NTF786443 ODA786443:ODB786443 OMW786443:OMX786443 OWS786443:OWT786443 PGO786443:PGP786443 PQK786443:PQL786443 QAG786443:QAH786443 QKC786443:QKD786443 QTY786443:QTZ786443 RDU786443:RDV786443 RNQ786443:RNR786443 RXM786443:RXN786443 SHI786443:SHJ786443 SRE786443:SRF786443 TBA786443:TBB786443 TKW786443:TKX786443 TUS786443:TUT786443 UEO786443:UEP786443 UOK786443:UOL786443 UYG786443:UYH786443 VIC786443:VID786443 VRY786443:VRZ786443 WBU786443:WBV786443 WLQ786443:WLR786443 WVM786443:WVN786443 E851979:F851979 JA851979:JB851979 SW851979:SX851979 ACS851979:ACT851979 AMO851979:AMP851979 AWK851979:AWL851979 BGG851979:BGH851979 BQC851979:BQD851979 BZY851979:BZZ851979 CJU851979:CJV851979 CTQ851979:CTR851979 DDM851979:DDN851979 DNI851979:DNJ851979 DXE851979:DXF851979 EHA851979:EHB851979 EQW851979:EQX851979 FAS851979:FAT851979 FKO851979:FKP851979 FUK851979:FUL851979 GEG851979:GEH851979 GOC851979:GOD851979 GXY851979:GXZ851979 HHU851979:HHV851979 HRQ851979:HRR851979 IBM851979:IBN851979 ILI851979:ILJ851979 IVE851979:IVF851979 JFA851979:JFB851979 JOW851979:JOX851979 JYS851979:JYT851979 KIO851979:KIP851979 KSK851979:KSL851979 LCG851979:LCH851979 LMC851979:LMD851979 LVY851979:LVZ851979 MFU851979:MFV851979 MPQ851979:MPR851979 MZM851979:MZN851979 NJI851979:NJJ851979 NTE851979:NTF851979 ODA851979:ODB851979 OMW851979:OMX851979 OWS851979:OWT851979 PGO851979:PGP851979 PQK851979:PQL851979 QAG851979:QAH851979 QKC851979:QKD851979 QTY851979:QTZ851979 RDU851979:RDV851979 RNQ851979:RNR851979 RXM851979:RXN851979 SHI851979:SHJ851979 SRE851979:SRF851979 TBA851979:TBB851979 TKW851979:TKX851979 TUS851979:TUT851979 UEO851979:UEP851979 UOK851979:UOL851979 UYG851979:UYH851979 VIC851979:VID851979 VRY851979:VRZ851979 WBU851979:WBV851979 WLQ851979:WLR851979 WVM851979:WVN851979 E917515:F917515 JA917515:JB917515 SW917515:SX917515 ACS917515:ACT917515 AMO917515:AMP917515 AWK917515:AWL917515 BGG917515:BGH917515 BQC917515:BQD917515 BZY917515:BZZ917515 CJU917515:CJV917515 CTQ917515:CTR917515 DDM917515:DDN917515 DNI917515:DNJ917515 DXE917515:DXF917515 EHA917515:EHB917515 EQW917515:EQX917515 FAS917515:FAT917515 FKO917515:FKP917515 FUK917515:FUL917515 GEG917515:GEH917515 GOC917515:GOD917515 GXY917515:GXZ917515 HHU917515:HHV917515 HRQ917515:HRR917515 IBM917515:IBN917515 ILI917515:ILJ917515 IVE917515:IVF917515 JFA917515:JFB917515 JOW917515:JOX917515 JYS917515:JYT917515 KIO917515:KIP917515 KSK917515:KSL917515 LCG917515:LCH917515 LMC917515:LMD917515 LVY917515:LVZ917515 MFU917515:MFV917515 MPQ917515:MPR917515 MZM917515:MZN917515 NJI917515:NJJ917515 NTE917515:NTF917515 ODA917515:ODB917515 OMW917515:OMX917515 OWS917515:OWT917515 PGO917515:PGP917515 PQK917515:PQL917515 QAG917515:QAH917515 QKC917515:QKD917515 QTY917515:QTZ917515 RDU917515:RDV917515 RNQ917515:RNR917515 RXM917515:RXN917515 SHI917515:SHJ917515 SRE917515:SRF917515 TBA917515:TBB917515 TKW917515:TKX917515 TUS917515:TUT917515 UEO917515:UEP917515 UOK917515:UOL917515 UYG917515:UYH917515 VIC917515:VID917515 VRY917515:VRZ917515 WBU917515:WBV917515 WLQ917515:WLR917515 WVM917515:WVN917515 E983051:F983051 JA983051:JB983051 SW983051:SX983051 ACS983051:ACT983051 AMO983051:AMP983051 AWK983051:AWL983051 BGG983051:BGH983051 BQC983051:BQD983051 BZY983051:BZZ983051 CJU983051:CJV983051 CTQ983051:CTR983051 DDM983051:DDN983051 DNI983051:DNJ983051 DXE983051:DXF983051 EHA983051:EHB983051 EQW983051:EQX983051 FAS983051:FAT983051 FKO983051:FKP983051 FUK983051:FUL983051 GEG983051:GEH983051 GOC983051:GOD983051 GXY983051:GXZ983051 HHU983051:HHV983051 HRQ983051:HRR983051 IBM983051:IBN983051 ILI983051:ILJ983051 IVE983051:IVF983051 JFA983051:JFB983051 JOW983051:JOX983051 JYS983051:JYT983051 KIO983051:KIP983051 KSK983051:KSL983051 LCG983051:LCH983051 LMC983051:LMD983051 LVY983051:LVZ983051 MFU983051:MFV983051 MPQ983051:MPR983051 MZM983051:MZN983051 NJI983051:NJJ983051 NTE983051:NTF983051 ODA983051:ODB983051 OMW983051:OMX983051 OWS983051:OWT983051 PGO983051:PGP983051 PQK983051:PQL983051 QAG983051:QAH983051 QKC983051:QKD983051 QTY983051:QTZ983051 RDU983051:RDV983051 RNQ983051:RNR983051 RXM983051:RXN983051 SHI983051:SHJ983051 SRE983051:SRF983051 TBA983051:TBB983051 TKW983051:TKX983051 TUS983051:TUT983051 UEO983051:UEP983051 UOK983051:UOL983051 UYG983051:UYH983051 VIC983051:VID983051 VRY983051:VRZ983051 WBU983051:WBV983051 WLQ983051:WLR983051 WVM983051:WVN983051">
      <formula1>$X$17:$X$21</formula1>
    </dataValidation>
    <dataValidation type="list" errorStyle="warning" allowBlank="1" errorTitle="Service Type" promptTitle="Service Type" prompt="Select service from drop down list" sqref="E10:F10 JA10:JB10 SW10:SX10 ACS10:ACT10 AMO10:AMP10 AWK10:AWL10 BGG10:BGH10 BQC10:BQD10 BZY10:BZZ10 CJU10:CJV10 CTQ10:CTR10 DDM10:DDN10 DNI10:DNJ10 DXE10:DXF10 EHA10:EHB10 EQW10:EQX10 FAS10:FAT10 FKO10:FKP10 FUK10:FUL10 GEG10:GEH10 GOC10:GOD10 GXY10:GXZ10 HHU10:HHV10 HRQ10:HRR10 IBM10:IBN10 ILI10:ILJ10 IVE10:IVF10 JFA10:JFB10 JOW10:JOX10 JYS10:JYT10 KIO10:KIP10 KSK10:KSL10 LCG10:LCH10 LMC10:LMD10 LVY10:LVZ10 MFU10:MFV10 MPQ10:MPR10 MZM10:MZN10 NJI10:NJJ10 NTE10:NTF10 ODA10:ODB10 OMW10:OMX10 OWS10:OWT10 PGO10:PGP10 PQK10:PQL10 QAG10:QAH10 QKC10:QKD10 QTY10:QTZ10 RDU10:RDV10 RNQ10:RNR10 RXM10:RXN10 SHI10:SHJ10 SRE10:SRF10 TBA10:TBB10 TKW10:TKX10 TUS10:TUT10 UEO10:UEP10 UOK10:UOL10 UYG10:UYH10 VIC10:VID10 VRY10:VRZ10 WBU10:WBV10 WLQ10:WLR10 WVM10:WVN10 E65546:F65546 JA65546:JB65546 SW65546:SX65546 ACS65546:ACT65546 AMO65546:AMP65546 AWK65546:AWL65546 BGG65546:BGH65546 BQC65546:BQD65546 BZY65546:BZZ65546 CJU65546:CJV65546 CTQ65546:CTR65546 DDM65546:DDN65546 DNI65546:DNJ65546 DXE65546:DXF65546 EHA65546:EHB65546 EQW65546:EQX65546 FAS65546:FAT65546 FKO65546:FKP65546 FUK65546:FUL65546 GEG65546:GEH65546 GOC65546:GOD65546 GXY65546:GXZ65546 HHU65546:HHV65546 HRQ65546:HRR65546 IBM65546:IBN65546 ILI65546:ILJ65546 IVE65546:IVF65546 JFA65546:JFB65546 JOW65546:JOX65546 JYS65546:JYT65546 KIO65546:KIP65546 KSK65546:KSL65546 LCG65546:LCH65546 LMC65546:LMD65546 LVY65546:LVZ65546 MFU65546:MFV65546 MPQ65546:MPR65546 MZM65546:MZN65546 NJI65546:NJJ65546 NTE65546:NTF65546 ODA65546:ODB65546 OMW65546:OMX65546 OWS65546:OWT65546 PGO65546:PGP65546 PQK65546:PQL65546 QAG65546:QAH65546 QKC65546:QKD65546 QTY65546:QTZ65546 RDU65546:RDV65546 RNQ65546:RNR65546 RXM65546:RXN65546 SHI65546:SHJ65546 SRE65546:SRF65546 TBA65546:TBB65546 TKW65546:TKX65546 TUS65546:TUT65546 UEO65546:UEP65546 UOK65546:UOL65546 UYG65546:UYH65546 VIC65546:VID65546 VRY65546:VRZ65546 WBU65546:WBV65546 WLQ65546:WLR65546 WVM65546:WVN65546 E131082:F131082 JA131082:JB131082 SW131082:SX131082 ACS131082:ACT131082 AMO131082:AMP131082 AWK131082:AWL131082 BGG131082:BGH131082 BQC131082:BQD131082 BZY131082:BZZ131082 CJU131082:CJV131082 CTQ131082:CTR131082 DDM131082:DDN131082 DNI131082:DNJ131082 DXE131082:DXF131082 EHA131082:EHB131082 EQW131082:EQX131082 FAS131082:FAT131082 FKO131082:FKP131082 FUK131082:FUL131082 GEG131082:GEH131082 GOC131082:GOD131082 GXY131082:GXZ131082 HHU131082:HHV131082 HRQ131082:HRR131082 IBM131082:IBN131082 ILI131082:ILJ131082 IVE131082:IVF131082 JFA131082:JFB131082 JOW131082:JOX131082 JYS131082:JYT131082 KIO131082:KIP131082 KSK131082:KSL131082 LCG131082:LCH131082 LMC131082:LMD131082 LVY131082:LVZ131082 MFU131082:MFV131082 MPQ131082:MPR131082 MZM131082:MZN131082 NJI131082:NJJ131082 NTE131082:NTF131082 ODA131082:ODB131082 OMW131082:OMX131082 OWS131082:OWT131082 PGO131082:PGP131082 PQK131082:PQL131082 QAG131082:QAH131082 QKC131082:QKD131082 QTY131082:QTZ131082 RDU131082:RDV131082 RNQ131082:RNR131082 RXM131082:RXN131082 SHI131082:SHJ131082 SRE131082:SRF131082 TBA131082:TBB131082 TKW131082:TKX131082 TUS131082:TUT131082 UEO131082:UEP131082 UOK131082:UOL131082 UYG131082:UYH131082 VIC131082:VID131082 VRY131082:VRZ131082 WBU131082:WBV131082 WLQ131082:WLR131082 WVM131082:WVN131082 E196618:F196618 JA196618:JB196618 SW196618:SX196618 ACS196618:ACT196618 AMO196618:AMP196618 AWK196618:AWL196618 BGG196618:BGH196618 BQC196618:BQD196618 BZY196618:BZZ196618 CJU196618:CJV196618 CTQ196618:CTR196618 DDM196618:DDN196618 DNI196618:DNJ196618 DXE196618:DXF196618 EHA196618:EHB196618 EQW196618:EQX196618 FAS196618:FAT196618 FKO196618:FKP196618 FUK196618:FUL196618 GEG196618:GEH196618 GOC196618:GOD196618 GXY196618:GXZ196618 HHU196618:HHV196618 HRQ196618:HRR196618 IBM196618:IBN196618 ILI196618:ILJ196618 IVE196618:IVF196618 JFA196618:JFB196618 JOW196618:JOX196618 JYS196618:JYT196618 KIO196618:KIP196618 KSK196618:KSL196618 LCG196618:LCH196618 LMC196618:LMD196618 LVY196618:LVZ196618 MFU196618:MFV196618 MPQ196618:MPR196618 MZM196618:MZN196618 NJI196618:NJJ196618 NTE196618:NTF196618 ODA196618:ODB196618 OMW196618:OMX196618 OWS196618:OWT196618 PGO196618:PGP196618 PQK196618:PQL196618 QAG196618:QAH196618 QKC196618:QKD196618 QTY196618:QTZ196618 RDU196618:RDV196618 RNQ196618:RNR196618 RXM196618:RXN196618 SHI196618:SHJ196618 SRE196618:SRF196618 TBA196618:TBB196618 TKW196618:TKX196618 TUS196618:TUT196618 UEO196618:UEP196618 UOK196618:UOL196618 UYG196618:UYH196618 VIC196618:VID196618 VRY196618:VRZ196618 WBU196618:WBV196618 WLQ196618:WLR196618 WVM196618:WVN196618 E262154:F262154 JA262154:JB262154 SW262154:SX262154 ACS262154:ACT262154 AMO262154:AMP262154 AWK262154:AWL262154 BGG262154:BGH262154 BQC262154:BQD262154 BZY262154:BZZ262154 CJU262154:CJV262154 CTQ262154:CTR262154 DDM262154:DDN262154 DNI262154:DNJ262154 DXE262154:DXF262154 EHA262154:EHB262154 EQW262154:EQX262154 FAS262154:FAT262154 FKO262154:FKP262154 FUK262154:FUL262154 GEG262154:GEH262154 GOC262154:GOD262154 GXY262154:GXZ262154 HHU262154:HHV262154 HRQ262154:HRR262154 IBM262154:IBN262154 ILI262154:ILJ262154 IVE262154:IVF262154 JFA262154:JFB262154 JOW262154:JOX262154 JYS262154:JYT262154 KIO262154:KIP262154 KSK262154:KSL262154 LCG262154:LCH262154 LMC262154:LMD262154 LVY262154:LVZ262154 MFU262154:MFV262154 MPQ262154:MPR262154 MZM262154:MZN262154 NJI262154:NJJ262154 NTE262154:NTF262154 ODA262154:ODB262154 OMW262154:OMX262154 OWS262154:OWT262154 PGO262154:PGP262154 PQK262154:PQL262154 QAG262154:QAH262154 QKC262154:QKD262154 QTY262154:QTZ262154 RDU262154:RDV262154 RNQ262154:RNR262154 RXM262154:RXN262154 SHI262154:SHJ262154 SRE262154:SRF262154 TBA262154:TBB262154 TKW262154:TKX262154 TUS262154:TUT262154 UEO262154:UEP262154 UOK262154:UOL262154 UYG262154:UYH262154 VIC262154:VID262154 VRY262154:VRZ262154 WBU262154:WBV262154 WLQ262154:WLR262154 WVM262154:WVN262154 E327690:F327690 JA327690:JB327690 SW327690:SX327690 ACS327690:ACT327690 AMO327690:AMP327690 AWK327690:AWL327690 BGG327690:BGH327690 BQC327690:BQD327690 BZY327690:BZZ327690 CJU327690:CJV327690 CTQ327690:CTR327690 DDM327690:DDN327690 DNI327690:DNJ327690 DXE327690:DXF327690 EHA327690:EHB327690 EQW327690:EQX327690 FAS327690:FAT327690 FKO327690:FKP327690 FUK327690:FUL327690 GEG327690:GEH327690 GOC327690:GOD327690 GXY327690:GXZ327690 HHU327690:HHV327690 HRQ327690:HRR327690 IBM327690:IBN327690 ILI327690:ILJ327690 IVE327690:IVF327690 JFA327690:JFB327690 JOW327690:JOX327690 JYS327690:JYT327690 KIO327690:KIP327690 KSK327690:KSL327690 LCG327690:LCH327690 LMC327690:LMD327690 LVY327690:LVZ327690 MFU327690:MFV327690 MPQ327690:MPR327690 MZM327690:MZN327690 NJI327690:NJJ327690 NTE327690:NTF327690 ODA327690:ODB327690 OMW327690:OMX327690 OWS327690:OWT327690 PGO327690:PGP327690 PQK327690:PQL327690 QAG327690:QAH327690 QKC327690:QKD327690 QTY327690:QTZ327690 RDU327690:RDV327690 RNQ327690:RNR327690 RXM327690:RXN327690 SHI327690:SHJ327690 SRE327690:SRF327690 TBA327690:TBB327690 TKW327690:TKX327690 TUS327690:TUT327690 UEO327690:UEP327690 UOK327690:UOL327690 UYG327690:UYH327690 VIC327690:VID327690 VRY327690:VRZ327690 WBU327690:WBV327690 WLQ327690:WLR327690 WVM327690:WVN327690 E393226:F393226 JA393226:JB393226 SW393226:SX393226 ACS393226:ACT393226 AMO393226:AMP393226 AWK393226:AWL393226 BGG393226:BGH393226 BQC393226:BQD393226 BZY393226:BZZ393226 CJU393226:CJV393226 CTQ393226:CTR393226 DDM393226:DDN393226 DNI393226:DNJ393226 DXE393226:DXF393226 EHA393226:EHB393226 EQW393226:EQX393226 FAS393226:FAT393226 FKO393226:FKP393226 FUK393226:FUL393226 GEG393226:GEH393226 GOC393226:GOD393226 GXY393226:GXZ393226 HHU393226:HHV393226 HRQ393226:HRR393226 IBM393226:IBN393226 ILI393226:ILJ393226 IVE393226:IVF393226 JFA393226:JFB393226 JOW393226:JOX393226 JYS393226:JYT393226 KIO393226:KIP393226 KSK393226:KSL393226 LCG393226:LCH393226 LMC393226:LMD393226 LVY393226:LVZ393226 MFU393226:MFV393226 MPQ393226:MPR393226 MZM393226:MZN393226 NJI393226:NJJ393226 NTE393226:NTF393226 ODA393226:ODB393226 OMW393226:OMX393226 OWS393226:OWT393226 PGO393226:PGP393226 PQK393226:PQL393226 QAG393226:QAH393226 QKC393226:QKD393226 QTY393226:QTZ393226 RDU393226:RDV393226 RNQ393226:RNR393226 RXM393226:RXN393226 SHI393226:SHJ393226 SRE393226:SRF393226 TBA393226:TBB393226 TKW393226:TKX393226 TUS393226:TUT393226 UEO393226:UEP393226 UOK393226:UOL393226 UYG393226:UYH393226 VIC393226:VID393226 VRY393226:VRZ393226 WBU393226:WBV393226 WLQ393226:WLR393226 WVM393226:WVN393226 E458762:F458762 JA458762:JB458762 SW458762:SX458762 ACS458762:ACT458762 AMO458762:AMP458762 AWK458762:AWL458762 BGG458762:BGH458762 BQC458762:BQD458762 BZY458762:BZZ458762 CJU458762:CJV458762 CTQ458762:CTR458762 DDM458762:DDN458762 DNI458762:DNJ458762 DXE458762:DXF458762 EHA458762:EHB458762 EQW458762:EQX458762 FAS458762:FAT458762 FKO458762:FKP458762 FUK458762:FUL458762 GEG458762:GEH458762 GOC458762:GOD458762 GXY458762:GXZ458762 HHU458762:HHV458762 HRQ458762:HRR458762 IBM458762:IBN458762 ILI458762:ILJ458762 IVE458762:IVF458762 JFA458762:JFB458762 JOW458762:JOX458762 JYS458762:JYT458762 KIO458762:KIP458762 KSK458762:KSL458762 LCG458762:LCH458762 LMC458762:LMD458762 LVY458762:LVZ458762 MFU458762:MFV458762 MPQ458762:MPR458762 MZM458762:MZN458762 NJI458762:NJJ458762 NTE458762:NTF458762 ODA458762:ODB458762 OMW458762:OMX458762 OWS458762:OWT458762 PGO458762:PGP458762 PQK458762:PQL458762 QAG458762:QAH458762 QKC458762:QKD458762 QTY458762:QTZ458762 RDU458762:RDV458762 RNQ458762:RNR458762 RXM458762:RXN458762 SHI458762:SHJ458762 SRE458762:SRF458762 TBA458762:TBB458762 TKW458762:TKX458762 TUS458762:TUT458762 UEO458762:UEP458762 UOK458762:UOL458762 UYG458762:UYH458762 VIC458762:VID458762 VRY458762:VRZ458762 WBU458762:WBV458762 WLQ458762:WLR458762 WVM458762:WVN458762 E524298:F524298 JA524298:JB524298 SW524298:SX524298 ACS524298:ACT524298 AMO524298:AMP524298 AWK524298:AWL524298 BGG524298:BGH524298 BQC524298:BQD524298 BZY524298:BZZ524298 CJU524298:CJV524298 CTQ524298:CTR524298 DDM524298:DDN524298 DNI524298:DNJ524298 DXE524298:DXF524298 EHA524298:EHB524298 EQW524298:EQX524298 FAS524298:FAT524298 FKO524298:FKP524298 FUK524298:FUL524298 GEG524298:GEH524298 GOC524298:GOD524298 GXY524298:GXZ524298 HHU524298:HHV524298 HRQ524298:HRR524298 IBM524298:IBN524298 ILI524298:ILJ524298 IVE524298:IVF524298 JFA524298:JFB524298 JOW524298:JOX524298 JYS524298:JYT524298 KIO524298:KIP524298 KSK524298:KSL524298 LCG524298:LCH524298 LMC524298:LMD524298 LVY524298:LVZ524298 MFU524298:MFV524298 MPQ524298:MPR524298 MZM524298:MZN524298 NJI524298:NJJ524298 NTE524298:NTF524298 ODA524298:ODB524298 OMW524298:OMX524298 OWS524298:OWT524298 PGO524298:PGP524298 PQK524298:PQL524298 QAG524298:QAH524298 QKC524298:QKD524298 QTY524298:QTZ524298 RDU524298:RDV524298 RNQ524298:RNR524298 RXM524298:RXN524298 SHI524298:SHJ524298 SRE524298:SRF524298 TBA524298:TBB524298 TKW524298:TKX524298 TUS524298:TUT524298 UEO524298:UEP524298 UOK524298:UOL524298 UYG524298:UYH524298 VIC524298:VID524298 VRY524298:VRZ524298 WBU524298:WBV524298 WLQ524298:WLR524298 WVM524298:WVN524298 E589834:F589834 JA589834:JB589834 SW589834:SX589834 ACS589834:ACT589834 AMO589834:AMP589834 AWK589834:AWL589834 BGG589834:BGH589834 BQC589834:BQD589834 BZY589834:BZZ589834 CJU589834:CJV589834 CTQ589834:CTR589834 DDM589834:DDN589834 DNI589834:DNJ589834 DXE589834:DXF589834 EHA589834:EHB589834 EQW589834:EQX589834 FAS589834:FAT589834 FKO589834:FKP589834 FUK589834:FUL589834 GEG589834:GEH589834 GOC589834:GOD589834 GXY589834:GXZ589834 HHU589834:HHV589834 HRQ589834:HRR589834 IBM589834:IBN589834 ILI589834:ILJ589834 IVE589834:IVF589834 JFA589834:JFB589834 JOW589834:JOX589834 JYS589834:JYT589834 KIO589834:KIP589834 KSK589834:KSL589834 LCG589834:LCH589834 LMC589834:LMD589834 LVY589834:LVZ589834 MFU589834:MFV589834 MPQ589834:MPR589834 MZM589834:MZN589834 NJI589834:NJJ589834 NTE589834:NTF589834 ODA589834:ODB589834 OMW589834:OMX589834 OWS589834:OWT589834 PGO589834:PGP589834 PQK589834:PQL589834 QAG589834:QAH589834 QKC589834:QKD589834 QTY589834:QTZ589834 RDU589834:RDV589834 RNQ589834:RNR589834 RXM589834:RXN589834 SHI589834:SHJ589834 SRE589834:SRF589834 TBA589834:TBB589834 TKW589834:TKX589834 TUS589834:TUT589834 UEO589834:UEP589834 UOK589834:UOL589834 UYG589834:UYH589834 VIC589834:VID589834 VRY589834:VRZ589834 WBU589834:WBV589834 WLQ589834:WLR589834 WVM589834:WVN589834 E655370:F655370 JA655370:JB655370 SW655370:SX655370 ACS655370:ACT655370 AMO655370:AMP655370 AWK655370:AWL655370 BGG655370:BGH655370 BQC655370:BQD655370 BZY655370:BZZ655370 CJU655370:CJV655370 CTQ655370:CTR655370 DDM655370:DDN655370 DNI655370:DNJ655370 DXE655370:DXF655370 EHA655370:EHB655370 EQW655370:EQX655370 FAS655370:FAT655370 FKO655370:FKP655370 FUK655370:FUL655370 GEG655370:GEH655370 GOC655370:GOD655370 GXY655370:GXZ655370 HHU655370:HHV655370 HRQ655370:HRR655370 IBM655370:IBN655370 ILI655370:ILJ655370 IVE655370:IVF655370 JFA655370:JFB655370 JOW655370:JOX655370 JYS655370:JYT655370 KIO655370:KIP655370 KSK655370:KSL655370 LCG655370:LCH655370 LMC655370:LMD655370 LVY655370:LVZ655370 MFU655370:MFV655370 MPQ655370:MPR655370 MZM655370:MZN655370 NJI655370:NJJ655370 NTE655370:NTF655370 ODA655370:ODB655370 OMW655370:OMX655370 OWS655370:OWT655370 PGO655370:PGP655370 PQK655370:PQL655370 QAG655370:QAH655370 QKC655370:QKD655370 QTY655370:QTZ655370 RDU655370:RDV655370 RNQ655370:RNR655370 RXM655370:RXN655370 SHI655370:SHJ655370 SRE655370:SRF655370 TBA655370:TBB655370 TKW655370:TKX655370 TUS655370:TUT655370 UEO655370:UEP655370 UOK655370:UOL655370 UYG655370:UYH655370 VIC655370:VID655370 VRY655370:VRZ655370 WBU655370:WBV655370 WLQ655370:WLR655370 WVM655370:WVN655370 E720906:F720906 JA720906:JB720906 SW720906:SX720906 ACS720906:ACT720906 AMO720906:AMP720906 AWK720906:AWL720906 BGG720906:BGH720906 BQC720906:BQD720906 BZY720906:BZZ720906 CJU720906:CJV720906 CTQ720906:CTR720906 DDM720906:DDN720906 DNI720906:DNJ720906 DXE720906:DXF720906 EHA720906:EHB720906 EQW720906:EQX720906 FAS720906:FAT720906 FKO720906:FKP720906 FUK720906:FUL720906 GEG720906:GEH720906 GOC720906:GOD720906 GXY720906:GXZ720906 HHU720906:HHV720906 HRQ720906:HRR720906 IBM720906:IBN720906 ILI720906:ILJ720906 IVE720906:IVF720906 JFA720906:JFB720906 JOW720906:JOX720906 JYS720906:JYT720906 KIO720906:KIP720906 KSK720906:KSL720906 LCG720906:LCH720906 LMC720906:LMD720906 LVY720906:LVZ720906 MFU720906:MFV720906 MPQ720906:MPR720906 MZM720906:MZN720906 NJI720906:NJJ720906 NTE720906:NTF720906 ODA720906:ODB720906 OMW720906:OMX720906 OWS720906:OWT720906 PGO720906:PGP720906 PQK720906:PQL720906 QAG720906:QAH720906 QKC720906:QKD720906 QTY720906:QTZ720906 RDU720906:RDV720906 RNQ720906:RNR720906 RXM720906:RXN720906 SHI720906:SHJ720906 SRE720906:SRF720906 TBA720906:TBB720906 TKW720906:TKX720906 TUS720906:TUT720906 UEO720906:UEP720906 UOK720906:UOL720906 UYG720906:UYH720906 VIC720906:VID720906 VRY720906:VRZ720906 WBU720906:WBV720906 WLQ720906:WLR720906 WVM720906:WVN720906 E786442:F786442 JA786442:JB786442 SW786442:SX786442 ACS786442:ACT786442 AMO786442:AMP786442 AWK786442:AWL786442 BGG786442:BGH786442 BQC786442:BQD786442 BZY786442:BZZ786442 CJU786442:CJV786442 CTQ786442:CTR786442 DDM786442:DDN786442 DNI786442:DNJ786442 DXE786442:DXF786442 EHA786442:EHB786442 EQW786442:EQX786442 FAS786442:FAT786442 FKO786442:FKP786442 FUK786442:FUL786442 GEG786442:GEH786442 GOC786442:GOD786442 GXY786442:GXZ786442 HHU786442:HHV786442 HRQ786442:HRR786442 IBM786442:IBN786442 ILI786442:ILJ786442 IVE786442:IVF786442 JFA786442:JFB786442 JOW786442:JOX786442 JYS786442:JYT786442 KIO786442:KIP786442 KSK786442:KSL786442 LCG786442:LCH786442 LMC786442:LMD786442 LVY786442:LVZ786442 MFU786442:MFV786442 MPQ786442:MPR786442 MZM786442:MZN786442 NJI786442:NJJ786442 NTE786442:NTF786442 ODA786442:ODB786442 OMW786442:OMX786442 OWS786442:OWT786442 PGO786442:PGP786442 PQK786442:PQL786442 QAG786442:QAH786442 QKC786442:QKD786442 QTY786442:QTZ786442 RDU786442:RDV786442 RNQ786442:RNR786442 RXM786442:RXN786442 SHI786442:SHJ786442 SRE786442:SRF786442 TBA786442:TBB786442 TKW786442:TKX786442 TUS786442:TUT786442 UEO786442:UEP786442 UOK786442:UOL786442 UYG786442:UYH786442 VIC786442:VID786442 VRY786442:VRZ786442 WBU786442:WBV786442 WLQ786442:WLR786442 WVM786442:WVN786442 E851978:F851978 JA851978:JB851978 SW851978:SX851978 ACS851978:ACT851978 AMO851978:AMP851978 AWK851978:AWL851978 BGG851978:BGH851978 BQC851978:BQD851978 BZY851978:BZZ851978 CJU851978:CJV851978 CTQ851978:CTR851978 DDM851978:DDN851978 DNI851978:DNJ851978 DXE851978:DXF851978 EHA851978:EHB851978 EQW851978:EQX851978 FAS851978:FAT851978 FKO851978:FKP851978 FUK851978:FUL851978 GEG851978:GEH851978 GOC851978:GOD851978 GXY851978:GXZ851978 HHU851978:HHV851978 HRQ851978:HRR851978 IBM851978:IBN851978 ILI851978:ILJ851978 IVE851978:IVF851978 JFA851978:JFB851978 JOW851978:JOX851978 JYS851978:JYT851978 KIO851978:KIP851978 KSK851978:KSL851978 LCG851978:LCH851978 LMC851978:LMD851978 LVY851978:LVZ851978 MFU851978:MFV851978 MPQ851978:MPR851978 MZM851978:MZN851978 NJI851978:NJJ851978 NTE851978:NTF851978 ODA851978:ODB851978 OMW851978:OMX851978 OWS851978:OWT851978 PGO851978:PGP851978 PQK851978:PQL851978 QAG851978:QAH851978 QKC851978:QKD851978 QTY851978:QTZ851978 RDU851978:RDV851978 RNQ851978:RNR851978 RXM851978:RXN851978 SHI851978:SHJ851978 SRE851978:SRF851978 TBA851978:TBB851978 TKW851978:TKX851978 TUS851978:TUT851978 UEO851978:UEP851978 UOK851978:UOL851978 UYG851978:UYH851978 VIC851978:VID851978 VRY851978:VRZ851978 WBU851978:WBV851978 WLQ851978:WLR851978 WVM851978:WVN851978 E917514:F917514 JA917514:JB917514 SW917514:SX917514 ACS917514:ACT917514 AMO917514:AMP917514 AWK917514:AWL917514 BGG917514:BGH917514 BQC917514:BQD917514 BZY917514:BZZ917514 CJU917514:CJV917514 CTQ917514:CTR917514 DDM917514:DDN917514 DNI917514:DNJ917514 DXE917514:DXF917514 EHA917514:EHB917514 EQW917514:EQX917514 FAS917514:FAT917514 FKO917514:FKP917514 FUK917514:FUL917514 GEG917514:GEH917514 GOC917514:GOD917514 GXY917514:GXZ917514 HHU917514:HHV917514 HRQ917514:HRR917514 IBM917514:IBN917514 ILI917514:ILJ917514 IVE917514:IVF917514 JFA917514:JFB917514 JOW917514:JOX917514 JYS917514:JYT917514 KIO917514:KIP917514 KSK917514:KSL917514 LCG917514:LCH917514 LMC917514:LMD917514 LVY917514:LVZ917514 MFU917514:MFV917514 MPQ917514:MPR917514 MZM917514:MZN917514 NJI917514:NJJ917514 NTE917514:NTF917514 ODA917514:ODB917514 OMW917514:OMX917514 OWS917514:OWT917514 PGO917514:PGP917514 PQK917514:PQL917514 QAG917514:QAH917514 QKC917514:QKD917514 QTY917514:QTZ917514 RDU917514:RDV917514 RNQ917514:RNR917514 RXM917514:RXN917514 SHI917514:SHJ917514 SRE917514:SRF917514 TBA917514:TBB917514 TKW917514:TKX917514 TUS917514:TUT917514 UEO917514:UEP917514 UOK917514:UOL917514 UYG917514:UYH917514 VIC917514:VID917514 VRY917514:VRZ917514 WBU917514:WBV917514 WLQ917514:WLR917514 WVM917514:WVN917514 E983050:F983050 JA983050:JB983050 SW983050:SX983050 ACS983050:ACT983050 AMO983050:AMP983050 AWK983050:AWL983050 BGG983050:BGH983050 BQC983050:BQD983050 BZY983050:BZZ983050 CJU983050:CJV983050 CTQ983050:CTR983050 DDM983050:DDN983050 DNI983050:DNJ983050 DXE983050:DXF983050 EHA983050:EHB983050 EQW983050:EQX983050 FAS983050:FAT983050 FKO983050:FKP983050 FUK983050:FUL983050 GEG983050:GEH983050 GOC983050:GOD983050 GXY983050:GXZ983050 HHU983050:HHV983050 HRQ983050:HRR983050 IBM983050:IBN983050 ILI983050:ILJ983050 IVE983050:IVF983050 JFA983050:JFB983050 JOW983050:JOX983050 JYS983050:JYT983050 KIO983050:KIP983050 KSK983050:KSL983050 LCG983050:LCH983050 LMC983050:LMD983050 LVY983050:LVZ983050 MFU983050:MFV983050 MPQ983050:MPR983050 MZM983050:MZN983050 NJI983050:NJJ983050 NTE983050:NTF983050 ODA983050:ODB983050 OMW983050:OMX983050 OWS983050:OWT983050 PGO983050:PGP983050 PQK983050:PQL983050 QAG983050:QAH983050 QKC983050:QKD983050 QTY983050:QTZ983050 RDU983050:RDV983050 RNQ983050:RNR983050 RXM983050:RXN983050 SHI983050:SHJ983050 SRE983050:SRF983050 TBA983050:TBB983050 TKW983050:TKX983050 TUS983050:TUT983050 UEO983050:UEP983050 UOK983050:UOL983050 UYG983050:UYH983050 VIC983050:VID983050 VRY983050:VRZ983050 WBU983050:WBV983050 WLQ983050:WLR983050 WVM983050:WVN983050">
      <formula1>$X$9:$X$11</formula1>
    </dataValidation>
    <dataValidation type="list" errorStyle="warning" allowBlank="1" errorTitle="Service Type" promptTitle="Service Type" prompt="Select service from drop down list" sqref="H10:I10 JD10:JE10 SZ10:TA10 ACV10:ACW10 AMR10:AMS10 AWN10:AWO10 BGJ10:BGK10 BQF10:BQG10 CAB10:CAC10 CJX10:CJY10 CTT10:CTU10 DDP10:DDQ10 DNL10:DNM10 DXH10:DXI10 EHD10:EHE10 EQZ10:ERA10 FAV10:FAW10 FKR10:FKS10 FUN10:FUO10 GEJ10:GEK10 GOF10:GOG10 GYB10:GYC10 HHX10:HHY10 HRT10:HRU10 IBP10:IBQ10 ILL10:ILM10 IVH10:IVI10 JFD10:JFE10 JOZ10:JPA10 JYV10:JYW10 KIR10:KIS10 KSN10:KSO10 LCJ10:LCK10 LMF10:LMG10 LWB10:LWC10 MFX10:MFY10 MPT10:MPU10 MZP10:MZQ10 NJL10:NJM10 NTH10:NTI10 ODD10:ODE10 OMZ10:ONA10 OWV10:OWW10 PGR10:PGS10 PQN10:PQO10 QAJ10:QAK10 QKF10:QKG10 QUB10:QUC10 RDX10:RDY10 RNT10:RNU10 RXP10:RXQ10 SHL10:SHM10 SRH10:SRI10 TBD10:TBE10 TKZ10:TLA10 TUV10:TUW10 UER10:UES10 UON10:UOO10 UYJ10:UYK10 VIF10:VIG10 VSB10:VSC10 WBX10:WBY10 WLT10:WLU10 WVP10:WVQ10 H65546:I65546 JD65546:JE65546 SZ65546:TA65546 ACV65546:ACW65546 AMR65546:AMS65546 AWN65546:AWO65546 BGJ65546:BGK65546 BQF65546:BQG65546 CAB65546:CAC65546 CJX65546:CJY65546 CTT65546:CTU65546 DDP65546:DDQ65546 DNL65546:DNM65546 DXH65546:DXI65546 EHD65546:EHE65546 EQZ65546:ERA65546 FAV65546:FAW65546 FKR65546:FKS65546 FUN65546:FUO65546 GEJ65546:GEK65546 GOF65546:GOG65546 GYB65546:GYC65546 HHX65546:HHY65546 HRT65546:HRU65546 IBP65546:IBQ65546 ILL65546:ILM65546 IVH65546:IVI65546 JFD65546:JFE65546 JOZ65546:JPA65546 JYV65546:JYW65546 KIR65546:KIS65546 KSN65546:KSO65546 LCJ65546:LCK65546 LMF65546:LMG65546 LWB65546:LWC65546 MFX65546:MFY65546 MPT65546:MPU65546 MZP65546:MZQ65546 NJL65546:NJM65546 NTH65546:NTI65546 ODD65546:ODE65546 OMZ65546:ONA65546 OWV65546:OWW65546 PGR65546:PGS65546 PQN65546:PQO65546 QAJ65546:QAK65546 QKF65546:QKG65546 QUB65546:QUC65546 RDX65546:RDY65546 RNT65546:RNU65546 RXP65546:RXQ65546 SHL65546:SHM65546 SRH65546:SRI65546 TBD65546:TBE65546 TKZ65546:TLA65546 TUV65546:TUW65546 UER65546:UES65546 UON65546:UOO65546 UYJ65546:UYK65546 VIF65546:VIG65546 VSB65546:VSC65546 WBX65546:WBY65546 WLT65546:WLU65546 WVP65546:WVQ65546 H131082:I131082 JD131082:JE131082 SZ131082:TA131082 ACV131082:ACW131082 AMR131082:AMS131082 AWN131082:AWO131082 BGJ131082:BGK131082 BQF131082:BQG131082 CAB131082:CAC131082 CJX131082:CJY131082 CTT131082:CTU131082 DDP131082:DDQ131082 DNL131082:DNM131082 DXH131082:DXI131082 EHD131082:EHE131082 EQZ131082:ERA131082 FAV131082:FAW131082 FKR131082:FKS131082 FUN131082:FUO131082 GEJ131082:GEK131082 GOF131082:GOG131082 GYB131082:GYC131082 HHX131082:HHY131082 HRT131082:HRU131082 IBP131082:IBQ131082 ILL131082:ILM131082 IVH131082:IVI131082 JFD131082:JFE131082 JOZ131082:JPA131082 JYV131082:JYW131082 KIR131082:KIS131082 KSN131082:KSO131082 LCJ131082:LCK131082 LMF131082:LMG131082 LWB131082:LWC131082 MFX131082:MFY131082 MPT131082:MPU131082 MZP131082:MZQ131082 NJL131082:NJM131082 NTH131082:NTI131082 ODD131082:ODE131082 OMZ131082:ONA131082 OWV131082:OWW131082 PGR131082:PGS131082 PQN131082:PQO131082 QAJ131082:QAK131082 QKF131082:QKG131082 QUB131082:QUC131082 RDX131082:RDY131082 RNT131082:RNU131082 RXP131082:RXQ131082 SHL131082:SHM131082 SRH131082:SRI131082 TBD131082:TBE131082 TKZ131082:TLA131082 TUV131082:TUW131082 UER131082:UES131082 UON131082:UOO131082 UYJ131082:UYK131082 VIF131082:VIG131082 VSB131082:VSC131082 WBX131082:WBY131082 WLT131082:WLU131082 WVP131082:WVQ131082 H196618:I196618 JD196618:JE196618 SZ196618:TA196618 ACV196618:ACW196618 AMR196618:AMS196618 AWN196618:AWO196618 BGJ196618:BGK196618 BQF196618:BQG196618 CAB196618:CAC196618 CJX196618:CJY196618 CTT196618:CTU196618 DDP196618:DDQ196618 DNL196618:DNM196618 DXH196618:DXI196618 EHD196618:EHE196618 EQZ196618:ERA196618 FAV196618:FAW196618 FKR196618:FKS196618 FUN196618:FUO196618 GEJ196618:GEK196618 GOF196618:GOG196618 GYB196618:GYC196618 HHX196618:HHY196618 HRT196618:HRU196618 IBP196618:IBQ196618 ILL196618:ILM196618 IVH196618:IVI196618 JFD196618:JFE196618 JOZ196618:JPA196618 JYV196618:JYW196618 KIR196618:KIS196618 KSN196618:KSO196618 LCJ196618:LCK196618 LMF196618:LMG196618 LWB196618:LWC196618 MFX196618:MFY196618 MPT196618:MPU196618 MZP196618:MZQ196618 NJL196618:NJM196618 NTH196618:NTI196618 ODD196618:ODE196618 OMZ196618:ONA196618 OWV196618:OWW196618 PGR196618:PGS196618 PQN196618:PQO196618 QAJ196618:QAK196618 QKF196618:QKG196618 QUB196618:QUC196618 RDX196618:RDY196618 RNT196618:RNU196618 RXP196618:RXQ196618 SHL196618:SHM196618 SRH196618:SRI196618 TBD196618:TBE196618 TKZ196618:TLA196618 TUV196618:TUW196618 UER196618:UES196618 UON196618:UOO196618 UYJ196618:UYK196618 VIF196618:VIG196618 VSB196618:VSC196618 WBX196618:WBY196618 WLT196618:WLU196618 WVP196618:WVQ196618 H262154:I262154 JD262154:JE262154 SZ262154:TA262154 ACV262154:ACW262154 AMR262154:AMS262154 AWN262154:AWO262154 BGJ262154:BGK262154 BQF262154:BQG262154 CAB262154:CAC262154 CJX262154:CJY262154 CTT262154:CTU262154 DDP262154:DDQ262154 DNL262154:DNM262154 DXH262154:DXI262154 EHD262154:EHE262154 EQZ262154:ERA262154 FAV262154:FAW262154 FKR262154:FKS262154 FUN262154:FUO262154 GEJ262154:GEK262154 GOF262154:GOG262154 GYB262154:GYC262154 HHX262154:HHY262154 HRT262154:HRU262154 IBP262154:IBQ262154 ILL262154:ILM262154 IVH262154:IVI262154 JFD262154:JFE262154 JOZ262154:JPA262154 JYV262154:JYW262154 KIR262154:KIS262154 KSN262154:KSO262154 LCJ262154:LCK262154 LMF262154:LMG262154 LWB262154:LWC262154 MFX262154:MFY262154 MPT262154:MPU262154 MZP262154:MZQ262154 NJL262154:NJM262154 NTH262154:NTI262154 ODD262154:ODE262154 OMZ262154:ONA262154 OWV262154:OWW262154 PGR262154:PGS262154 PQN262154:PQO262154 QAJ262154:QAK262154 QKF262154:QKG262154 QUB262154:QUC262154 RDX262154:RDY262154 RNT262154:RNU262154 RXP262154:RXQ262154 SHL262154:SHM262154 SRH262154:SRI262154 TBD262154:TBE262154 TKZ262154:TLA262154 TUV262154:TUW262154 UER262154:UES262154 UON262154:UOO262154 UYJ262154:UYK262154 VIF262154:VIG262154 VSB262154:VSC262154 WBX262154:WBY262154 WLT262154:WLU262154 WVP262154:WVQ262154 H327690:I327690 JD327690:JE327690 SZ327690:TA327690 ACV327690:ACW327690 AMR327690:AMS327690 AWN327690:AWO327690 BGJ327690:BGK327690 BQF327690:BQG327690 CAB327690:CAC327690 CJX327690:CJY327690 CTT327690:CTU327690 DDP327690:DDQ327690 DNL327690:DNM327690 DXH327690:DXI327690 EHD327690:EHE327690 EQZ327690:ERA327690 FAV327690:FAW327690 FKR327690:FKS327690 FUN327690:FUO327690 GEJ327690:GEK327690 GOF327690:GOG327690 GYB327690:GYC327690 HHX327690:HHY327690 HRT327690:HRU327690 IBP327690:IBQ327690 ILL327690:ILM327690 IVH327690:IVI327690 JFD327690:JFE327690 JOZ327690:JPA327690 JYV327690:JYW327690 KIR327690:KIS327690 KSN327690:KSO327690 LCJ327690:LCK327690 LMF327690:LMG327690 LWB327690:LWC327690 MFX327690:MFY327690 MPT327690:MPU327690 MZP327690:MZQ327690 NJL327690:NJM327690 NTH327690:NTI327690 ODD327690:ODE327690 OMZ327690:ONA327690 OWV327690:OWW327690 PGR327690:PGS327690 PQN327690:PQO327690 QAJ327690:QAK327690 QKF327690:QKG327690 QUB327690:QUC327690 RDX327690:RDY327690 RNT327690:RNU327690 RXP327690:RXQ327690 SHL327690:SHM327690 SRH327690:SRI327690 TBD327690:TBE327690 TKZ327690:TLA327690 TUV327690:TUW327690 UER327690:UES327690 UON327690:UOO327690 UYJ327690:UYK327690 VIF327690:VIG327690 VSB327690:VSC327690 WBX327690:WBY327690 WLT327690:WLU327690 WVP327690:WVQ327690 H393226:I393226 JD393226:JE393226 SZ393226:TA393226 ACV393226:ACW393226 AMR393226:AMS393226 AWN393226:AWO393226 BGJ393226:BGK393226 BQF393226:BQG393226 CAB393226:CAC393226 CJX393226:CJY393226 CTT393226:CTU393226 DDP393226:DDQ393226 DNL393226:DNM393226 DXH393226:DXI393226 EHD393226:EHE393226 EQZ393226:ERA393226 FAV393226:FAW393226 FKR393226:FKS393226 FUN393226:FUO393226 GEJ393226:GEK393226 GOF393226:GOG393226 GYB393226:GYC393226 HHX393226:HHY393226 HRT393226:HRU393226 IBP393226:IBQ393226 ILL393226:ILM393226 IVH393226:IVI393226 JFD393226:JFE393226 JOZ393226:JPA393226 JYV393226:JYW393226 KIR393226:KIS393226 KSN393226:KSO393226 LCJ393226:LCK393226 LMF393226:LMG393226 LWB393226:LWC393226 MFX393226:MFY393226 MPT393226:MPU393226 MZP393226:MZQ393226 NJL393226:NJM393226 NTH393226:NTI393226 ODD393226:ODE393226 OMZ393226:ONA393226 OWV393226:OWW393226 PGR393226:PGS393226 PQN393226:PQO393226 QAJ393226:QAK393226 QKF393226:QKG393226 QUB393226:QUC393226 RDX393226:RDY393226 RNT393226:RNU393226 RXP393226:RXQ393226 SHL393226:SHM393226 SRH393226:SRI393226 TBD393226:TBE393226 TKZ393226:TLA393226 TUV393226:TUW393226 UER393226:UES393226 UON393226:UOO393226 UYJ393226:UYK393226 VIF393226:VIG393226 VSB393226:VSC393226 WBX393226:WBY393226 WLT393226:WLU393226 WVP393226:WVQ393226 H458762:I458762 JD458762:JE458762 SZ458762:TA458762 ACV458762:ACW458762 AMR458762:AMS458762 AWN458762:AWO458762 BGJ458762:BGK458762 BQF458762:BQG458762 CAB458762:CAC458762 CJX458762:CJY458762 CTT458762:CTU458762 DDP458762:DDQ458762 DNL458762:DNM458762 DXH458762:DXI458762 EHD458762:EHE458762 EQZ458762:ERA458762 FAV458762:FAW458762 FKR458762:FKS458762 FUN458762:FUO458762 GEJ458762:GEK458762 GOF458762:GOG458762 GYB458762:GYC458762 HHX458762:HHY458762 HRT458762:HRU458762 IBP458762:IBQ458762 ILL458762:ILM458762 IVH458762:IVI458762 JFD458762:JFE458762 JOZ458762:JPA458762 JYV458762:JYW458762 KIR458762:KIS458762 KSN458762:KSO458762 LCJ458762:LCK458762 LMF458762:LMG458762 LWB458762:LWC458762 MFX458762:MFY458762 MPT458762:MPU458762 MZP458762:MZQ458762 NJL458762:NJM458762 NTH458762:NTI458762 ODD458762:ODE458762 OMZ458762:ONA458762 OWV458762:OWW458762 PGR458762:PGS458762 PQN458762:PQO458762 QAJ458762:QAK458762 QKF458762:QKG458762 QUB458762:QUC458762 RDX458762:RDY458762 RNT458762:RNU458762 RXP458762:RXQ458762 SHL458762:SHM458762 SRH458762:SRI458762 TBD458762:TBE458762 TKZ458762:TLA458762 TUV458762:TUW458762 UER458762:UES458762 UON458762:UOO458762 UYJ458762:UYK458762 VIF458762:VIG458762 VSB458762:VSC458762 WBX458762:WBY458762 WLT458762:WLU458762 WVP458762:WVQ458762 H524298:I524298 JD524298:JE524298 SZ524298:TA524298 ACV524298:ACW524298 AMR524298:AMS524298 AWN524298:AWO524298 BGJ524298:BGK524298 BQF524298:BQG524298 CAB524298:CAC524298 CJX524298:CJY524298 CTT524298:CTU524298 DDP524298:DDQ524298 DNL524298:DNM524298 DXH524298:DXI524298 EHD524298:EHE524298 EQZ524298:ERA524298 FAV524298:FAW524298 FKR524298:FKS524298 FUN524298:FUO524298 GEJ524298:GEK524298 GOF524298:GOG524298 GYB524298:GYC524298 HHX524298:HHY524298 HRT524298:HRU524298 IBP524298:IBQ524298 ILL524298:ILM524298 IVH524298:IVI524298 JFD524298:JFE524298 JOZ524298:JPA524298 JYV524298:JYW524298 KIR524298:KIS524298 KSN524298:KSO524298 LCJ524298:LCK524298 LMF524298:LMG524298 LWB524298:LWC524298 MFX524298:MFY524298 MPT524298:MPU524298 MZP524298:MZQ524298 NJL524298:NJM524298 NTH524298:NTI524298 ODD524298:ODE524298 OMZ524298:ONA524298 OWV524298:OWW524298 PGR524298:PGS524298 PQN524298:PQO524298 QAJ524298:QAK524298 QKF524298:QKG524298 QUB524298:QUC524298 RDX524298:RDY524298 RNT524298:RNU524298 RXP524298:RXQ524298 SHL524298:SHM524298 SRH524298:SRI524298 TBD524298:TBE524298 TKZ524298:TLA524298 TUV524298:TUW524298 UER524298:UES524298 UON524298:UOO524298 UYJ524298:UYK524298 VIF524298:VIG524298 VSB524298:VSC524298 WBX524298:WBY524298 WLT524298:WLU524298 WVP524298:WVQ524298 H589834:I589834 JD589834:JE589834 SZ589834:TA589834 ACV589834:ACW589834 AMR589834:AMS589834 AWN589834:AWO589834 BGJ589834:BGK589834 BQF589834:BQG589834 CAB589834:CAC589834 CJX589834:CJY589834 CTT589834:CTU589834 DDP589834:DDQ589834 DNL589834:DNM589834 DXH589834:DXI589834 EHD589834:EHE589834 EQZ589834:ERA589834 FAV589834:FAW589834 FKR589834:FKS589834 FUN589834:FUO589834 GEJ589834:GEK589834 GOF589834:GOG589834 GYB589834:GYC589834 HHX589834:HHY589834 HRT589834:HRU589834 IBP589834:IBQ589834 ILL589834:ILM589834 IVH589834:IVI589834 JFD589834:JFE589834 JOZ589834:JPA589834 JYV589834:JYW589834 KIR589834:KIS589834 KSN589834:KSO589834 LCJ589834:LCK589834 LMF589834:LMG589834 LWB589834:LWC589834 MFX589834:MFY589834 MPT589834:MPU589834 MZP589834:MZQ589834 NJL589834:NJM589834 NTH589834:NTI589834 ODD589834:ODE589834 OMZ589834:ONA589834 OWV589834:OWW589834 PGR589834:PGS589834 PQN589834:PQO589834 QAJ589834:QAK589834 QKF589834:QKG589834 QUB589834:QUC589834 RDX589834:RDY589834 RNT589834:RNU589834 RXP589834:RXQ589834 SHL589834:SHM589834 SRH589834:SRI589834 TBD589834:TBE589834 TKZ589834:TLA589834 TUV589834:TUW589834 UER589834:UES589834 UON589834:UOO589834 UYJ589834:UYK589834 VIF589834:VIG589834 VSB589834:VSC589834 WBX589834:WBY589834 WLT589834:WLU589834 WVP589834:WVQ589834 H655370:I655370 JD655370:JE655370 SZ655370:TA655370 ACV655370:ACW655370 AMR655370:AMS655370 AWN655370:AWO655370 BGJ655370:BGK655370 BQF655370:BQG655370 CAB655370:CAC655370 CJX655370:CJY655370 CTT655370:CTU655370 DDP655370:DDQ655370 DNL655370:DNM655370 DXH655370:DXI655370 EHD655370:EHE655370 EQZ655370:ERA655370 FAV655370:FAW655370 FKR655370:FKS655370 FUN655370:FUO655370 GEJ655370:GEK655370 GOF655370:GOG655370 GYB655370:GYC655370 HHX655370:HHY655370 HRT655370:HRU655370 IBP655370:IBQ655370 ILL655370:ILM655370 IVH655370:IVI655370 JFD655370:JFE655370 JOZ655370:JPA655370 JYV655370:JYW655370 KIR655370:KIS655370 KSN655370:KSO655370 LCJ655370:LCK655370 LMF655370:LMG655370 LWB655370:LWC655370 MFX655370:MFY655370 MPT655370:MPU655370 MZP655370:MZQ655370 NJL655370:NJM655370 NTH655370:NTI655370 ODD655370:ODE655370 OMZ655370:ONA655370 OWV655370:OWW655370 PGR655370:PGS655370 PQN655370:PQO655370 QAJ655370:QAK655370 QKF655370:QKG655370 QUB655370:QUC655370 RDX655370:RDY655370 RNT655370:RNU655370 RXP655370:RXQ655370 SHL655370:SHM655370 SRH655370:SRI655370 TBD655370:TBE655370 TKZ655370:TLA655370 TUV655370:TUW655370 UER655370:UES655370 UON655370:UOO655370 UYJ655370:UYK655370 VIF655370:VIG655370 VSB655370:VSC655370 WBX655370:WBY655370 WLT655370:WLU655370 WVP655370:WVQ655370 H720906:I720906 JD720906:JE720906 SZ720906:TA720906 ACV720906:ACW720906 AMR720906:AMS720906 AWN720906:AWO720906 BGJ720906:BGK720906 BQF720906:BQG720906 CAB720906:CAC720906 CJX720906:CJY720906 CTT720906:CTU720906 DDP720906:DDQ720906 DNL720906:DNM720906 DXH720906:DXI720906 EHD720906:EHE720906 EQZ720906:ERA720906 FAV720906:FAW720906 FKR720906:FKS720906 FUN720906:FUO720906 GEJ720906:GEK720906 GOF720906:GOG720906 GYB720906:GYC720906 HHX720906:HHY720906 HRT720906:HRU720906 IBP720906:IBQ720906 ILL720906:ILM720906 IVH720906:IVI720906 JFD720906:JFE720906 JOZ720906:JPA720906 JYV720906:JYW720906 KIR720906:KIS720906 KSN720906:KSO720906 LCJ720906:LCK720906 LMF720906:LMG720906 LWB720906:LWC720906 MFX720906:MFY720906 MPT720906:MPU720906 MZP720906:MZQ720906 NJL720906:NJM720906 NTH720906:NTI720906 ODD720906:ODE720906 OMZ720906:ONA720906 OWV720906:OWW720906 PGR720906:PGS720906 PQN720906:PQO720906 QAJ720906:QAK720906 QKF720906:QKG720906 QUB720906:QUC720906 RDX720906:RDY720906 RNT720906:RNU720906 RXP720906:RXQ720906 SHL720906:SHM720906 SRH720906:SRI720906 TBD720906:TBE720906 TKZ720906:TLA720906 TUV720906:TUW720906 UER720906:UES720906 UON720906:UOO720906 UYJ720906:UYK720906 VIF720906:VIG720906 VSB720906:VSC720906 WBX720906:WBY720906 WLT720906:WLU720906 WVP720906:WVQ720906 H786442:I786442 JD786442:JE786442 SZ786442:TA786442 ACV786442:ACW786442 AMR786442:AMS786442 AWN786442:AWO786442 BGJ786442:BGK786442 BQF786442:BQG786442 CAB786442:CAC786442 CJX786442:CJY786442 CTT786442:CTU786442 DDP786442:DDQ786442 DNL786442:DNM786442 DXH786442:DXI786442 EHD786442:EHE786442 EQZ786442:ERA786442 FAV786442:FAW786442 FKR786442:FKS786442 FUN786442:FUO786442 GEJ786442:GEK786442 GOF786442:GOG786442 GYB786442:GYC786442 HHX786442:HHY786442 HRT786442:HRU786442 IBP786442:IBQ786442 ILL786442:ILM786442 IVH786442:IVI786442 JFD786442:JFE786442 JOZ786442:JPA786442 JYV786442:JYW786442 KIR786442:KIS786442 KSN786442:KSO786442 LCJ786442:LCK786442 LMF786442:LMG786442 LWB786442:LWC786442 MFX786442:MFY786442 MPT786442:MPU786442 MZP786442:MZQ786442 NJL786442:NJM786442 NTH786442:NTI786442 ODD786442:ODE786442 OMZ786442:ONA786442 OWV786442:OWW786442 PGR786442:PGS786442 PQN786442:PQO786442 QAJ786442:QAK786442 QKF786442:QKG786442 QUB786442:QUC786442 RDX786442:RDY786442 RNT786442:RNU786442 RXP786442:RXQ786442 SHL786442:SHM786442 SRH786442:SRI786442 TBD786442:TBE786442 TKZ786442:TLA786442 TUV786442:TUW786442 UER786442:UES786442 UON786442:UOO786442 UYJ786442:UYK786442 VIF786442:VIG786442 VSB786442:VSC786442 WBX786442:WBY786442 WLT786442:WLU786442 WVP786442:WVQ786442 H851978:I851978 JD851978:JE851978 SZ851978:TA851978 ACV851978:ACW851978 AMR851978:AMS851978 AWN851978:AWO851978 BGJ851978:BGK851978 BQF851978:BQG851978 CAB851978:CAC851978 CJX851978:CJY851978 CTT851978:CTU851978 DDP851978:DDQ851978 DNL851978:DNM851978 DXH851978:DXI851978 EHD851978:EHE851978 EQZ851978:ERA851978 FAV851978:FAW851978 FKR851978:FKS851978 FUN851978:FUO851978 GEJ851978:GEK851978 GOF851978:GOG851978 GYB851978:GYC851978 HHX851978:HHY851978 HRT851978:HRU851978 IBP851978:IBQ851978 ILL851978:ILM851978 IVH851978:IVI851978 JFD851978:JFE851978 JOZ851978:JPA851978 JYV851978:JYW851978 KIR851978:KIS851978 KSN851978:KSO851978 LCJ851978:LCK851978 LMF851978:LMG851978 LWB851978:LWC851978 MFX851978:MFY851978 MPT851978:MPU851978 MZP851978:MZQ851978 NJL851978:NJM851978 NTH851978:NTI851978 ODD851978:ODE851978 OMZ851978:ONA851978 OWV851978:OWW851978 PGR851978:PGS851978 PQN851978:PQO851978 QAJ851978:QAK851978 QKF851978:QKG851978 QUB851978:QUC851978 RDX851978:RDY851978 RNT851978:RNU851978 RXP851978:RXQ851978 SHL851978:SHM851978 SRH851978:SRI851978 TBD851978:TBE851978 TKZ851978:TLA851978 TUV851978:TUW851978 UER851978:UES851978 UON851978:UOO851978 UYJ851978:UYK851978 VIF851978:VIG851978 VSB851978:VSC851978 WBX851978:WBY851978 WLT851978:WLU851978 WVP851978:WVQ851978 H917514:I917514 JD917514:JE917514 SZ917514:TA917514 ACV917514:ACW917514 AMR917514:AMS917514 AWN917514:AWO917514 BGJ917514:BGK917514 BQF917514:BQG917514 CAB917514:CAC917514 CJX917514:CJY917514 CTT917514:CTU917514 DDP917514:DDQ917514 DNL917514:DNM917514 DXH917514:DXI917514 EHD917514:EHE917514 EQZ917514:ERA917514 FAV917514:FAW917514 FKR917514:FKS917514 FUN917514:FUO917514 GEJ917514:GEK917514 GOF917514:GOG917514 GYB917514:GYC917514 HHX917514:HHY917514 HRT917514:HRU917514 IBP917514:IBQ917514 ILL917514:ILM917514 IVH917514:IVI917514 JFD917514:JFE917514 JOZ917514:JPA917514 JYV917514:JYW917514 KIR917514:KIS917514 KSN917514:KSO917514 LCJ917514:LCK917514 LMF917514:LMG917514 LWB917514:LWC917514 MFX917514:MFY917514 MPT917514:MPU917514 MZP917514:MZQ917514 NJL917514:NJM917514 NTH917514:NTI917514 ODD917514:ODE917514 OMZ917514:ONA917514 OWV917514:OWW917514 PGR917514:PGS917514 PQN917514:PQO917514 QAJ917514:QAK917514 QKF917514:QKG917514 QUB917514:QUC917514 RDX917514:RDY917514 RNT917514:RNU917514 RXP917514:RXQ917514 SHL917514:SHM917514 SRH917514:SRI917514 TBD917514:TBE917514 TKZ917514:TLA917514 TUV917514:TUW917514 UER917514:UES917514 UON917514:UOO917514 UYJ917514:UYK917514 VIF917514:VIG917514 VSB917514:VSC917514 WBX917514:WBY917514 WLT917514:WLU917514 WVP917514:WVQ917514 H983050:I983050 JD983050:JE983050 SZ983050:TA983050 ACV983050:ACW983050 AMR983050:AMS983050 AWN983050:AWO983050 BGJ983050:BGK983050 BQF983050:BQG983050 CAB983050:CAC983050 CJX983050:CJY983050 CTT983050:CTU983050 DDP983050:DDQ983050 DNL983050:DNM983050 DXH983050:DXI983050 EHD983050:EHE983050 EQZ983050:ERA983050 FAV983050:FAW983050 FKR983050:FKS983050 FUN983050:FUO983050 GEJ983050:GEK983050 GOF983050:GOG983050 GYB983050:GYC983050 HHX983050:HHY983050 HRT983050:HRU983050 IBP983050:IBQ983050 ILL983050:ILM983050 IVH983050:IVI983050 JFD983050:JFE983050 JOZ983050:JPA983050 JYV983050:JYW983050 KIR983050:KIS983050 KSN983050:KSO983050 LCJ983050:LCK983050 LMF983050:LMG983050 LWB983050:LWC983050 MFX983050:MFY983050 MPT983050:MPU983050 MZP983050:MZQ983050 NJL983050:NJM983050 NTH983050:NTI983050 ODD983050:ODE983050 OMZ983050:ONA983050 OWV983050:OWW983050 PGR983050:PGS983050 PQN983050:PQO983050 QAJ983050:QAK983050 QKF983050:QKG983050 QUB983050:QUC983050 RDX983050:RDY983050 RNT983050:RNU983050 RXP983050:RXQ983050 SHL983050:SHM983050 SRH983050:SRI983050 TBD983050:TBE983050 TKZ983050:TLA983050 TUV983050:TUW983050 UER983050:UES983050 UON983050:UOO983050 UYJ983050:UYK983050 VIF983050:VIG983050 VSB983050:VSC983050 WBX983050:WBY983050 WLT983050:WLU983050 WVP983050:WVQ983050">
      <formula1>$Z$47:$Z$49</formula1>
    </dataValidation>
    <dataValidation allowBlank="1" sqref="G11 JC11 SY11 ACU11 AMQ11 AWM11 BGI11 BQE11 CAA11 CJW11 CTS11 DDO11 DNK11 DXG11 EHC11 EQY11 FAU11 FKQ11 FUM11 GEI11 GOE11 GYA11 HHW11 HRS11 IBO11 ILK11 IVG11 JFC11 JOY11 JYU11 KIQ11 KSM11 LCI11 LME11 LWA11 MFW11 MPS11 MZO11 NJK11 NTG11 ODC11 OMY11 OWU11 PGQ11 PQM11 QAI11 QKE11 QUA11 RDW11 RNS11 RXO11 SHK11 SRG11 TBC11 TKY11 TUU11 UEQ11 UOM11 UYI11 VIE11 VSA11 WBW11 WLS11 WVO11 G65547 JC65547 SY65547 ACU65547 AMQ65547 AWM65547 BGI65547 BQE65547 CAA65547 CJW65547 CTS65547 DDO65547 DNK65547 DXG65547 EHC65547 EQY65547 FAU65547 FKQ65547 FUM65547 GEI65547 GOE65547 GYA65547 HHW65547 HRS65547 IBO65547 ILK65547 IVG65547 JFC65547 JOY65547 JYU65547 KIQ65547 KSM65547 LCI65547 LME65547 LWA65547 MFW65547 MPS65547 MZO65547 NJK65547 NTG65547 ODC65547 OMY65547 OWU65547 PGQ65547 PQM65547 QAI65547 QKE65547 QUA65547 RDW65547 RNS65547 RXO65547 SHK65547 SRG65547 TBC65547 TKY65547 TUU65547 UEQ65547 UOM65547 UYI65547 VIE65547 VSA65547 WBW65547 WLS65547 WVO65547 G131083 JC131083 SY131083 ACU131083 AMQ131083 AWM131083 BGI131083 BQE131083 CAA131083 CJW131083 CTS131083 DDO131083 DNK131083 DXG131083 EHC131083 EQY131083 FAU131083 FKQ131083 FUM131083 GEI131083 GOE131083 GYA131083 HHW131083 HRS131083 IBO131083 ILK131083 IVG131083 JFC131083 JOY131083 JYU131083 KIQ131083 KSM131083 LCI131083 LME131083 LWA131083 MFW131083 MPS131083 MZO131083 NJK131083 NTG131083 ODC131083 OMY131083 OWU131083 PGQ131083 PQM131083 QAI131083 QKE131083 QUA131083 RDW131083 RNS131083 RXO131083 SHK131083 SRG131083 TBC131083 TKY131083 TUU131083 UEQ131083 UOM131083 UYI131083 VIE131083 VSA131083 WBW131083 WLS131083 WVO131083 G196619 JC196619 SY196619 ACU196619 AMQ196619 AWM196619 BGI196619 BQE196619 CAA196619 CJW196619 CTS196619 DDO196619 DNK196619 DXG196619 EHC196619 EQY196619 FAU196619 FKQ196619 FUM196619 GEI196619 GOE196619 GYA196619 HHW196619 HRS196619 IBO196619 ILK196619 IVG196619 JFC196619 JOY196619 JYU196619 KIQ196619 KSM196619 LCI196619 LME196619 LWA196619 MFW196619 MPS196619 MZO196619 NJK196619 NTG196619 ODC196619 OMY196619 OWU196619 PGQ196619 PQM196619 QAI196619 QKE196619 QUA196619 RDW196619 RNS196619 RXO196619 SHK196619 SRG196619 TBC196619 TKY196619 TUU196619 UEQ196619 UOM196619 UYI196619 VIE196619 VSA196619 WBW196619 WLS196619 WVO196619 G262155 JC262155 SY262155 ACU262155 AMQ262155 AWM262155 BGI262155 BQE262155 CAA262155 CJW262155 CTS262155 DDO262155 DNK262155 DXG262155 EHC262155 EQY262155 FAU262155 FKQ262155 FUM262155 GEI262155 GOE262155 GYA262155 HHW262155 HRS262155 IBO262155 ILK262155 IVG262155 JFC262155 JOY262155 JYU262155 KIQ262155 KSM262155 LCI262155 LME262155 LWA262155 MFW262155 MPS262155 MZO262155 NJK262155 NTG262155 ODC262155 OMY262155 OWU262155 PGQ262155 PQM262155 QAI262155 QKE262155 QUA262155 RDW262155 RNS262155 RXO262155 SHK262155 SRG262155 TBC262155 TKY262155 TUU262155 UEQ262155 UOM262155 UYI262155 VIE262155 VSA262155 WBW262155 WLS262155 WVO262155 G327691 JC327691 SY327691 ACU327691 AMQ327691 AWM327691 BGI327691 BQE327691 CAA327691 CJW327691 CTS327691 DDO327691 DNK327691 DXG327691 EHC327691 EQY327691 FAU327691 FKQ327691 FUM327691 GEI327691 GOE327691 GYA327691 HHW327691 HRS327691 IBO327691 ILK327691 IVG327691 JFC327691 JOY327691 JYU327691 KIQ327691 KSM327691 LCI327691 LME327691 LWA327691 MFW327691 MPS327691 MZO327691 NJK327691 NTG327691 ODC327691 OMY327691 OWU327691 PGQ327691 PQM327691 QAI327691 QKE327691 QUA327691 RDW327691 RNS327691 RXO327691 SHK327691 SRG327691 TBC327691 TKY327691 TUU327691 UEQ327691 UOM327691 UYI327691 VIE327691 VSA327691 WBW327691 WLS327691 WVO327691 G393227 JC393227 SY393227 ACU393227 AMQ393227 AWM393227 BGI393227 BQE393227 CAA393227 CJW393227 CTS393227 DDO393227 DNK393227 DXG393227 EHC393227 EQY393227 FAU393227 FKQ393227 FUM393227 GEI393227 GOE393227 GYA393227 HHW393227 HRS393227 IBO393227 ILK393227 IVG393227 JFC393227 JOY393227 JYU393227 KIQ393227 KSM393227 LCI393227 LME393227 LWA393227 MFW393227 MPS393227 MZO393227 NJK393227 NTG393227 ODC393227 OMY393227 OWU393227 PGQ393227 PQM393227 QAI393227 QKE393227 QUA393227 RDW393227 RNS393227 RXO393227 SHK393227 SRG393227 TBC393227 TKY393227 TUU393227 UEQ393227 UOM393227 UYI393227 VIE393227 VSA393227 WBW393227 WLS393227 WVO393227 G458763 JC458763 SY458763 ACU458763 AMQ458763 AWM458763 BGI458763 BQE458763 CAA458763 CJW458763 CTS458763 DDO458763 DNK458763 DXG458763 EHC458763 EQY458763 FAU458763 FKQ458763 FUM458763 GEI458763 GOE458763 GYA458763 HHW458763 HRS458763 IBO458763 ILK458763 IVG458763 JFC458763 JOY458763 JYU458763 KIQ458763 KSM458763 LCI458763 LME458763 LWA458763 MFW458763 MPS458763 MZO458763 NJK458763 NTG458763 ODC458763 OMY458763 OWU458763 PGQ458763 PQM458763 QAI458763 QKE458763 QUA458763 RDW458763 RNS458763 RXO458763 SHK458763 SRG458763 TBC458763 TKY458763 TUU458763 UEQ458763 UOM458763 UYI458763 VIE458763 VSA458763 WBW458763 WLS458763 WVO458763 G524299 JC524299 SY524299 ACU524299 AMQ524299 AWM524299 BGI524299 BQE524299 CAA524299 CJW524299 CTS524299 DDO524299 DNK524299 DXG524299 EHC524299 EQY524299 FAU524299 FKQ524299 FUM524299 GEI524299 GOE524299 GYA524299 HHW524299 HRS524299 IBO524299 ILK524299 IVG524299 JFC524299 JOY524299 JYU524299 KIQ524299 KSM524299 LCI524299 LME524299 LWA524299 MFW524299 MPS524299 MZO524299 NJK524299 NTG524299 ODC524299 OMY524299 OWU524299 PGQ524299 PQM524299 QAI524299 QKE524299 QUA524299 RDW524299 RNS524299 RXO524299 SHK524299 SRG524299 TBC524299 TKY524299 TUU524299 UEQ524299 UOM524299 UYI524299 VIE524299 VSA524299 WBW524299 WLS524299 WVO524299 G589835 JC589835 SY589835 ACU589835 AMQ589835 AWM589835 BGI589835 BQE589835 CAA589835 CJW589835 CTS589835 DDO589835 DNK589835 DXG589835 EHC589835 EQY589835 FAU589835 FKQ589835 FUM589835 GEI589835 GOE589835 GYA589835 HHW589835 HRS589835 IBO589835 ILK589835 IVG589835 JFC589835 JOY589835 JYU589835 KIQ589835 KSM589835 LCI589835 LME589835 LWA589835 MFW589835 MPS589835 MZO589835 NJK589835 NTG589835 ODC589835 OMY589835 OWU589835 PGQ589835 PQM589835 QAI589835 QKE589835 QUA589835 RDW589835 RNS589835 RXO589835 SHK589835 SRG589835 TBC589835 TKY589835 TUU589835 UEQ589835 UOM589835 UYI589835 VIE589835 VSA589835 WBW589835 WLS589835 WVO589835 G655371 JC655371 SY655371 ACU655371 AMQ655371 AWM655371 BGI655371 BQE655371 CAA655371 CJW655371 CTS655371 DDO655371 DNK655371 DXG655371 EHC655371 EQY655371 FAU655371 FKQ655371 FUM655371 GEI655371 GOE655371 GYA655371 HHW655371 HRS655371 IBO655371 ILK655371 IVG655371 JFC655371 JOY655371 JYU655371 KIQ655371 KSM655371 LCI655371 LME655371 LWA655371 MFW655371 MPS655371 MZO655371 NJK655371 NTG655371 ODC655371 OMY655371 OWU655371 PGQ655371 PQM655371 QAI655371 QKE655371 QUA655371 RDW655371 RNS655371 RXO655371 SHK655371 SRG655371 TBC655371 TKY655371 TUU655371 UEQ655371 UOM655371 UYI655371 VIE655371 VSA655371 WBW655371 WLS655371 WVO655371 G720907 JC720907 SY720907 ACU720907 AMQ720907 AWM720907 BGI720907 BQE720907 CAA720907 CJW720907 CTS720907 DDO720907 DNK720907 DXG720907 EHC720907 EQY720907 FAU720907 FKQ720907 FUM720907 GEI720907 GOE720907 GYA720907 HHW720907 HRS720907 IBO720907 ILK720907 IVG720907 JFC720907 JOY720907 JYU720907 KIQ720907 KSM720907 LCI720907 LME720907 LWA720907 MFW720907 MPS720907 MZO720907 NJK720907 NTG720907 ODC720907 OMY720907 OWU720907 PGQ720907 PQM720907 QAI720907 QKE720907 QUA720907 RDW720907 RNS720907 RXO720907 SHK720907 SRG720907 TBC720907 TKY720907 TUU720907 UEQ720907 UOM720907 UYI720907 VIE720907 VSA720907 WBW720907 WLS720907 WVO720907 G786443 JC786443 SY786443 ACU786443 AMQ786443 AWM786443 BGI786443 BQE786443 CAA786443 CJW786443 CTS786443 DDO786443 DNK786443 DXG786443 EHC786443 EQY786443 FAU786443 FKQ786443 FUM786443 GEI786443 GOE786443 GYA786443 HHW786443 HRS786443 IBO786443 ILK786443 IVG786443 JFC786443 JOY786443 JYU786443 KIQ786443 KSM786443 LCI786443 LME786443 LWA786443 MFW786443 MPS786443 MZO786443 NJK786443 NTG786443 ODC786443 OMY786443 OWU786443 PGQ786443 PQM786443 QAI786443 QKE786443 QUA786443 RDW786443 RNS786443 RXO786443 SHK786443 SRG786443 TBC786443 TKY786443 TUU786443 UEQ786443 UOM786443 UYI786443 VIE786443 VSA786443 WBW786443 WLS786443 WVO786443 G851979 JC851979 SY851979 ACU851979 AMQ851979 AWM851979 BGI851979 BQE851979 CAA851979 CJW851979 CTS851979 DDO851979 DNK851979 DXG851979 EHC851979 EQY851979 FAU851979 FKQ851979 FUM851979 GEI851979 GOE851979 GYA851979 HHW851979 HRS851979 IBO851979 ILK851979 IVG851979 JFC851979 JOY851979 JYU851979 KIQ851979 KSM851979 LCI851979 LME851979 LWA851979 MFW851979 MPS851979 MZO851979 NJK851979 NTG851979 ODC851979 OMY851979 OWU851979 PGQ851979 PQM851979 QAI851979 QKE851979 QUA851979 RDW851979 RNS851979 RXO851979 SHK851979 SRG851979 TBC851979 TKY851979 TUU851979 UEQ851979 UOM851979 UYI851979 VIE851979 VSA851979 WBW851979 WLS851979 WVO851979 G917515 JC917515 SY917515 ACU917515 AMQ917515 AWM917515 BGI917515 BQE917515 CAA917515 CJW917515 CTS917515 DDO917515 DNK917515 DXG917515 EHC917515 EQY917515 FAU917515 FKQ917515 FUM917515 GEI917515 GOE917515 GYA917515 HHW917515 HRS917515 IBO917515 ILK917515 IVG917515 JFC917515 JOY917515 JYU917515 KIQ917515 KSM917515 LCI917515 LME917515 LWA917515 MFW917515 MPS917515 MZO917515 NJK917515 NTG917515 ODC917515 OMY917515 OWU917515 PGQ917515 PQM917515 QAI917515 QKE917515 QUA917515 RDW917515 RNS917515 RXO917515 SHK917515 SRG917515 TBC917515 TKY917515 TUU917515 UEQ917515 UOM917515 UYI917515 VIE917515 VSA917515 WBW917515 WLS917515 WVO917515 G983051 JC983051 SY983051 ACU983051 AMQ983051 AWM983051 BGI983051 BQE983051 CAA983051 CJW983051 CTS983051 DDO983051 DNK983051 DXG983051 EHC983051 EQY983051 FAU983051 FKQ983051 FUM983051 GEI983051 GOE983051 GYA983051 HHW983051 HRS983051 IBO983051 ILK983051 IVG983051 JFC983051 JOY983051 JYU983051 KIQ983051 KSM983051 LCI983051 LME983051 LWA983051 MFW983051 MPS983051 MZO983051 NJK983051 NTG983051 ODC983051 OMY983051 OWU983051 PGQ983051 PQM983051 QAI983051 QKE983051 QUA983051 RDW983051 RNS983051 RXO983051 SHK983051 SRG983051 TBC983051 TKY983051 TUU983051 UEQ983051 UOM983051 UYI983051 VIE983051 VSA983051 WBW983051 WLS983051 WVO983051"/>
    <dataValidation type="list" allowBlank="1" sqref="H11:I11 JD11:JE11 SZ11:TA11 ACV11:ACW11 AMR11:AMS11 AWN11:AWO11 BGJ11:BGK11 BQF11:BQG11 CAB11:CAC11 CJX11:CJY11 CTT11:CTU11 DDP11:DDQ11 DNL11:DNM11 DXH11:DXI11 EHD11:EHE11 EQZ11:ERA11 FAV11:FAW11 FKR11:FKS11 FUN11:FUO11 GEJ11:GEK11 GOF11:GOG11 GYB11:GYC11 HHX11:HHY11 HRT11:HRU11 IBP11:IBQ11 ILL11:ILM11 IVH11:IVI11 JFD11:JFE11 JOZ11:JPA11 JYV11:JYW11 KIR11:KIS11 KSN11:KSO11 LCJ11:LCK11 LMF11:LMG11 LWB11:LWC11 MFX11:MFY11 MPT11:MPU11 MZP11:MZQ11 NJL11:NJM11 NTH11:NTI11 ODD11:ODE11 OMZ11:ONA11 OWV11:OWW11 PGR11:PGS11 PQN11:PQO11 QAJ11:QAK11 QKF11:QKG11 QUB11:QUC11 RDX11:RDY11 RNT11:RNU11 RXP11:RXQ11 SHL11:SHM11 SRH11:SRI11 TBD11:TBE11 TKZ11:TLA11 TUV11:TUW11 UER11:UES11 UON11:UOO11 UYJ11:UYK11 VIF11:VIG11 VSB11:VSC11 WBX11:WBY11 WLT11:WLU11 WVP11:WVQ11 H65547:I65547 JD65547:JE65547 SZ65547:TA65547 ACV65547:ACW65547 AMR65547:AMS65547 AWN65547:AWO65547 BGJ65547:BGK65547 BQF65547:BQG65547 CAB65547:CAC65547 CJX65547:CJY65547 CTT65547:CTU65547 DDP65547:DDQ65547 DNL65547:DNM65547 DXH65547:DXI65547 EHD65547:EHE65547 EQZ65547:ERA65547 FAV65547:FAW65547 FKR65547:FKS65547 FUN65547:FUO65547 GEJ65547:GEK65547 GOF65547:GOG65547 GYB65547:GYC65547 HHX65547:HHY65547 HRT65547:HRU65547 IBP65547:IBQ65547 ILL65547:ILM65547 IVH65547:IVI65547 JFD65547:JFE65547 JOZ65547:JPA65547 JYV65547:JYW65547 KIR65547:KIS65547 KSN65547:KSO65547 LCJ65547:LCK65547 LMF65547:LMG65547 LWB65547:LWC65547 MFX65547:MFY65547 MPT65547:MPU65547 MZP65547:MZQ65547 NJL65547:NJM65547 NTH65547:NTI65547 ODD65547:ODE65547 OMZ65547:ONA65547 OWV65547:OWW65547 PGR65547:PGS65547 PQN65547:PQO65547 QAJ65547:QAK65547 QKF65547:QKG65547 QUB65547:QUC65547 RDX65547:RDY65547 RNT65547:RNU65547 RXP65547:RXQ65547 SHL65547:SHM65547 SRH65547:SRI65547 TBD65547:TBE65547 TKZ65547:TLA65547 TUV65547:TUW65547 UER65547:UES65547 UON65547:UOO65547 UYJ65547:UYK65547 VIF65547:VIG65547 VSB65547:VSC65547 WBX65547:WBY65547 WLT65547:WLU65547 WVP65547:WVQ65547 H131083:I131083 JD131083:JE131083 SZ131083:TA131083 ACV131083:ACW131083 AMR131083:AMS131083 AWN131083:AWO131083 BGJ131083:BGK131083 BQF131083:BQG131083 CAB131083:CAC131083 CJX131083:CJY131083 CTT131083:CTU131083 DDP131083:DDQ131083 DNL131083:DNM131083 DXH131083:DXI131083 EHD131083:EHE131083 EQZ131083:ERA131083 FAV131083:FAW131083 FKR131083:FKS131083 FUN131083:FUO131083 GEJ131083:GEK131083 GOF131083:GOG131083 GYB131083:GYC131083 HHX131083:HHY131083 HRT131083:HRU131083 IBP131083:IBQ131083 ILL131083:ILM131083 IVH131083:IVI131083 JFD131083:JFE131083 JOZ131083:JPA131083 JYV131083:JYW131083 KIR131083:KIS131083 KSN131083:KSO131083 LCJ131083:LCK131083 LMF131083:LMG131083 LWB131083:LWC131083 MFX131083:MFY131083 MPT131083:MPU131083 MZP131083:MZQ131083 NJL131083:NJM131083 NTH131083:NTI131083 ODD131083:ODE131083 OMZ131083:ONA131083 OWV131083:OWW131083 PGR131083:PGS131083 PQN131083:PQO131083 QAJ131083:QAK131083 QKF131083:QKG131083 QUB131083:QUC131083 RDX131083:RDY131083 RNT131083:RNU131083 RXP131083:RXQ131083 SHL131083:SHM131083 SRH131083:SRI131083 TBD131083:TBE131083 TKZ131083:TLA131083 TUV131083:TUW131083 UER131083:UES131083 UON131083:UOO131083 UYJ131083:UYK131083 VIF131083:VIG131083 VSB131083:VSC131083 WBX131083:WBY131083 WLT131083:WLU131083 WVP131083:WVQ131083 H196619:I196619 JD196619:JE196619 SZ196619:TA196619 ACV196619:ACW196619 AMR196619:AMS196619 AWN196619:AWO196619 BGJ196619:BGK196619 BQF196619:BQG196619 CAB196619:CAC196619 CJX196619:CJY196619 CTT196619:CTU196619 DDP196619:DDQ196619 DNL196619:DNM196619 DXH196619:DXI196619 EHD196619:EHE196619 EQZ196619:ERA196619 FAV196619:FAW196619 FKR196619:FKS196619 FUN196619:FUO196619 GEJ196619:GEK196619 GOF196619:GOG196619 GYB196619:GYC196619 HHX196619:HHY196619 HRT196619:HRU196619 IBP196619:IBQ196619 ILL196619:ILM196619 IVH196619:IVI196619 JFD196619:JFE196619 JOZ196619:JPA196619 JYV196619:JYW196619 KIR196619:KIS196619 KSN196619:KSO196619 LCJ196619:LCK196619 LMF196619:LMG196619 LWB196619:LWC196619 MFX196619:MFY196619 MPT196619:MPU196619 MZP196619:MZQ196619 NJL196619:NJM196619 NTH196619:NTI196619 ODD196619:ODE196619 OMZ196619:ONA196619 OWV196619:OWW196619 PGR196619:PGS196619 PQN196619:PQO196619 QAJ196619:QAK196619 QKF196619:QKG196619 QUB196619:QUC196619 RDX196619:RDY196619 RNT196619:RNU196619 RXP196619:RXQ196619 SHL196619:SHM196619 SRH196619:SRI196619 TBD196619:TBE196619 TKZ196619:TLA196619 TUV196619:TUW196619 UER196619:UES196619 UON196619:UOO196619 UYJ196619:UYK196619 VIF196619:VIG196619 VSB196619:VSC196619 WBX196619:WBY196619 WLT196619:WLU196619 WVP196619:WVQ196619 H262155:I262155 JD262155:JE262155 SZ262155:TA262155 ACV262155:ACW262155 AMR262155:AMS262155 AWN262155:AWO262155 BGJ262155:BGK262155 BQF262155:BQG262155 CAB262155:CAC262155 CJX262155:CJY262155 CTT262155:CTU262155 DDP262155:DDQ262155 DNL262155:DNM262155 DXH262155:DXI262155 EHD262155:EHE262155 EQZ262155:ERA262155 FAV262155:FAW262155 FKR262155:FKS262155 FUN262155:FUO262155 GEJ262155:GEK262155 GOF262155:GOG262155 GYB262155:GYC262155 HHX262155:HHY262155 HRT262155:HRU262155 IBP262155:IBQ262155 ILL262155:ILM262155 IVH262155:IVI262155 JFD262155:JFE262155 JOZ262155:JPA262155 JYV262155:JYW262155 KIR262155:KIS262155 KSN262155:KSO262155 LCJ262155:LCK262155 LMF262155:LMG262155 LWB262155:LWC262155 MFX262155:MFY262155 MPT262155:MPU262155 MZP262155:MZQ262155 NJL262155:NJM262155 NTH262155:NTI262155 ODD262155:ODE262155 OMZ262155:ONA262155 OWV262155:OWW262155 PGR262155:PGS262155 PQN262155:PQO262155 QAJ262155:QAK262155 QKF262155:QKG262155 QUB262155:QUC262155 RDX262155:RDY262155 RNT262155:RNU262155 RXP262155:RXQ262155 SHL262155:SHM262155 SRH262155:SRI262155 TBD262155:TBE262155 TKZ262155:TLA262155 TUV262155:TUW262155 UER262155:UES262155 UON262155:UOO262155 UYJ262155:UYK262155 VIF262155:VIG262155 VSB262155:VSC262155 WBX262155:WBY262155 WLT262155:WLU262155 WVP262155:WVQ262155 H327691:I327691 JD327691:JE327691 SZ327691:TA327691 ACV327691:ACW327691 AMR327691:AMS327691 AWN327691:AWO327691 BGJ327691:BGK327691 BQF327691:BQG327691 CAB327691:CAC327691 CJX327691:CJY327691 CTT327691:CTU327691 DDP327691:DDQ327691 DNL327691:DNM327691 DXH327691:DXI327691 EHD327691:EHE327691 EQZ327691:ERA327691 FAV327691:FAW327691 FKR327691:FKS327691 FUN327691:FUO327691 GEJ327691:GEK327691 GOF327691:GOG327691 GYB327691:GYC327691 HHX327691:HHY327691 HRT327691:HRU327691 IBP327691:IBQ327691 ILL327691:ILM327691 IVH327691:IVI327691 JFD327691:JFE327691 JOZ327691:JPA327691 JYV327691:JYW327691 KIR327691:KIS327691 KSN327691:KSO327691 LCJ327691:LCK327691 LMF327691:LMG327691 LWB327691:LWC327691 MFX327691:MFY327691 MPT327691:MPU327691 MZP327691:MZQ327691 NJL327691:NJM327691 NTH327691:NTI327691 ODD327691:ODE327691 OMZ327691:ONA327691 OWV327691:OWW327691 PGR327691:PGS327691 PQN327691:PQO327691 QAJ327691:QAK327691 QKF327691:QKG327691 QUB327691:QUC327691 RDX327691:RDY327691 RNT327691:RNU327691 RXP327691:RXQ327691 SHL327691:SHM327691 SRH327691:SRI327691 TBD327691:TBE327691 TKZ327691:TLA327691 TUV327691:TUW327691 UER327691:UES327691 UON327691:UOO327691 UYJ327691:UYK327691 VIF327691:VIG327691 VSB327691:VSC327691 WBX327691:WBY327691 WLT327691:WLU327691 WVP327691:WVQ327691 H393227:I393227 JD393227:JE393227 SZ393227:TA393227 ACV393227:ACW393227 AMR393227:AMS393227 AWN393227:AWO393227 BGJ393227:BGK393227 BQF393227:BQG393227 CAB393227:CAC393227 CJX393227:CJY393227 CTT393227:CTU393227 DDP393227:DDQ393227 DNL393227:DNM393227 DXH393227:DXI393227 EHD393227:EHE393227 EQZ393227:ERA393227 FAV393227:FAW393227 FKR393227:FKS393227 FUN393227:FUO393227 GEJ393227:GEK393227 GOF393227:GOG393227 GYB393227:GYC393227 HHX393227:HHY393227 HRT393227:HRU393227 IBP393227:IBQ393227 ILL393227:ILM393227 IVH393227:IVI393227 JFD393227:JFE393227 JOZ393227:JPA393227 JYV393227:JYW393227 KIR393227:KIS393227 KSN393227:KSO393227 LCJ393227:LCK393227 LMF393227:LMG393227 LWB393227:LWC393227 MFX393227:MFY393227 MPT393227:MPU393227 MZP393227:MZQ393227 NJL393227:NJM393227 NTH393227:NTI393227 ODD393227:ODE393227 OMZ393227:ONA393227 OWV393227:OWW393227 PGR393227:PGS393227 PQN393227:PQO393227 QAJ393227:QAK393227 QKF393227:QKG393227 QUB393227:QUC393227 RDX393227:RDY393227 RNT393227:RNU393227 RXP393227:RXQ393227 SHL393227:SHM393227 SRH393227:SRI393227 TBD393227:TBE393227 TKZ393227:TLA393227 TUV393227:TUW393227 UER393227:UES393227 UON393227:UOO393227 UYJ393227:UYK393227 VIF393227:VIG393227 VSB393227:VSC393227 WBX393227:WBY393227 WLT393227:WLU393227 WVP393227:WVQ393227 H458763:I458763 JD458763:JE458763 SZ458763:TA458763 ACV458763:ACW458763 AMR458763:AMS458763 AWN458763:AWO458763 BGJ458763:BGK458763 BQF458763:BQG458763 CAB458763:CAC458763 CJX458763:CJY458763 CTT458763:CTU458763 DDP458763:DDQ458763 DNL458763:DNM458763 DXH458763:DXI458763 EHD458763:EHE458763 EQZ458763:ERA458763 FAV458763:FAW458763 FKR458763:FKS458763 FUN458763:FUO458763 GEJ458763:GEK458763 GOF458763:GOG458763 GYB458763:GYC458763 HHX458763:HHY458763 HRT458763:HRU458763 IBP458763:IBQ458763 ILL458763:ILM458763 IVH458763:IVI458763 JFD458763:JFE458763 JOZ458763:JPA458763 JYV458763:JYW458763 KIR458763:KIS458763 KSN458763:KSO458763 LCJ458763:LCK458763 LMF458763:LMG458763 LWB458763:LWC458763 MFX458763:MFY458763 MPT458763:MPU458763 MZP458763:MZQ458763 NJL458763:NJM458763 NTH458763:NTI458763 ODD458763:ODE458763 OMZ458763:ONA458763 OWV458763:OWW458763 PGR458763:PGS458763 PQN458763:PQO458763 QAJ458763:QAK458763 QKF458763:QKG458763 QUB458763:QUC458763 RDX458763:RDY458763 RNT458763:RNU458763 RXP458763:RXQ458763 SHL458763:SHM458763 SRH458763:SRI458763 TBD458763:TBE458763 TKZ458763:TLA458763 TUV458763:TUW458763 UER458763:UES458763 UON458763:UOO458763 UYJ458763:UYK458763 VIF458763:VIG458763 VSB458763:VSC458763 WBX458763:WBY458763 WLT458763:WLU458763 WVP458763:WVQ458763 H524299:I524299 JD524299:JE524299 SZ524299:TA524299 ACV524299:ACW524299 AMR524299:AMS524299 AWN524299:AWO524299 BGJ524299:BGK524299 BQF524299:BQG524299 CAB524299:CAC524299 CJX524299:CJY524299 CTT524299:CTU524299 DDP524299:DDQ524299 DNL524299:DNM524299 DXH524299:DXI524299 EHD524299:EHE524299 EQZ524299:ERA524299 FAV524299:FAW524299 FKR524299:FKS524299 FUN524299:FUO524299 GEJ524299:GEK524299 GOF524299:GOG524299 GYB524299:GYC524299 HHX524299:HHY524299 HRT524299:HRU524299 IBP524299:IBQ524299 ILL524299:ILM524299 IVH524299:IVI524299 JFD524299:JFE524299 JOZ524299:JPA524299 JYV524299:JYW524299 KIR524299:KIS524299 KSN524299:KSO524299 LCJ524299:LCK524299 LMF524299:LMG524299 LWB524299:LWC524299 MFX524299:MFY524299 MPT524299:MPU524299 MZP524299:MZQ524299 NJL524299:NJM524299 NTH524299:NTI524299 ODD524299:ODE524299 OMZ524299:ONA524299 OWV524299:OWW524299 PGR524299:PGS524299 PQN524299:PQO524299 QAJ524299:QAK524299 QKF524299:QKG524299 QUB524299:QUC524299 RDX524299:RDY524299 RNT524299:RNU524299 RXP524299:RXQ524299 SHL524299:SHM524299 SRH524299:SRI524299 TBD524299:TBE524299 TKZ524299:TLA524299 TUV524299:TUW524299 UER524299:UES524299 UON524299:UOO524299 UYJ524299:UYK524299 VIF524299:VIG524299 VSB524299:VSC524299 WBX524299:WBY524299 WLT524299:WLU524299 WVP524299:WVQ524299 H589835:I589835 JD589835:JE589835 SZ589835:TA589835 ACV589835:ACW589835 AMR589835:AMS589835 AWN589835:AWO589835 BGJ589835:BGK589835 BQF589835:BQG589835 CAB589835:CAC589835 CJX589835:CJY589835 CTT589835:CTU589835 DDP589835:DDQ589835 DNL589835:DNM589835 DXH589835:DXI589835 EHD589835:EHE589835 EQZ589835:ERA589835 FAV589835:FAW589835 FKR589835:FKS589835 FUN589835:FUO589835 GEJ589835:GEK589835 GOF589835:GOG589835 GYB589835:GYC589835 HHX589835:HHY589835 HRT589835:HRU589835 IBP589835:IBQ589835 ILL589835:ILM589835 IVH589835:IVI589835 JFD589835:JFE589835 JOZ589835:JPA589835 JYV589835:JYW589835 KIR589835:KIS589835 KSN589835:KSO589835 LCJ589835:LCK589835 LMF589835:LMG589835 LWB589835:LWC589835 MFX589835:MFY589835 MPT589835:MPU589835 MZP589835:MZQ589835 NJL589835:NJM589835 NTH589835:NTI589835 ODD589835:ODE589835 OMZ589835:ONA589835 OWV589835:OWW589835 PGR589835:PGS589835 PQN589835:PQO589835 QAJ589835:QAK589835 QKF589835:QKG589835 QUB589835:QUC589835 RDX589835:RDY589835 RNT589835:RNU589835 RXP589835:RXQ589835 SHL589835:SHM589835 SRH589835:SRI589835 TBD589835:TBE589835 TKZ589835:TLA589835 TUV589835:TUW589835 UER589835:UES589835 UON589835:UOO589835 UYJ589835:UYK589835 VIF589835:VIG589835 VSB589835:VSC589835 WBX589835:WBY589835 WLT589835:WLU589835 WVP589835:WVQ589835 H655371:I655371 JD655371:JE655371 SZ655371:TA655371 ACV655371:ACW655371 AMR655371:AMS655371 AWN655371:AWO655371 BGJ655371:BGK655371 BQF655371:BQG655371 CAB655371:CAC655371 CJX655371:CJY655371 CTT655371:CTU655371 DDP655371:DDQ655371 DNL655371:DNM655371 DXH655371:DXI655371 EHD655371:EHE655371 EQZ655371:ERA655371 FAV655371:FAW655371 FKR655371:FKS655371 FUN655371:FUO655371 GEJ655371:GEK655371 GOF655371:GOG655371 GYB655371:GYC655371 HHX655371:HHY655371 HRT655371:HRU655371 IBP655371:IBQ655371 ILL655371:ILM655371 IVH655371:IVI655371 JFD655371:JFE655371 JOZ655371:JPA655371 JYV655371:JYW655371 KIR655371:KIS655371 KSN655371:KSO655371 LCJ655371:LCK655371 LMF655371:LMG655371 LWB655371:LWC655371 MFX655371:MFY655371 MPT655371:MPU655371 MZP655371:MZQ655371 NJL655371:NJM655371 NTH655371:NTI655371 ODD655371:ODE655371 OMZ655371:ONA655371 OWV655371:OWW655371 PGR655371:PGS655371 PQN655371:PQO655371 QAJ655371:QAK655371 QKF655371:QKG655371 QUB655371:QUC655371 RDX655371:RDY655371 RNT655371:RNU655371 RXP655371:RXQ655371 SHL655371:SHM655371 SRH655371:SRI655371 TBD655371:TBE655371 TKZ655371:TLA655371 TUV655371:TUW655371 UER655371:UES655371 UON655371:UOO655371 UYJ655371:UYK655371 VIF655371:VIG655371 VSB655371:VSC655371 WBX655371:WBY655371 WLT655371:WLU655371 WVP655371:WVQ655371 H720907:I720907 JD720907:JE720907 SZ720907:TA720907 ACV720907:ACW720907 AMR720907:AMS720907 AWN720907:AWO720907 BGJ720907:BGK720907 BQF720907:BQG720907 CAB720907:CAC720907 CJX720907:CJY720907 CTT720907:CTU720907 DDP720907:DDQ720907 DNL720907:DNM720907 DXH720907:DXI720907 EHD720907:EHE720907 EQZ720907:ERA720907 FAV720907:FAW720907 FKR720907:FKS720907 FUN720907:FUO720907 GEJ720907:GEK720907 GOF720907:GOG720907 GYB720907:GYC720907 HHX720907:HHY720907 HRT720907:HRU720907 IBP720907:IBQ720907 ILL720907:ILM720907 IVH720907:IVI720907 JFD720907:JFE720907 JOZ720907:JPA720907 JYV720907:JYW720907 KIR720907:KIS720907 KSN720907:KSO720907 LCJ720907:LCK720907 LMF720907:LMG720907 LWB720907:LWC720907 MFX720907:MFY720907 MPT720907:MPU720907 MZP720907:MZQ720907 NJL720907:NJM720907 NTH720907:NTI720907 ODD720907:ODE720907 OMZ720907:ONA720907 OWV720907:OWW720907 PGR720907:PGS720907 PQN720907:PQO720907 QAJ720907:QAK720907 QKF720907:QKG720907 QUB720907:QUC720907 RDX720907:RDY720907 RNT720907:RNU720907 RXP720907:RXQ720907 SHL720907:SHM720907 SRH720907:SRI720907 TBD720907:TBE720907 TKZ720907:TLA720907 TUV720907:TUW720907 UER720907:UES720907 UON720907:UOO720907 UYJ720907:UYK720907 VIF720907:VIG720907 VSB720907:VSC720907 WBX720907:WBY720907 WLT720907:WLU720907 WVP720907:WVQ720907 H786443:I786443 JD786443:JE786443 SZ786443:TA786443 ACV786443:ACW786443 AMR786443:AMS786443 AWN786443:AWO786443 BGJ786443:BGK786443 BQF786443:BQG786443 CAB786443:CAC786443 CJX786443:CJY786443 CTT786443:CTU786443 DDP786443:DDQ786443 DNL786443:DNM786443 DXH786443:DXI786443 EHD786443:EHE786443 EQZ786443:ERA786443 FAV786443:FAW786443 FKR786443:FKS786443 FUN786443:FUO786443 GEJ786443:GEK786443 GOF786443:GOG786443 GYB786443:GYC786443 HHX786443:HHY786443 HRT786443:HRU786443 IBP786443:IBQ786443 ILL786443:ILM786443 IVH786443:IVI786443 JFD786443:JFE786443 JOZ786443:JPA786443 JYV786443:JYW786443 KIR786443:KIS786443 KSN786443:KSO786443 LCJ786443:LCK786443 LMF786443:LMG786443 LWB786443:LWC786443 MFX786443:MFY786443 MPT786443:MPU786443 MZP786443:MZQ786443 NJL786443:NJM786443 NTH786443:NTI786443 ODD786443:ODE786443 OMZ786443:ONA786443 OWV786443:OWW786443 PGR786443:PGS786443 PQN786443:PQO786443 QAJ786443:QAK786443 QKF786443:QKG786443 QUB786443:QUC786443 RDX786443:RDY786443 RNT786443:RNU786443 RXP786443:RXQ786443 SHL786443:SHM786443 SRH786443:SRI786443 TBD786443:TBE786443 TKZ786443:TLA786443 TUV786443:TUW786443 UER786443:UES786443 UON786443:UOO786443 UYJ786443:UYK786443 VIF786443:VIG786443 VSB786443:VSC786443 WBX786443:WBY786443 WLT786443:WLU786443 WVP786443:WVQ786443 H851979:I851979 JD851979:JE851979 SZ851979:TA851979 ACV851979:ACW851979 AMR851979:AMS851979 AWN851979:AWO851979 BGJ851979:BGK851979 BQF851979:BQG851979 CAB851979:CAC851979 CJX851979:CJY851979 CTT851979:CTU851979 DDP851979:DDQ851979 DNL851979:DNM851979 DXH851979:DXI851979 EHD851979:EHE851979 EQZ851979:ERA851979 FAV851979:FAW851979 FKR851979:FKS851979 FUN851979:FUO851979 GEJ851979:GEK851979 GOF851979:GOG851979 GYB851979:GYC851979 HHX851979:HHY851979 HRT851979:HRU851979 IBP851979:IBQ851979 ILL851979:ILM851979 IVH851979:IVI851979 JFD851979:JFE851979 JOZ851979:JPA851979 JYV851979:JYW851979 KIR851979:KIS851979 KSN851979:KSO851979 LCJ851979:LCK851979 LMF851979:LMG851979 LWB851979:LWC851979 MFX851979:MFY851979 MPT851979:MPU851979 MZP851979:MZQ851979 NJL851979:NJM851979 NTH851979:NTI851979 ODD851979:ODE851979 OMZ851979:ONA851979 OWV851979:OWW851979 PGR851979:PGS851979 PQN851979:PQO851979 QAJ851979:QAK851979 QKF851979:QKG851979 QUB851979:QUC851979 RDX851979:RDY851979 RNT851979:RNU851979 RXP851979:RXQ851979 SHL851979:SHM851979 SRH851979:SRI851979 TBD851979:TBE851979 TKZ851979:TLA851979 TUV851979:TUW851979 UER851979:UES851979 UON851979:UOO851979 UYJ851979:UYK851979 VIF851979:VIG851979 VSB851979:VSC851979 WBX851979:WBY851979 WLT851979:WLU851979 WVP851979:WVQ851979 H917515:I917515 JD917515:JE917515 SZ917515:TA917515 ACV917515:ACW917515 AMR917515:AMS917515 AWN917515:AWO917515 BGJ917515:BGK917515 BQF917515:BQG917515 CAB917515:CAC917515 CJX917515:CJY917515 CTT917515:CTU917515 DDP917515:DDQ917515 DNL917515:DNM917515 DXH917515:DXI917515 EHD917515:EHE917515 EQZ917515:ERA917515 FAV917515:FAW917515 FKR917515:FKS917515 FUN917515:FUO917515 GEJ917515:GEK917515 GOF917515:GOG917515 GYB917515:GYC917515 HHX917515:HHY917515 HRT917515:HRU917515 IBP917515:IBQ917515 ILL917515:ILM917515 IVH917515:IVI917515 JFD917515:JFE917515 JOZ917515:JPA917515 JYV917515:JYW917515 KIR917515:KIS917515 KSN917515:KSO917515 LCJ917515:LCK917515 LMF917515:LMG917515 LWB917515:LWC917515 MFX917515:MFY917515 MPT917515:MPU917515 MZP917515:MZQ917515 NJL917515:NJM917515 NTH917515:NTI917515 ODD917515:ODE917515 OMZ917515:ONA917515 OWV917515:OWW917515 PGR917515:PGS917515 PQN917515:PQO917515 QAJ917515:QAK917515 QKF917515:QKG917515 QUB917515:QUC917515 RDX917515:RDY917515 RNT917515:RNU917515 RXP917515:RXQ917515 SHL917515:SHM917515 SRH917515:SRI917515 TBD917515:TBE917515 TKZ917515:TLA917515 TUV917515:TUW917515 UER917515:UES917515 UON917515:UOO917515 UYJ917515:UYK917515 VIF917515:VIG917515 VSB917515:VSC917515 WBX917515:WBY917515 WLT917515:WLU917515 WVP917515:WVQ917515 H983051:I983051 JD983051:JE983051 SZ983051:TA983051 ACV983051:ACW983051 AMR983051:AMS983051 AWN983051:AWO983051 BGJ983051:BGK983051 BQF983051:BQG983051 CAB983051:CAC983051 CJX983051:CJY983051 CTT983051:CTU983051 DDP983051:DDQ983051 DNL983051:DNM983051 DXH983051:DXI983051 EHD983051:EHE983051 EQZ983051:ERA983051 FAV983051:FAW983051 FKR983051:FKS983051 FUN983051:FUO983051 GEJ983051:GEK983051 GOF983051:GOG983051 GYB983051:GYC983051 HHX983051:HHY983051 HRT983051:HRU983051 IBP983051:IBQ983051 ILL983051:ILM983051 IVH983051:IVI983051 JFD983051:JFE983051 JOZ983051:JPA983051 JYV983051:JYW983051 KIR983051:KIS983051 KSN983051:KSO983051 LCJ983051:LCK983051 LMF983051:LMG983051 LWB983051:LWC983051 MFX983051:MFY983051 MPT983051:MPU983051 MZP983051:MZQ983051 NJL983051:NJM983051 NTH983051:NTI983051 ODD983051:ODE983051 OMZ983051:ONA983051 OWV983051:OWW983051 PGR983051:PGS983051 PQN983051:PQO983051 QAJ983051:QAK983051 QKF983051:QKG983051 QUB983051:QUC983051 RDX983051:RDY983051 RNT983051:RNU983051 RXP983051:RXQ983051 SHL983051:SHM983051 SRH983051:SRI983051 TBD983051:TBE983051 TKZ983051:TLA983051 TUV983051:TUW983051 UER983051:UES983051 UON983051:UOO983051 UYJ983051:UYK983051 VIF983051:VIG983051 VSB983051:VSC983051 WBX983051:WBY983051 WLT983051:WLU983051 WVP983051:WVQ983051">
      <formula1>$X$53:$X$55</formula1>
    </dataValidation>
    <dataValidation type="list" allowBlank="1" showInputMessage="1" showErrorMessage="1" sqref="F3 JB3 SX3 ACT3 AMP3 AWL3 BGH3 BQD3 BZZ3 CJV3 CTR3 DDN3 DNJ3 DXF3 EHB3 EQX3 FAT3 FKP3 FUL3 GEH3 GOD3 GXZ3 HHV3 HRR3 IBN3 ILJ3 IVF3 JFB3 JOX3 JYT3 KIP3 KSL3 LCH3 LMD3 LVZ3 MFV3 MPR3 MZN3 NJJ3 NTF3 ODB3 OMX3 OWT3 PGP3 PQL3 QAH3 QKD3 QTZ3 RDV3 RNR3 RXN3 SHJ3 SRF3 TBB3 TKX3 TUT3 UEP3 UOL3 UYH3 VID3 VRZ3 WBV3 WLR3 WVN3 F65539 JB65539 SX65539 ACT65539 AMP65539 AWL65539 BGH65539 BQD65539 BZZ65539 CJV65539 CTR65539 DDN65539 DNJ65539 DXF65539 EHB65539 EQX65539 FAT65539 FKP65539 FUL65539 GEH65539 GOD65539 GXZ65539 HHV65539 HRR65539 IBN65539 ILJ65539 IVF65539 JFB65539 JOX65539 JYT65539 KIP65539 KSL65539 LCH65539 LMD65539 LVZ65539 MFV65539 MPR65539 MZN65539 NJJ65539 NTF65539 ODB65539 OMX65539 OWT65539 PGP65539 PQL65539 QAH65539 QKD65539 QTZ65539 RDV65539 RNR65539 RXN65539 SHJ65539 SRF65539 TBB65539 TKX65539 TUT65539 UEP65539 UOL65539 UYH65539 VID65539 VRZ65539 WBV65539 WLR65539 WVN65539 F131075 JB131075 SX131075 ACT131075 AMP131075 AWL131075 BGH131075 BQD131075 BZZ131075 CJV131075 CTR131075 DDN131075 DNJ131075 DXF131075 EHB131075 EQX131075 FAT131075 FKP131075 FUL131075 GEH131075 GOD131075 GXZ131075 HHV131075 HRR131075 IBN131075 ILJ131075 IVF131075 JFB131075 JOX131075 JYT131075 KIP131075 KSL131075 LCH131075 LMD131075 LVZ131075 MFV131075 MPR131075 MZN131075 NJJ131075 NTF131075 ODB131075 OMX131075 OWT131075 PGP131075 PQL131075 QAH131075 QKD131075 QTZ131075 RDV131075 RNR131075 RXN131075 SHJ131075 SRF131075 TBB131075 TKX131075 TUT131075 UEP131075 UOL131075 UYH131075 VID131075 VRZ131075 WBV131075 WLR131075 WVN131075 F196611 JB196611 SX196611 ACT196611 AMP196611 AWL196611 BGH196611 BQD196611 BZZ196611 CJV196611 CTR196611 DDN196611 DNJ196611 DXF196611 EHB196611 EQX196611 FAT196611 FKP196611 FUL196611 GEH196611 GOD196611 GXZ196611 HHV196611 HRR196611 IBN196611 ILJ196611 IVF196611 JFB196611 JOX196611 JYT196611 KIP196611 KSL196611 LCH196611 LMD196611 LVZ196611 MFV196611 MPR196611 MZN196611 NJJ196611 NTF196611 ODB196611 OMX196611 OWT196611 PGP196611 PQL196611 QAH196611 QKD196611 QTZ196611 RDV196611 RNR196611 RXN196611 SHJ196611 SRF196611 TBB196611 TKX196611 TUT196611 UEP196611 UOL196611 UYH196611 VID196611 VRZ196611 WBV196611 WLR196611 WVN196611 F262147 JB262147 SX262147 ACT262147 AMP262147 AWL262147 BGH262147 BQD262147 BZZ262147 CJV262147 CTR262147 DDN262147 DNJ262147 DXF262147 EHB262147 EQX262147 FAT262147 FKP262147 FUL262147 GEH262147 GOD262147 GXZ262147 HHV262147 HRR262147 IBN262147 ILJ262147 IVF262147 JFB262147 JOX262147 JYT262147 KIP262147 KSL262147 LCH262147 LMD262147 LVZ262147 MFV262147 MPR262147 MZN262147 NJJ262147 NTF262147 ODB262147 OMX262147 OWT262147 PGP262147 PQL262147 QAH262147 QKD262147 QTZ262147 RDV262147 RNR262147 RXN262147 SHJ262147 SRF262147 TBB262147 TKX262147 TUT262147 UEP262147 UOL262147 UYH262147 VID262147 VRZ262147 WBV262147 WLR262147 WVN262147 F327683 JB327683 SX327683 ACT327683 AMP327683 AWL327683 BGH327683 BQD327683 BZZ327683 CJV327683 CTR327683 DDN327683 DNJ327683 DXF327683 EHB327683 EQX327683 FAT327683 FKP327683 FUL327683 GEH327683 GOD327683 GXZ327683 HHV327683 HRR327683 IBN327683 ILJ327683 IVF327683 JFB327683 JOX327683 JYT327683 KIP327683 KSL327683 LCH327683 LMD327683 LVZ327683 MFV327683 MPR327683 MZN327683 NJJ327683 NTF327683 ODB327683 OMX327683 OWT327683 PGP327683 PQL327683 QAH327683 QKD327683 QTZ327683 RDV327683 RNR327683 RXN327683 SHJ327683 SRF327683 TBB327683 TKX327683 TUT327683 UEP327683 UOL327683 UYH327683 VID327683 VRZ327683 WBV327683 WLR327683 WVN327683 F393219 JB393219 SX393219 ACT393219 AMP393219 AWL393219 BGH393219 BQD393219 BZZ393219 CJV393219 CTR393219 DDN393219 DNJ393219 DXF393219 EHB393219 EQX393219 FAT393219 FKP393219 FUL393219 GEH393219 GOD393219 GXZ393219 HHV393219 HRR393219 IBN393219 ILJ393219 IVF393219 JFB393219 JOX393219 JYT393219 KIP393219 KSL393219 LCH393219 LMD393219 LVZ393219 MFV393219 MPR393219 MZN393219 NJJ393219 NTF393219 ODB393219 OMX393219 OWT393219 PGP393219 PQL393219 QAH393219 QKD393219 QTZ393219 RDV393219 RNR393219 RXN393219 SHJ393219 SRF393219 TBB393219 TKX393219 TUT393219 UEP393219 UOL393219 UYH393219 VID393219 VRZ393219 WBV393219 WLR393219 WVN393219 F458755 JB458755 SX458755 ACT458755 AMP458755 AWL458755 BGH458755 BQD458755 BZZ458755 CJV458755 CTR458755 DDN458755 DNJ458755 DXF458755 EHB458755 EQX458755 FAT458755 FKP458755 FUL458755 GEH458755 GOD458755 GXZ458755 HHV458755 HRR458755 IBN458755 ILJ458755 IVF458755 JFB458755 JOX458755 JYT458755 KIP458755 KSL458755 LCH458755 LMD458755 LVZ458755 MFV458755 MPR458755 MZN458755 NJJ458755 NTF458755 ODB458755 OMX458755 OWT458755 PGP458755 PQL458755 QAH458755 QKD458755 QTZ458755 RDV458755 RNR458755 RXN458755 SHJ458755 SRF458755 TBB458755 TKX458755 TUT458755 UEP458755 UOL458755 UYH458755 VID458755 VRZ458755 WBV458755 WLR458755 WVN458755 F524291 JB524291 SX524291 ACT524291 AMP524291 AWL524291 BGH524291 BQD524291 BZZ524291 CJV524291 CTR524291 DDN524291 DNJ524291 DXF524291 EHB524291 EQX524291 FAT524291 FKP524291 FUL524291 GEH524291 GOD524291 GXZ524291 HHV524291 HRR524291 IBN524291 ILJ524291 IVF524291 JFB524291 JOX524291 JYT524291 KIP524291 KSL524291 LCH524291 LMD524291 LVZ524291 MFV524291 MPR524291 MZN524291 NJJ524291 NTF524291 ODB524291 OMX524291 OWT524291 PGP524291 PQL524291 QAH524291 QKD524291 QTZ524291 RDV524291 RNR524291 RXN524291 SHJ524291 SRF524291 TBB524291 TKX524291 TUT524291 UEP524291 UOL524291 UYH524291 VID524291 VRZ524291 WBV524291 WLR524291 WVN524291 F589827 JB589827 SX589827 ACT589827 AMP589827 AWL589827 BGH589827 BQD589827 BZZ589827 CJV589827 CTR589827 DDN589827 DNJ589827 DXF589827 EHB589827 EQX589827 FAT589827 FKP589827 FUL589827 GEH589827 GOD589827 GXZ589827 HHV589827 HRR589827 IBN589827 ILJ589827 IVF589827 JFB589827 JOX589827 JYT589827 KIP589827 KSL589827 LCH589827 LMD589827 LVZ589827 MFV589827 MPR589827 MZN589827 NJJ589827 NTF589827 ODB589827 OMX589827 OWT589827 PGP589827 PQL589827 QAH589827 QKD589827 QTZ589827 RDV589827 RNR589827 RXN589827 SHJ589827 SRF589827 TBB589827 TKX589827 TUT589827 UEP589827 UOL589827 UYH589827 VID589827 VRZ589827 WBV589827 WLR589827 WVN589827 F655363 JB655363 SX655363 ACT655363 AMP655363 AWL655363 BGH655363 BQD655363 BZZ655363 CJV655363 CTR655363 DDN655363 DNJ655363 DXF655363 EHB655363 EQX655363 FAT655363 FKP655363 FUL655363 GEH655363 GOD655363 GXZ655363 HHV655363 HRR655363 IBN655363 ILJ655363 IVF655363 JFB655363 JOX655363 JYT655363 KIP655363 KSL655363 LCH655363 LMD655363 LVZ655363 MFV655363 MPR655363 MZN655363 NJJ655363 NTF655363 ODB655363 OMX655363 OWT655363 PGP655363 PQL655363 QAH655363 QKD655363 QTZ655363 RDV655363 RNR655363 RXN655363 SHJ655363 SRF655363 TBB655363 TKX655363 TUT655363 UEP655363 UOL655363 UYH655363 VID655363 VRZ655363 WBV655363 WLR655363 WVN655363 F720899 JB720899 SX720899 ACT720899 AMP720899 AWL720899 BGH720899 BQD720899 BZZ720899 CJV720899 CTR720899 DDN720899 DNJ720899 DXF720899 EHB720899 EQX720899 FAT720899 FKP720899 FUL720899 GEH720899 GOD720899 GXZ720899 HHV720899 HRR720899 IBN720899 ILJ720899 IVF720899 JFB720899 JOX720899 JYT720899 KIP720899 KSL720899 LCH720899 LMD720899 LVZ720899 MFV720899 MPR720899 MZN720899 NJJ720899 NTF720899 ODB720899 OMX720899 OWT720899 PGP720899 PQL720899 QAH720899 QKD720899 QTZ720899 RDV720899 RNR720899 RXN720899 SHJ720899 SRF720899 TBB720899 TKX720899 TUT720899 UEP720899 UOL720899 UYH720899 VID720899 VRZ720899 WBV720899 WLR720899 WVN720899 F786435 JB786435 SX786435 ACT786435 AMP786435 AWL786435 BGH786435 BQD786435 BZZ786435 CJV786435 CTR786435 DDN786435 DNJ786435 DXF786435 EHB786435 EQX786435 FAT786435 FKP786435 FUL786435 GEH786435 GOD786435 GXZ786435 HHV786435 HRR786435 IBN786435 ILJ786435 IVF786435 JFB786435 JOX786435 JYT786435 KIP786435 KSL786435 LCH786435 LMD786435 LVZ786435 MFV786435 MPR786435 MZN786435 NJJ786435 NTF786435 ODB786435 OMX786435 OWT786435 PGP786435 PQL786435 QAH786435 QKD786435 QTZ786435 RDV786435 RNR786435 RXN786435 SHJ786435 SRF786435 TBB786435 TKX786435 TUT786435 UEP786435 UOL786435 UYH786435 VID786435 VRZ786435 WBV786435 WLR786435 WVN786435 F851971 JB851971 SX851971 ACT851971 AMP851971 AWL851971 BGH851971 BQD851971 BZZ851971 CJV851971 CTR851971 DDN851971 DNJ851971 DXF851971 EHB851971 EQX851971 FAT851971 FKP851971 FUL851971 GEH851971 GOD851971 GXZ851971 HHV851971 HRR851971 IBN851971 ILJ851971 IVF851971 JFB851971 JOX851971 JYT851971 KIP851971 KSL851971 LCH851971 LMD851971 LVZ851971 MFV851971 MPR851971 MZN851971 NJJ851971 NTF851971 ODB851971 OMX851971 OWT851971 PGP851971 PQL851971 QAH851971 QKD851971 QTZ851971 RDV851971 RNR851971 RXN851971 SHJ851971 SRF851971 TBB851971 TKX851971 TUT851971 UEP851971 UOL851971 UYH851971 VID851971 VRZ851971 WBV851971 WLR851971 WVN851971 F917507 JB917507 SX917507 ACT917507 AMP917507 AWL917507 BGH917507 BQD917507 BZZ917507 CJV917507 CTR917507 DDN917507 DNJ917507 DXF917507 EHB917507 EQX917507 FAT917507 FKP917507 FUL917507 GEH917507 GOD917507 GXZ917507 HHV917507 HRR917507 IBN917507 ILJ917507 IVF917507 JFB917507 JOX917507 JYT917507 KIP917507 KSL917507 LCH917507 LMD917507 LVZ917507 MFV917507 MPR917507 MZN917507 NJJ917507 NTF917507 ODB917507 OMX917507 OWT917507 PGP917507 PQL917507 QAH917507 QKD917507 QTZ917507 RDV917507 RNR917507 RXN917507 SHJ917507 SRF917507 TBB917507 TKX917507 TUT917507 UEP917507 UOL917507 UYH917507 VID917507 VRZ917507 WBV917507 WLR917507 WVN917507 F983043 JB983043 SX983043 ACT983043 AMP983043 AWL983043 BGH983043 BQD983043 BZZ983043 CJV983043 CTR983043 DDN983043 DNJ983043 DXF983043 EHB983043 EQX983043 FAT983043 FKP983043 FUL983043 GEH983043 GOD983043 GXZ983043 HHV983043 HRR983043 IBN983043 ILJ983043 IVF983043 JFB983043 JOX983043 JYT983043 KIP983043 KSL983043 LCH983043 LMD983043 LVZ983043 MFV983043 MPR983043 MZN983043 NJJ983043 NTF983043 ODB983043 OMX983043 OWT983043 PGP983043 PQL983043 QAH983043 QKD983043 QTZ983043 RDV983043 RNR983043 RXN983043 SHJ983043 SRF983043 TBB983043 TKX983043 TUT983043 UEP983043 UOL983043 UYH983043 VID983043 VRZ983043 WBV983043 WLR983043 WVN983043">
      <formula1>$O$72:$O$74</formula1>
    </dataValidation>
  </dataValidations>
  <printOptions horizontalCentered="1" verticalCentered="1"/>
  <pageMargins left="0.25" right="0.15748031496063" top="0.31496062992126" bottom="0.196850393700787" header="3.9370078740157501E-2" footer="3.9370078740157501E-2"/>
  <pageSetup paperSize="9" scale="67" orientation="portrait" r:id="rId1"/>
  <headerFooter alignWithMargins="0">
    <oddFooter>&amp;C&amp;P of &amp;N</oddFooter>
  </headerFooter>
  <rowBreaks count="1" manualBreakCount="1">
    <brk id="135" max="6553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518"/>
  <sheetViews>
    <sheetView view="pageBreakPreview" topLeftCell="A9" zoomScaleNormal="75" workbookViewId="0">
      <selection activeCell="C61" sqref="C61:V61"/>
    </sheetView>
  </sheetViews>
  <sheetFormatPr defaultRowHeight="12.75" x14ac:dyDescent="0.2"/>
  <cols>
    <col min="1" max="1" width="2.875" style="339" customWidth="1"/>
    <col min="2" max="2" width="1.5" style="29" customWidth="1"/>
    <col min="3" max="3" width="20.5" style="29" customWidth="1"/>
    <col min="4" max="4" width="0.875" style="29" customWidth="1"/>
    <col min="5" max="5" width="13.875" style="29" customWidth="1"/>
    <col min="6" max="6" width="11.875" style="29" customWidth="1"/>
    <col min="7" max="7" width="10.375" style="29" customWidth="1"/>
    <col min="8" max="8" width="13.625" style="29" customWidth="1"/>
    <col min="9" max="9" width="1.5" style="29" customWidth="1"/>
    <col min="10" max="10" width="6.625" style="29" customWidth="1"/>
    <col min="11" max="11" width="1.5" style="29" customWidth="1"/>
    <col min="12" max="13" width="6.625" style="29" customWidth="1"/>
    <col min="14" max="14" width="2.125" style="29" customWidth="1"/>
    <col min="15" max="15" width="6.625" style="29" customWidth="1"/>
    <col min="16" max="16" width="2.125" style="29" customWidth="1"/>
    <col min="17" max="18" width="6.625" style="29" customWidth="1"/>
    <col min="19" max="19" width="2.125" style="29" customWidth="1"/>
    <col min="20" max="20" width="6.625" style="29" customWidth="1"/>
    <col min="21" max="21" width="2.125" style="29" customWidth="1"/>
    <col min="22" max="22" width="9.875" style="29" customWidth="1"/>
    <col min="23" max="23" width="2.875" style="339" customWidth="1"/>
    <col min="24" max="24" width="9.375" style="29" customWidth="1"/>
    <col min="25" max="25" width="10.625" style="29" customWidth="1"/>
    <col min="26" max="26" width="27.125" style="29" customWidth="1"/>
    <col min="27" max="27" width="3.125" style="29" customWidth="1"/>
    <col min="28" max="28" width="19.5" style="29" customWidth="1"/>
    <col min="29" max="29" width="3.125" style="29" customWidth="1"/>
    <col min="30" max="30" width="19.875" style="29" customWidth="1"/>
    <col min="31" max="31" width="4" style="29" customWidth="1"/>
    <col min="32" max="32" width="19.875" style="29" customWidth="1"/>
    <col min="33" max="39" width="10.625" style="29" customWidth="1"/>
    <col min="40" max="40" width="3.625" style="29" customWidth="1"/>
    <col min="41" max="41" width="6.625" style="29" customWidth="1"/>
    <col min="42" max="42" width="2.375" style="29" customWidth="1"/>
    <col min="43" max="256" width="9.125" style="29"/>
    <col min="257" max="257" width="2.875" style="29" customWidth="1"/>
    <col min="258" max="258" width="1.5" style="29" customWidth="1"/>
    <col min="259" max="259" width="20.5" style="29" customWidth="1"/>
    <col min="260" max="260" width="0.875" style="29" customWidth="1"/>
    <col min="261" max="261" width="13.875" style="29" customWidth="1"/>
    <col min="262" max="262" width="11.875" style="29" customWidth="1"/>
    <col min="263" max="263" width="10.375" style="29" customWidth="1"/>
    <col min="264" max="264" width="13.625" style="29" customWidth="1"/>
    <col min="265" max="265" width="1.5" style="29" customWidth="1"/>
    <col min="266" max="266" width="6.625" style="29" customWidth="1"/>
    <col min="267" max="267" width="1.5" style="29" customWidth="1"/>
    <col min="268" max="269" width="6.625" style="29" customWidth="1"/>
    <col min="270" max="270" width="2.125" style="29" customWidth="1"/>
    <col min="271" max="271" width="6.625" style="29" customWidth="1"/>
    <col min="272" max="272" width="2.125" style="29" customWidth="1"/>
    <col min="273" max="274" width="6.625" style="29" customWidth="1"/>
    <col min="275" max="275" width="2.125" style="29" customWidth="1"/>
    <col min="276" max="276" width="6.625" style="29" customWidth="1"/>
    <col min="277" max="277" width="2.125" style="29" customWidth="1"/>
    <col min="278" max="278" width="9.875" style="29" customWidth="1"/>
    <col min="279" max="279" width="2.875" style="29" customWidth="1"/>
    <col min="280" max="280" width="9.375" style="29" customWidth="1"/>
    <col min="281" max="281" width="10.625" style="29" customWidth="1"/>
    <col min="282" max="282" width="27.125" style="29" customWidth="1"/>
    <col min="283" max="283" width="3.125" style="29" customWidth="1"/>
    <col min="284" max="284" width="19.5" style="29" customWidth="1"/>
    <col min="285" max="285" width="3.125" style="29" customWidth="1"/>
    <col min="286" max="286" width="19.875" style="29" customWidth="1"/>
    <col min="287" max="287" width="4" style="29" customWidth="1"/>
    <col min="288" max="288" width="19.875" style="29" customWidth="1"/>
    <col min="289" max="295" width="10.625" style="29" customWidth="1"/>
    <col min="296" max="296" width="3.625" style="29" customWidth="1"/>
    <col min="297" max="297" width="6.625" style="29" customWidth="1"/>
    <col min="298" max="298" width="2.375" style="29" customWidth="1"/>
    <col min="299" max="512" width="9.125" style="29"/>
    <col min="513" max="513" width="2.875" style="29" customWidth="1"/>
    <col min="514" max="514" width="1.5" style="29" customWidth="1"/>
    <col min="515" max="515" width="20.5" style="29" customWidth="1"/>
    <col min="516" max="516" width="0.875" style="29" customWidth="1"/>
    <col min="517" max="517" width="13.875" style="29" customWidth="1"/>
    <col min="518" max="518" width="11.875" style="29" customWidth="1"/>
    <col min="519" max="519" width="10.375" style="29" customWidth="1"/>
    <col min="520" max="520" width="13.625" style="29" customWidth="1"/>
    <col min="521" max="521" width="1.5" style="29" customWidth="1"/>
    <col min="522" max="522" width="6.625" style="29" customWidth="1"/>
    <col min="523" max="523" width="1.5" style="29" customWidth="1"/>
    <col min="524" max="525" width="6.625" style="29" customWidth="1"/>
    <col min="526" max="526" width="2.125" style="29" customWidth="1"/>
    <col min="527" max="527" width="6.625" style="29" customWidth="1"/>
    <col min="528" max="528" width="2.125" style="29" customWidth="1"/>
    <col min="529" max="530" width="6.625" style="29" customWidth="1"/>
    <col min="531" max="531" width="2.125" style="29" customWidth="1"/>
    <col min="532" max="532" width="6.625" style="29" customWidth="1"/>
    <col min="533" max="533" width="2.125" style="29" customWidth="1"/>
    <col min="534" max="534" width="9.875" style="29" customWidth="1"/>
    <col min="535" max="535" width="2.875" style="29" customWidth="1"/>
    <col min="536" max="536" width="9.375" style="29" customWidth="1"/>
    <col min="537" max="537" width="10.625" style="29" customWidth="1"/>
    <col min="538" max="538" width="27.125" style="29" customWidth="1"/>
    <col min="539" max="539" width="3.125" style="29" customWidth="1"/>
    <col min="540" max="540" width="19.5" style="29" customWidth="1"/>
    <col min="541" max="541" width="3.125" style="29" customWidth="1"/>
    <col min="542" max="542" width="19.875" style="29" customWidth="1"/>
    <col min="543" max="543" width="4" style="29" customWidth="1"/>
    <col min="544" max="544" width="19.875" style="29" customWidth="1"/>
    <col min="545" max="551" width="10.625" style="29" customWidth="1"/>
    <col min="552" max="552" width="3.625" style="29" customWidth="1"/>
    <col min="553" max="553" width="6.625" style="29" customWidth="1"/>
    <col min="554" max="554" width="2.375" style="29" customWidth="1"/>
    <col min="555" max="768" width="9.125" style="29"/>
    <col min="769" max="769" width="2.875" style="29" customWidth="1"/>
    <col min="770" max="770" width="1.5" style="29" customWidth="1"/>
    <col min="771" max="771" width="20.5" style="29" customWidth="1"/>
    <col min="772" max="772" width="0.875" style="29" customWidth="1"/>
    <col min="773" max="773" width="13.875" style="29" customWidth="1"/>
    <col min="774" max="774" width="11.875" style="29" customWidth="1"/>
    <col min="775" max="775" width="10.375" style="29" customWidth="1"/>
    <col min="776" max="776" width="13.625" style="29" customWidth="1"/>
    <col min="777" max="777" width="1.5" style="29" customWidth="1"/>
    <col min="778" max="778" width="6.625" style="29" customWidth="1"/>
    <col min="779" max="779" width="1.5" style="29" customWidth="1"/>
    <col min="780" max="781" width="6.625" style="29" customWidth="1"/>
    <col min="782" max="782" width="2.125" style="29" customWidth="1"/>
    <col min="783" max="783" width="6.625" style="29" customWidth="1"/>
    <col min="784" max="784" width="2.125" style="29" customWidth="1"/>
    <col min="785" max="786" width="6.625" style="29" customWidth="1"/>
    <col min="787" max="787" width="2.125" style="29" customWidth="1"/>
    <col min="788" max="788" width="6.625" style="29" customWidth="1"/>
    <col min="789" max="789" width="2.125" style="29" customWidth="1"/>
    <col min="790" max="790" width="9.875" style="29" customWidth="1"/>
    <col min="791" max="791" width="2.875" style="29" customWidth="1"/>
    <col min="792" max="792" width="9.375" style="29" customWidth="1"/>
    <col min="793" max="793" width="10.625" style="29" customWidth="1"/>
    <col min="794" max="794" width="27.125" style="29" customWidth="1"/>
    <col min="795" max="795" width="3.125" style="29" customWidth="1"/>
    <col min="796" max="796" width="19.5" style="29" customWidth="1"/>
    <col min="797" max="797" width="3.125" style="29" customWidth="1"/>
    <col min="798" max="798" width="19.875" style="29" customWidth="1"/>
    <col min="799" max="799" width="4" style="29" customWidth="1"/>
    <col min="800" max="800" width="19.875" style="29" customWidth="1"/>
    <col min="801" max="807" width="10.625" style="29" customWidth="1"/>
    <col min="808" max="808" width="3.625" style="29" customWidth="1"/>
    <col min="809" max="809" width="6.625" style="29" customWidth="1"/>
    <col min="810" max="810" width="2.375" style="29" customWidth="1"/>
    <col min="811" max="1024" width="9.125" style="29"/>
    <col min="1025" max="1025" width="2.875" style="29" customWidth="1"/>
    <col min="1026" max="1026" width="1.5" style="29" customWidth="1"/>
    <col min="1027" max="1027" width="20.5" style="29" customWidth="1"/>
    <col min="1028" max="1028" width="0.875" style="29" customWidth="1"/>
    <col min="1029" max="1029" width="13.875" style="29" customWidth="1"/>
    <col min="1030" max="1030" width="11.875" style="29" customWidth="1"/>
    <col min="1031" max="1031" width="10.375" style="29" customWidth="1"/>
    <col min="1032" max="1032" width="13.625" style="29" customWidth="1"/>
    <col min="1033" max="1033" width="1.5" style="29" customWidth="1"/>
    <col min="1034" max="1034" width="6.625" style="29" customWidth="1"/>
    <col min="1035" max="1035" width="1.5" style="29" customWidth="1"/>
    <col min="1036" max="1037" width="6.625" style="29" customWidth="1"/>
    <col min="1038" max="1038" width="2.125" style="29" customWidth="1"/>
    <col min="1039" max="1039" width="6.625" style="29" customWidth="1"/>
    <col min="1040" max="1040" width="2.125" style="29" customWidth="1"/>
    <col min="1041" max="1042" width="6.625" style="29" customWidth="1"/>
    <col min="1043" max="1043" width="2.125" style="29" customWidth="1"/>
    <col min="1044" max="1044" width="6.625" style="29" customWidth="1"/>
    <col min="1045" max="1045" width="2.125" style="29" customWidth="1"/>
    <col min="1046" max="1046" width="9.875" style="29" customWidth="1"/>
    <col min="1047" max="1047" width="2.875" style="29" customWidth="1"/>
    <col min="1048" max="1048" width="9.375" style="29" customWidth="1"/>
    <col min="1049" max="1049" width="10.625" style="29" customWidth="1"/>
    <col min="1050" max="1050" width="27.125" style="29" customWidth="1"/>
    <col min="1051" max="1051" width="3.125" style="29" customWidth="1"/>
    <col min="1052" max="1052" width="19.5" style="29" customWidth="1"/>
    <col min="1053" max="1053" width="3.125" style="29" customWidth="1"/>
    <col min="1054" max="1054" width="19.875" style="29" customWidth="1"/>
    <col min="1055" max="1055" width="4" style="29" customWidth="1"/>
    <col min="1056" max="1056" width="19.875" style="29" customWidth="1"/>
    <col min="1057" max="1063" width="10.625" style="29" customWidth="1"/>
    <col min="1064" max="1064" width="3.625" style="29" customWidth="1"/>
    <col min="1065" max="1065" width="6.625" style="29" customWidth="1"/>
    <col min="1066" max="1066" width="2.375" style="29" customWidth="1"/>
    <col min="1067" max="1280" width="9.125" style="29"/>
    <col min="1281" max="1281" width="2.875" style="29" customWidth="1"/>
    <col min="1282" max="1282" width="1.5" style="29" customWidth="1"/>
    <col min="1283" max="1283" width="20.5" style="29" customWidth="1"/>
    <col min="1284" max="1284" width="0.875" style="29" customWidth="1"/>
    <col min="1285" max="1285" width="13.875" style="29" customWidth="1"/>
    <col min="1286" max="1286" width="11.875" style="29" customWidth="1"/>
    <col min="1287" max="1287" width="10.375" style="29" customWidth="1"/>
    <col min="1288" max="1288" width="13.625" style="29" customWidth="1"/>
    <col min="1289" max="1289" width="1.5" style="29" customWidth="1"/>
    <col min="1290" max="1290" width="6.625" style="29" customWidth="1"/>
    <col min="1291" max="1291" width="1.5" style="29" customWidth="1"/>
    <col min="1292" max="1293" width="6.625" style="29" customWidth="1"/>
    <col min="1294" max="1294" width="2.125" style="29" customWidth="1"/>
    <col min="1295" max="1295" width="6.625" style="29" customWidth="1"/>
    <col min="1296" max="1296" width="2.125" style="29" customWidth="1"/>
    <col min="1297" max="1298" width="6.625" style="29" customWidth="1"/>
    <col min="1299" max="1299" width="2.125" style="29" customWidth="1"/>
    <col min="1300" max="1300" width="6.625" style="29" customWidth="1"/>
    <col min="1301" max="1301" width="2.125" style="29" customWidth="1"/>
    <col min="1302" max="1302" width="9.875" style="29" customWidth="1"/>
    <col min="1303" max="1303" width="2.875" style="29" customWidth="1"/>
    <col min="1304" max="1304" width="9.375" style="29" customWidth="1"/>
    <col min="1305" max="1305" width="10.625" style="29" customWidth="1"/>
    <col min="1306" max="1306" width="27.125" style="29" customWidth="1"/>
    <col min="1307" max="1307" width="3.125" style="29" customWidth="1"/>
    <col min="1308" max="1308" width="19.5" style="29" customWidth="1"/>
    <col min="1309" max="1309" width="3.125" style="29" customWidth="1"/>
    <col min="1310" max="1310" width="19.875" style="29" customWidth="1"/>
    <col min="1311" max="1311" width="4" style="29" customWidth="1"/>
    <col min="1312" max="1312" width="19.875" style="29" customWidth="1"/>
    <col min="1313" max="1319" width="10.625" style="29" customWidth="1"/>
    <col min="1320" max="1320" width="3.625" style="29" customWidth="1"/>
    <col min="1321" max="1321" width="6.625" style="29" customWidth="1"/>
    <col min="1322" max="1322" width="2.375" style="29" customWidth="1"/>
    <col min="1323" max="1536" width="9.125" style="29"/>
    <col min="1537" max="1537" width="2.875" style="29" customWidth="1"/>
    <col min="1538" max="1538" width="1.5" style="29" customWidth="1"/>
    <col min="1539" max="1539" width="20.5" style="29" customWidth="1"/>
    <col min="1540" max="1540" width="0.875" style="29" customWidth="1"/>
    <col min="1541" max="1541" width="13.875" style="29" customWidth="1"/>
    <col min="1542" max="1542" width="11.875" style="29" customWidth="1"/>
    <col min="1543" max="1543" width="10.375" style="29" customWidth="1"/>
    <col min="1544" max="1544" width="13.625" style="29" customWidth="1"/>
    <col min="1545" max="1545" width="1.5" style="29" customWidth="1"/>
    <col min="1546" max="1546" width="6.625" style="29" customWidth="1"/>
    <col min="1547" max="1547" width="1.5" style="29" customWidth="1"/>
    <col min="1548" max="1549" width="6.625" style="29" customWidth="1"/>
    <col min="1550" max="1550" width="2.125" style="29" customWidth="1"/>
    <col min="1551" max="1551" width="6.625" style="29" customWidth="1"/>
    <col min="1552" max="1552" width="2.125" style="29" customWidth="1"/>
    <col min="1553" max="1554" width="6.625" style="29" customWidth="1"/>
    <col min="1555" max="1555" width="2.125" style="29" customWidth="1"/>
    <col min="1556" max="1556" width="6.625" style="29" customWidth="1"/>
    <col min="1557" max="1557" width="2.125" style="29" customWidth="1"/>
    <col min="1558" max="1558" width="9.875" style="29" customWidth="1"/>
    <col min="1559" max="1559" width="2.875" style="29" customWidth="1"/>
    <col min="1560" max="1560" width="9.375" style="29" customWidth="1"/>
    <col min="1561" max="1561" width="10.625" style="29" customWidth="1"/>
    <col min="1562" max="1562" width="27.125" style="29" customWidth="1"/>
    <col min="1563" max="1563" width="3.125" style="29" customWidth="1"/>
    <col min="1564" max="1564" width="19.5" style="29" customWidth="1"/>
    <col min="1565" max="1565" width="3.125" style="29" customWidth="1"/>
    <col min="1566" max="1566" width="19.875" style="29" customWidth="1"/>
    <col min="1567" max="1567" width="4" style="29" customWidth="1"/>
    <col min="1568" max="1568" width="19.875" style="29" customWidth="1"/>
    <col min="1569" max="1575" width="10.625" style="29" customWidth="1"/>
    <col min="1576" max="1576" width="3.625" style="29" customWidth="1"/>
    <col min="1577" max="1577" width="6.625" style="29" customWidth="1"/>
    <col min="1578" max="1578" width="2.375" style="29" customWidth="1"/>
    <col min="1579" max="1792" width="9.125" style="29"/>
    <col min="1793" max="1793" width="2.875" style="29" customWidth="1"/>
    <col min="1794" max="1794" width="1.5" style="29" customWidth="1"/>
    <col min="1795" max="1795" width="20.5" style="29" customWidth="1"/>
    <col min="1796" max="1796" width="0.875" style="29" customWidth="1"/>
    <col min="1797" max="1797" width="13.875" style="29" customWidth="1"/>
    <col min="1798" max="1798" width="11.875" style="29" customWidth="1"/>
    <col min="1799" max="1799" width="10.375" style="29" customWidth="1"/>
    <col min="1800" max="1800" width="13.625" style="29" customWidth="1"/>
    <col min="1801" max="1801" width="1.5" style="29" customWidth="1"/>
    <col min="1802" max="1802" width="6.625" style="29" customWidth="1"/>
    <col min="1803" max="1803" width="1.5" style="29" customWidth="1"/>
    <col min="1804" max="1805" width="6.625" style="29" customWidth="1"/>
    <col min="1806" max="1806" width="2.125" style="29" customWidth="1"/>
    <col min="1807" max="1807" width="6.625" style="29" customWidth="1"/>
    <col min="1808" max="1808" width="2.125" style="29" customWidth="1"/>
    <col min="1809" max="1810" width="6.625" style="29" customWidth="1"/>
    <col min="1811" max="1811" width="2.125" style="29" customWidth="1"/>
    <col min="1812" max="1812" width="6.625" style="29" customWidth="1"/>
    <col min="1813" max="1813" width="2.125" style="29" customWidth="1"/>
    <col min="1814" max="1814" width="9.875" style="29" customWidth="1"/>
    <col min="1815" max="1815" width="2.875" style="29" customWidth="1"/>
    <col min="1816" max="1816" width="9.375" style="29" customWidth="1"/>
    <col min="1817" max="1817" width="10.625" style="29" customWidth="1"/>
    <col min="1818" max="1818" width="27.125" style="29" customWidth="1"/>
    <col min="1819" max="1819" width="3.125" style="29" customWidth="1"/>
    <col min="1820" max="1820" width="19.5" style="29" customWidth="1"/>
    <col min="1821" max="1821" width="3.125" style="29" customWidth="1"/>
    <col min="1822" max="1822" width="19.875" style="29" customWidth="1"/>
    <col min="1823" max="1823" width="4" style="29" customWidth="1"/>
    <col min="1824" max="1824" width="19.875" style="29" customWidth="1"/>
    <col min="1825" max="1831" width="10.625" style="29" customWidth="1"/>
    <col min="1832" max="1832" width="3.625" style="29" customWidth="1"/>
    <col min="1833" max="1833" width="6.625" style="29" customWidth="1"/>
    <col min="1834" max="1834" width="2.375" style="29" customWidth="1"/>
    <col min="1835" max="2048" width="9.125" style="29"/>
    <col min="2049" max="2049" width="2.875" style="29" customWidth="1"/>
    <col min="2050" max="2050" width="1.5" style="29" customWidth="1"/>
    <col min="2051" max="2051" width="20.5" style="29" customWidth="1"/>
    <col min="2052" max="2052" width="0.875" style="29" customWidth="1"/>
    <col min="2053" max="2053" width="13.875" style="29" customWidth="1"/>
    <col min="2054" max="2054" width="11.875" style="29" customWidth="1"/>
    <col min="2055" max="2055" width="10.375" style="29" customWidth="1"/>
    <col min="2056" max="2056" width="13.625" style="29" customWidth="1"/>
    <col min="2057" max="2057" width="1.5" style="29" customWidth="1"/>
    <col min="2058" max="2058" width="6.625" style="29" customWidth="1"/>
    <col min="2059" max="2059" width="1.5" style="29" customWidth="1"/>
    <col min="2060" max="2061" width="6.625" style="29" customWidth="1"/>
    <col min="2062" max="2062" width="2.125" style="29" customWidth="1"/>
    <col min="2063" max="2063" width="6.625" style="29" customWidth="1"/>
    <col min="2064" max="2064" width="2.125" style="29" customWidth="1"/>
    <col min="2065" max="2066" width="6.625" style="29" customWidth="1"/>
    <col min="2067" max="2067" width="2.125" style="29" customWidth="1"/>
    <col min="2068" max="2068" width="6.625" style="29" customWidth="1"/>
    <col min="2069" max="2069" width="2.125" style="29" customWidth="1"/>
    <col min="2070" max="2070" width="9.875" style="29" customWidth="1"/>
    <col min="2071" max="2071" width="2.875" style="29" customWidth="1"/>
    <col min="2072" max="2072" width="9.375" style="29" customWidth="1"/>
    <col min="2073" max="2073" width="10.625" style="29" customWidth="1"/>
    <col min="2074" max="2074" width="27.125" style="29" customWidth="1"/>
    <col min="2075" max="2075" width="3.125" style="29" customWidth="1"/>
    <col min="2076" max="2076" width="19.5" style="29" customWidth="1"/>
    <col min="2077" max="2077" width="3.125" style="29" customWidth="1"/>
    <col min="2078" max="2078" width="19.875" style="29" customWidth="1"/>
    <col min="2079" max="2079" width="4" style="29" customWidth="1"/>
    <col min="2080" max="2080" width="19.875" style="29" customWidth="1"/>
    <col min="2081" max="2087" width="10.625" style="29" customWidth="1"/>
    <col min="2088" max="2088" width="3.625" style="29" customWidth="1"/>
    <col min="2089" max="2089" width="6.625" style="29" customWidth="1"/>
    <col min="2090" max="2090" width="2.375" style="29" customWidth="1"/>
    <col min="2091" max="2304" width="9.125" style="29"/>
    <col min="2305" max="2305" width="2.875" style="29" customWidth="1"/>
    <col min="2306" max="2306" width="1.5" style="29" customWidth="1"/>
    <col min="2307" max="2307" width="20.5" style="29" customWidth="1"/>
    <col min="2308" max="2308" width="0.875" style="29" customWidth="1"/>
    <col min="2309" max="2309" width="13.875" style="29" customWidth="1"/>
    <col min="2310" max="2310" width="11.875" style="29" customWidth="1"/>
    <col min="2311" max="2311" width="10.375" style="29" customWidth="1"/>
    <col min="2312" max="2312" width="13.625" style="29" customWidth="1"/>
    <col min="2313" max="2313" width="1.5" style="29" customWidth="1"/>
    <col min="2314" max="2314" width="6.625" style="29" customWidth="1"/>
    <col min="2315" max="2315" width="1.5" style="29" customWidth="1"/>
    <col min="2316" max="2317" width="6.625" style="29" customWidth="1"/>
    <col min="2318" max="2318" width="2.125" style="29" customWidth="1"/>
    <col min="2319" max="2319" width="6.625" style="29" customWidth="1"/>
    <col min="2320" max="2320" width="2.125" style="29" customWidth="1"/>
    <col min="2321" max="2322" width="6.625" style="29" customWidth="1"/>
    <col min="2323" max="2323" width="2.125" style="29" customWidth="1"/>
    <col min="2324" max="2324" width="6.625" style="29" customWidth="1"/>
    <col min="2325" max="2325" width="2.125" style="29" customWidth="1"/>
    <col min="2326" max="2326" width="9.875" style="29" customWidth="1"/>
    <col min="2327" max="2327" width="2.875" style="29" customWidth="1"/>
    <col min="2328" max="2328" width="9.375" style="29" customWidth="1"/>
    <col min="2329" max="2329" width="10.625" style="29" customWidth="1"/>
    <col min="2330" max="2330" width="27.125" style="29" customWidth="1"/>
    <col min="2331" max="2331" width="3.125" style="29" customWidth="1"/>
    <col min="2332" max="2332" width="19.5" style="29" customWidth="1"/>
    <col min="2333" max="2333" width="3.125" style="29" customWidth="1"/>
    <col min="2334" max="2334" width="19.875" style="29" customWidth="1"/>
    <col min="2335" max="2335" width="4" style="29" customWidth="1"/>
    <col min="2336" max="2336" width="19.875" style="29" customWidth="1"/>
    <col min="2337" max="2343" width="10.625" style="29" customWidth="1"/>
    <col min="2344" max="2344" width="3.625" style="29" customWidth="1"/>
    <col min="2345" max="2345" width="6.625" style="29" customWidth="1"/>
    <col min="2346" max="2346" width="2.375" style="29" customWidth="1"/>
    <col min="2347" max="2560" width="9.125" style="29"/>
    <col min="2561" max="2561" width="2.875" style="29" customWidth="1"/>
    <col min="2562" max="2562" width="1.5" style="29" customWidth="1"/>
    <col min="2563" max="2563" width="20.5" style="29" customWidth="1"/>
    <col min="2564" max="2564" width="0.875" style="29" customWidth="1"/>
    <col min="2565" max="2565" width="13.875" style="29" customWidth="1"/>
    <col min="2566" max="2566" width="11.875" style="29" customWidth="1"/>
    <col min="2567" max="2567" width="10.375" style="29" customWidth="1"/>
    <col min="2568" max="2568" width="13.625" style="29" customWidth="1"/>
    <col min="2569" max="2569" width="1.5" style="29" customWidth="1"/>
    <col min="2570" max="2570" width="6.625" style="29" customWidth="1"/>
    <col min="2571" max="2571" width="1.5" style="29" customWidth="1"/>
    <col min="2572" max="2573" width="6.625" style="29" customWidth="1"/>
    <col min="2574" max="2574" width="2.125" style="29" customWidth="1"/>
    <col min="2575" max="2575" width="6.625" style="29" customWidth="1"/>
    <col min="2576" max="2576" width="2.125" style="29" customWidth="1"/>
    <col min="2577" max="2578" width="6.625" style="29" customWidth="1"/>
    <col min="2579" max="2579" width="2.125" style="29" customWidth="1"/>
    <col min="2580" max="2580" width="6.625" style="29" customWidth="1"/>
    <col min="2581" max="2581" width="2.125" style="29" customWidth="1"/>
    <col min="2582" max="2582" width="9.875" style="29" customWidth="1"/>
    <col min="2583" max="2583" width="2.875" style="29" customWidth="1"/>
    <col min="2584" max="2584" width="9.375" style="29" customWidth="1"/>
    <col min="2585" max="2585" width="10.625" style="29" customWidth="1"/>
    <col min="2586" max="2586" width="27.125" style="29" customWidth="1"/>
    <col min="2587" max="2587" width="3.125" style="29" customWidth="1"/>
    <col min="2588" max="2588" width="19.5" style="29" customWidth="1"/>
    <col min="2589" max="2589" width="3.125" style="29" customWidth="1"/>
    <col min="2590" max="2590" width="19.875" style="29" customWidth="1"/>
    <col min="2591" max="2591" width="4" style="29" customWidth="1"/>
    <col min="2592" max="2592" width="19.875" style="29" customWidth="1"/>
    <col min="2593" max="2599" width="10.625" style="29" customWidth="1"/>
    <col min="2600" max="2600" width="3.625" style="29" customWidth="1"/>
    <col min="2601" max="2601" width="6.625" style="29" customWidth="1"/>
    <col min="2602" max="2602" width="2.375" style="29" customWidth="1"/>
    <col min="2603" max="2816" width="9.125" style="29"/>
    <col min="2817" max="2817" width="2.875" style="29" customWidth="1"/>
    <col min="2818" max="2818" width="1.5" style="29" customWidth="1"/>
    <col min="2819" max="2819" width="20.5" style="29" customWidth="1"/>
    <col min="2820" max="2820" width="0.875" style="29" customWidth="1"/>
    <col min="2821" max="2821" width="13.875" style="29" customWidth="1"/>
    <col min="2822" max="2822" width="11.875" style="29" customWidth="1"/>
    <col min="2823" max="2823" width="10.375" style="29" customWidth="1"/>
    <col min="2824" max="2824" width="13.625" style="29" customWidth="1"/>
    <col min="2825" max="2825" width="1.5" style="29" customWidth="1"/>
    <col min="2826" max="2826" width="6.625" style="29" customWidth="1"/>
    <col min="2827" max="2827" width="1.5" style="29" customWidth="1"/>
    <col min="2828" max="2829" width="6.625" style="29" customWidth="1"/>
    <col min="2830" max="2830" width="2.125" style="29" customWidth="1"/>
    <col min="2831" max="2831" width="6.625" style="29" customWidth="1"/>
    <col min="2832" max="2832" width="2.125" style="29" customWidth="1"/>
    <col min="2833" max="2834" width="6.625" style="29" customWidth="1"/>
    <col min="2835" max="2835" width="2.125" style="29" customWidth="1"/>
    <col min="2836" max="2836" width="6.625" style="29" customWidth="1"/>
    <col min="2837" max="2837" width="2.125" style="29" customWidth="1"/>
    <col min="2838" max="2838" width="9.875" style="29" customWidth="1"/>
    <col min="2839" max="2839" width="2.875" style="29" customWidth="1"/>
    <col min="2840" max="2840" width="9.375" style="29" customWidth="1"/>
    <col min="2841" max="2841" width="10.625" style="29" customWidth="1"/>
    <col min="2842" max="2842" width="27.125" style="29" customWidth="1"/>
    <col min="2843" max="2843" width="3.125" style="29" customWidth="1"/>
    <col min="2844" max="2844" width="19.5" style="29" customWidth="1"/>
    <col min="2845" max="2845" width="3.125" style="29" customWidth="1"/>
    <col min="2846" max="2846" width="19.875" style="29" customWidth="1"/>
    <col min="2847" max="2847" width="4" style="29" customWidth="1"/>
    <col min="2848" max="2848" width="19.875" style="29" customWidth="1"/>
    <col min="2849" max="2855" width="10.625" style="29" customWidth="1"/>
    <col min="2856" max="2856" width="3.625" style="29" customWidth="1"/>
    <col min="2857" max="2857" width="6.625" style="29" customWidth="1"/>
    <col min="2858" max="2858" width="2.375" style="29" customWidth="1"/>
    <col min="2859" max="3072" width="9.125" style="29"/>
    <col min="3073" max="3073" width="2.875" style="29" customWidth="1"/>
    <col min="3074" max="3074" width="1.5" style="29" customWidth="1"/>
    <col min="3075" max="3075" width="20.5" style="29" customWidth="1"/>
    <col min="3076" max="3076" width="0.875" style="29" customWidth="1"/>
    <col min="3077" max="3077" width="13.875" style="29" customWidth="1"/>
    <col min="3078" max="3078" width="11.875" style="29" customWidth="1"/>
    <col min="3079" max="3079" width="10.375" style="29" customWidth="1"/>
    <col min="3080" max="3080" width="13.625" style="29" customWidth="1"/>
    <col min="3081" max="3081" width="1.5" style="29" customWidth="1"/>
    <col min="3082" max="3082" width="6.625" style="29" customWidth="1"/>
    <col min="3083" max="3083" width="1.5" style="29" customWidth="1"/>
    <col min="3084" max="3085" width="6.625" style="29" customWidth="1"/>
    <col min="3086" max="3086" width="2.125" style="29" customWidth="1"/>
    <col min="3087" max="3087" width="6.625" style="29" customWidth="1"/>
    <col min="3088" max="3088" width="2.125" style="29" customWidth="1"/>
    <col min="3089" max="3090" width="6.625" style="29" customWidth="1"/>
    <col min="3091" max="3091" width="2.125" style="29" customWidth="1"/>
    <col min="3092" max="3092" width="6.625" style="29" customWidth="1"/>
    <col min="3093" max="3093" width="2.125" style="29" customWidth="1"/>
    <col min="3094" max="3094" width="9.875" style="29" customWidth="1"/>
    <col min="3095" max="3095" width="2.875" style="29" customWidth="1"/>
    <col min="3096" max="3096" width="9.375" style="29" customWidth="1"/>
    <col min="3097" max="3097" width="10.625" style="29" customWidth="1"/>
    <col min="3098" max="3098" width="27.125" style="29" customWidth="1"/>
    <col min="3099" max="3099" width="3.125" style="29" customWidth="1"/>
    <col min="3100" max="3100" width="19.5" style="29" customWidth="1"/>
    <col min="3101" max="3101" width="3.125" style="29" customWidth="1"/>
    <col min="3102" max="3102" width="19.875" style="29" customWidth="1"/>
    <col min="3103" max="3103" width="4" style="29" customWidth="1"/>
    <col min="3104" max="3104" width="19.875" style="29" customWidth="1"/>
    <col min="3105" max="3111" width="10.625" style="29" customWidth="1"/>
    <col min="3112" max="3112" width="3.625" style="29" customWidth="1"/>
    <col min="3113" max="3113" width="6.625" style="29" customWidth="1"/>
    <col min="3114" max="3114" width="2.375" style="29" customWidth="1"/>
    <col min="3115" max="3328" width="9.125" style="29"/>
    <col min="3329" max="3329" width="2.875" style="29" customWidth="1"/>
    <col min="3330" max="3330" width="1.5" style="29" customWidth="1"/>
    <col min="3331" max="3331" width="20.5" style="29" customWidth="1"/>
    <col min="3332" max="3332" width="0.875" style="29" customWidth="1"/>
    <col min="3333" max="3333" width="13.875" style="29" customWidth="1"/>
    <col min="3334" max="3334" width="11.875" style="29" customWidth="1"/>
    <col min="3335" max="3335" width="10.375" style="29" customWidth="1"/>
    <col min="3336" max="3336" width="13.625" style="29" customWidth="1"/>
    <col min="3337" max="3337" width="1.5" style="29" customWidth="1"/>
    <col min="3338" max="3338" width="6.625" style="29" customWidth="1"/>
    <col min="3339" max="3339" width="1.5" style="29" customWidth="1"/>
    <col min="3340" max="3341" width="6.625" style="29" customWidth="1"/>
    <col min="3342" max="3342" width="2.125" style="29" customWidth="1"/>
    <col min="3343" max="3343" width="6.625" style="29" customWidth="1"/>
    <col min="3344" max="3344" width="2.125" style="29" customWidth="1"/>
    <col min="3345" max="3346" width="6.625" style="29" customWidth="1"/>
    <col min="3347" max="3347" width="2.125" style="29" customWidth="1"/>
    <col min="3348" max="3348" width="6.625" style="29" customWidth="1"/>
    <col min="3349" max="3349" width="2.125" style="29" customWidth="1"/>
    <col min="3350" max="3350" width="9.875" style="29" customWidth="1"/>
    <col min="3351" max="3351" width="2.875" style="29" customWidth="1"/>
    <col min="3352" max="3352" width="9.375" style="29" customWidth="1"/>
    <col min="3353" max="3353" width="10.625" style="29" customWidth="1"/>
    <col min="3354" max="3354" width="27.125" style="29" customWidth="1"/>
    <col min="3355" max="3355" width="3.125" style="29" customWidth="1"/>
    <col min="3356" max="3356" width="19.5" style="29" customWidth="1"/>
    <col min="3357" max="3357" width="3.125" style="29" customWidth="1"/>
    <col min="3358" max="3358" width="19.875" style="29" customWidth="1"/>
    <col min="3359" max="3359" width="4" style="29" customWidth="1"/>
    <col min="3360" max="3360" width="19.875" style="29" customWidth="1"/>
    <col min="3361" max="3367" width="10.625" style="29" customWidth="1"/>
    <col min="3368" max="3368" width="3.625" style="29" customWidth="1"/>
    <col min="3369" max="3369" width="6.625" style="29" customWidth="1"/>
    <col min="3370" max="3370" width="2.375" style="29" customWidth="1"/>
    <col min="3371" max="3584" width="9.125" style="29"/>
    <col min="3585" max="3585" width="2.875" style="29" customWidth="1"/>
    <col min="3586" max="3586" width="1.5" style="29" customWidth="1"/>
    <col min="3587" max="3587" width="20.5" style="29" customWidth="1"/>
    <col min="3588" max="3588" width="0.875" style="29" customWidth="1"/>
    <col min="3589" max="3589" width="13.875" style="29" customWidth="1"/>
    <col min="3590" max="3590" width="11.875" style="29" customWidth="1"/>
    <col min="3591" max="3591" width="10.375" style="29" customWidth="1"/>
    <col min="3592" max="3592" width="13.625" style="29" customWidth="1"/>
    <col min="3593" max="3593" width="1.5" style="29" customWidth="1"/>
    <col min="3594" max="3594" width="6.625" style="29" customWidth="1"/>
    <col min="3595" max="3595" width="1.5" style="29" customWidth="1"/>
    <col min="3596" max="3597" width="6.625" style="29" customWidth="1"/>
    <col min="3598" max="3598" width="2.125" style="29" customWidth="1"/>
    <col min="3599" max="3599" width="6.625" style="29" customWidth="1"/>
    <col min="3600" max="3600" width="2.125" style="29" customWidth="1"/>
    <col min="3601" max="3602" width="6.625" style="29" customWidth="1"/>
    <col min="3603" max="3603" width="2.125" style="29" customWidth="1"/>
    <col min="3604" max="3604" width="6.625" style="29" customWidth="1"/>
    <col min="3605" max="3605" width="2.125" style="29" customWidth="1"/>
    <col min="3606" max="3606" width="9.875" style="29" customWidth="1"/>
    <col min="3607" max="3607" width="2.875" style="29" customWidth="1"/>
    <col min="3608" max="3608" width="9.375" style="29" customWidth="1"/>
    <col min="3609" max="3609" width="10.625" style="29" customWidth="1"/>
    <col min="3610" max="3610" width="27.125" style="29" customWidth="1"/>
    <col min="3611" max="3611" width="3.125" style="29" customWidth="1"/>
    <col min="3612" max="3612" width="19.5" style="29" customWidth="1"/>
    <col min="3613" max="3613" width="3.125" style="29" customWidth="1"/>
    <col min="3614" max="3614" width="19.875" style="29" customWidth="1"/>
    <col min="3615" max="3615" width="4" style="29" customWidth="1"/>
    <col min="3616" max="3616" width="19.875" style="29" customWidth="1"/>
    <col min="3617" max="3623" width="10.625" style="29" customWidth="1"/>
    <col min="3624" max="3624" width="3.625" style="29" customWidth="1"/>
    <col min="3625" max="3625" width="6.625" style="29" customWidth="1"/>
    <col min="3626" max="3626" width="2.375" style="29" customWidth="1"/>
    <col min="3627" max="3840" width="9.125" style="29"/>
    <col min="3841" max="3841" width="2.875" style="29" customWidth="1"/>
    <col min="3842" max="3842" width="1.5" style="29" customWidth="1"/>
    <col min="3843" max="3843" width="20.5" style="29" customWidth="1"/>
    <col min="3844" max="3844" width="0.875" style="29" customWidth="1"/>
    <col min="3845" max="3845" width="13.875" style="29" customWidth="1"/>
    <col min="3846" max="3846" width="11.875" style="29" customWidth="1"/>
    <col min="3847" max="3847" width="10.375" style="29" customWidth="1"/>
    <col min="3848" max="3848" width="13.625" style="29" customWidth="1"/>
    <col min="3849" max="3849" width="1.5" style="29" customWidth="1"/>
    <col min="3850" max="3850" width="6.625" style="29" customWidth="1"/>
    <col min="3851" max="3851" width="1.5" style="29" customWidth="1"/>
    <col min="3852" max="3853" width="6.625" style="29" customWidth="1"/>
    <col min="3854" max="3854" width="2.125" style="29" customWidth="1"/>
    <col min="3855" max="3855" width="6.625" style="29" customWidth="1"/>
    <col min="3856" max="3856" width="2.125" style="29" customWidth="1"/>
    <col min="3857" max="3858" width="6.625" style="29" customWidth="1"/>
    <col min="3859" max="3859" width="2.125" style="29" customWidth="1"/>
    <col min="3860" max="3860" width="6.625" style="29" customWidth="1"/>
    <col min="3861" max="3861" width="2.125" style="29" customWidth="1"/>
    <col min="3862" max="3862" width="9.875" style="29" customWidth="1"/>
    <col min="3863" max="3863" width="2.875" style="29" customWidth="1"/>
    <col min="3864" max="3864" width="9.375" style="29" customWidth="1"/>
    <col min="3865" max="3865" width="10.625" style="29" customWidth="1"/>
    <col min="3866" max="3866" width="27.125" style="29" customWidth="1"/>
    <col min="3867" max="3867" width="3.125" style="29" customWidth="1"/>
    <col min="3868" max="3868" width="19.5" style="29" customWidth="1"/>
    <col min="3869" max="3869" width="3.125" style="29" customWidth="1"/>
    <col min="3870" max="3870" width="19.875" style="29" customWidth="1"/>
    <col min="3871" max="3871" width="4" style="29" customWidth="1"/>
    <col min="3872" max="3872" width="19.875" style="29" customWidth="1"/>
    <col min="3873" max="3879" width="10.625" style="29" customWidth="1"/>
    <col min="3880" max="3880" width="3.625" style="29" customWidth="1"/>
    <col min="3881" max="3881" width="6.625" style="29" customWidth="1"/>
    <col min="3882" max="3882" width="2.375" style="29" customWidth="1"/>
    <col min="3883" max="4096" width="9.125" style="29"/>
    <col min="4097" max="4097" width="2.875" style="29" customWidth="1"/>
    <col min="4098" max="4098" width="1.5" style="29" customWidth="1"/>
    <col min="4099" max="4099" width="20.5" style="29" customWidth="1"/>
    <col min="4100" max="4100" width="0.875" style="29" customWidth="1"/>
    <col min="4101" max="4101" width="13.875" style="29" customWidth="1"/>
    <col min="4102" max="4102" width="11.875" style="29" customWidth="1"/>
    <col min="4103" max="4103" width="10.375" style="29" customWidth="1"/>
    <col min="4104" max="4104" width="13.625" style="29" customWidth="1"/>
    <col min="4105" max="4105" width="1.5" style="29" customWidth="1"/>
    <col min="4106" max="4106" width="6.625" style="29" customWidth="1"/>
    <col min="4107" max="4107" width="1.5" style="29" customWidth="1"/>
    <col min="4108" max="4109" width="6.625" style="29" customWidth="1"/>
    <col min="4110" max="4110" width="2.125" style="29" customWidth="1"/>
    <col min="4111" max="4111" width="6.625" style="29" customWidth="1"/>
    <col min="4112" max="4112" width="2.125" style="29" customWidth="1"/>
    <col min="4113" max="4114" width="6.625" style="29" customWidth="1"/>
    <col min="4115" max="4115" width="2.125" style="29" customWidth="1"/>
    <col min="4116" max="4116" width="6.625" style="29" customWidth="1"/>
    <col min="4117" max="4117" width="2.125" style="29" customWidth="1"/>
    <col min="4118" max="4118" width="9.875" style="29" customWidth="1"/>
    <col min="4119" max="4119" width="2.875" style="29" customWidth="1"/>
    <col min="4120" max="4120" width="9.375" style="29" customWidth="1"/>
    <col min="4121" max="4121" width="10.625" style="29" customWidth="1"/>
    <col min="4122" max="4122" width="27.125" style="29" customWidth="1"/>
    <col min="4123" max="4123" width="3.125" style="29" customWidth="1"/>
    <col min="4124" max="4124" width="19.5" style="29" customWidth="1"/>
    <col min="4125" max="4125" width="3.125" style="29" customWidth="1"/>
    <col min="4126" max="4126" width="19.875" style="29" customWidth="1"/>
    <col min="4127" max="4127" width="4" style="29" customWidth="1"/>
    <col min="4128" max="4128" width="19.875" style="29" customWidth="1"/>
    <col min="4129" max="4135" width="10.625" style="29" customWidth="1"/>
    <col min="4136" max="4136" width="3.625" style="29" customWidth="1"/>
    <col min="4137" max="4137" width="6.625" style="29" customWidth="1"/>
    <col min="4138" max="4138" width="2.375" style="29" customWidth="1"/>
    <col min="4139" max="4352" width="9.125" style="29"/>
    <col min="4353" max="4353" width="2.875" style="29" customWidth="1"/>
    <col min="4354" max="4354" width="1.5" style="29" customWidth="1"/>
    <col min="4355" max="4355" width="20.5" style="29" customWidth="1"/>
    <col min="4356" max="4356" width="0.875" style="29" customWidth="1"/>
    <col min="4357" max="4357" width="13.875" style="29" customWidth="1"/>
    <col min="4358" max="4358" width="11.875" style="29" customWidth="1"/>
    <col min="4359" max="4359" width="10.375" style="29" customWidth="1"/>
    <col min="4360" max="4360" width="13.625" style="29" customWidth="1"/>
    <col min="4361" max="4361" width="1.5" style="29" customWidth="1"/>
    <col min="4362" max="4362" width="6.625" style="29" customWidth="1"/>
    <col min="4363" max="4363" width="1.5" style="29" customWidth="1"/>
    <col min="4364" max="4365" width="6.625" style="29" customWidth="1"/>
    <col min="4366" max="4366" width="2.125" style="29" customWidth="1"/>
    <col min="4367" max="4367" width="6.625" style="29" customWidth="1"/>
    <col min="4368" max="4368" width="2.125" style="29" customWidth="1"/>
    <col min="4369" max="4370" width="6.625" style="29" customWidth="1"/>
    <col min="4371" max="4371" width="2.125" style="29" customWidth="1"/>
    <col min="4372" max="4372" width="6.625" style="29" customWidth="1"/>
    <col min="4373" max="4373" width="2.125" style="29" customWidth="1"/>
    <col min="4374" max="4374" width="9.875" style="29" customWidth="1"/>
    <col min="4375" max="4375" width="2.875" style="29" customWidth="1"/>
    <col min="4376" max="4376" width="9.375" style="29" customWidth="1"/>
    <col min="4377" max="4377" width="10.625" style="29" customWidth="1"/>
    <col min="4378" max="4378" width="27.125" style="29" customWidth="1"/>
    <col min="4379" max="4379" width="3.125" style="29" customWidth="1"/>
    <col min="4380" max="4380" width="19.5" style="29" customWidth="1"/>
    <col min="4381" max="4381" width="3.125" style="29" customWidth="1"/>
    <col min="4382" max="4382" width="19.875" style="29" customWidth="1"/>
    <col min="4383" max="4383" width="4" style="29" customWidth="1"/>
    <col min="4384" max="4384" width="19.875" style="29" customWidth="1"/>
    <col min="4385" max="4391" width="10.625" style="29" customWidth="1"/>
    <col min="4392" max="4392" width="3.625" style="29" customWidth="1"/>
    <col min="4393" max="4393" width="6.625" style="29" customWidth="1"/>
    <col min="4394" max="4394" width="2.375" style="29" customWidth="1"/>
    <col min="4395" max="4608" width="9.125" style="29"/>
    <col min="4609" max="4609" width="2.875" style="29" customWidth="1"/>
    <col min="4610" max="4610" width="1.5" style="29" customWidth="1"/>
    <col min="4611" max="4611" width="20.5" style="29" customWidth="1"/>
    <col min="4612" max="4612" width="0.875" style="29" customWidth="1"/>
    <col min="4613" max="4613" width="13.875" style="29" customWidth="1"/>
    <col min="4614" max="4614" width="11.875" style="29" customWidth="1"/>
    <col min="4615" max="4615" width="10.375" style="29" customWidth="1"/>
    <col min="4616" max="4616" width="13.625" style="29" customWidth="1"/>
    <col min="4617" max="4617" width="1.5" style="29" customWidth="1"/>
    <col min="4618" max="4618" width="6.625" style="29" customWidth="1"/>
    <col min="4619" max="4619" width="1.5" style="29" customWidth="1"/>
    <col min="4620" max="4621" width="6.625" style="29" customWidth="1"/>
    <col min="4622" max="4622" width="2.125" style="29" customWidth="1"/>
    <col min="4623" max="4623" width="6.625" style="29" customWidth="1"/>
    <col min="4624" max="4624" width="2.125" style="29" customWidth="1"/>
    <col min="4625" max="4626" width="6.625" style="29" customWidth="1"/>
    <col min="4627" max="4627" width="2.125" style="29" customWidth="1"/>
    <col min="4628" max="4628" width="6.625" style="29" customWidth="1"/>
    <col min="4629" max="4629" width="2.125" style="29" customWidth="1"/>
    <col min="4630" max="4630" width="9.875" style="29" customWidth="1"/>
    <col min="4631" max="4631" width="2.875" style="29" customWidth="1"/>
    <col min="4632" max="4632" width="9.375" style="29" customWidth="1"/>
    <col min="4633" max="4633" width="10.625" style="29" customWidth="1"/>
    <col min="4634" max="4634" width="27.125" style="29" customWidth="1"/>
    <col min="4635" max="4635" width="3.125" style="29" customWidth="1"/>
    <col min="4636" max="4636" width="19.5" style="29" customWidth="1"/>
    <col min="4637" max="4637" width="3.125" style="29" customWidth="1"/>
    <col min="4638" max="4638" width="19.875" style="29" customWidth="1"/>
    <col min="4639" max="4639" width="4" style="29" customWidth="1"/>
    <col min="4640" max="4640" width="19.875" style="29" customWidth="1"/>
    <col min="4641" max="4647" width="10.625" style="29" customWidth="1"/>
    <col min="4648" max="4648" width="3.625" style="29" customWidth="1"/>
    <col min="4649" max="4649" width="6.625" style="29" customWidth="1"/>
    <col min="4650" max="4650" width="2.375" style="29" customWidth="1"/>
    <col min="4651" max="4864" width="9.125" style="29"/>
    <col min="4865" max="4865" width="2.875" style="29" customWidth="1"/>
    <col min="4866" max="4866" width="1.5" style="29" customWidth="1"/>
    <col min="4867" max="4867" width="20.5" style="29" customWidth="1"/>
    <col min="4868" max="4868" width="0.875" style="29" customWidth="1"/>
    <col min="4869" max="4869" width="13.875" style="29" customWidth="1"/>
    <col min="4870" max="4870" width="11.875" style="29" customWidth="1"/>
    <col min="4871" max="4871" width="10.375" style="29" customWidth="1"/>
    <col min="4872" max="4872" width="13.625" style="29" customWidth="1"/>
    <col min="4873" max="4873" width="1.5" style="29" customWidth="1"/>
    <col min="4874" max="4874" width="6.625" style="29" customWidth="1"/>
    <col min="4875" max="4875" width="1.5" style="29" customWidth="1"/>
    <col min="4876" max="4877" width="6.625" style="29" customWidth="1"/>
    <col min="4878" max="4878" width="2.125" style="29" customWidth="1"/>
    <col min="4879" max="4879" width="6.625" style="29" customWidth="1"/>
    <col min="4880" max="4880" width="2.125" style="29" customWidth="1"/>
    <col min="4881" max="4882" width="6.625" style="29" customWidth="1"/>
    <col min="4883" max="4883" width="2.125" style="29" customWidth="1"/>
    <col min="4884" max="4884" width="6.625" style="29" customWidth="1"/>
    <col min="4885" max="4885" width="2.125" style="29" customWidth="1"/>
    <col min="4886" max="4886" width="9.875" style="29" customWidth="1"/>
    <col min="4887" max="4887" width="2.875" style="29" customWidth="1"/>
    <col min="4888" max="4888" width="9.375" style="29" customWidth="1"/>
    <col min="4889" max="4889" width="10.625" style="29" customWidth="1"/>
    <col min="4890" max="4890" width="27.125" style="29" customWidth="1"/>
    <col min="4891" max="4891" width="3.125" style="29" customWidth="1"/>
    <col min="4892" max="4892" width="19.5" style="29" customWidth="1"/>
    <col min="4893" max="4893" width="3.125" style="29" customWidth="1"/>
    <col min="4894" max="4894" width="19.875" style="29" customWidth="1"/>
    <col min="4895" max="4895" width="4" style="29" customWidth="1"/>
    <col min="4896" max="4896" width="19.875" style="29" customWidth="1"/>
    <col min="4897" max="4903" width="10.625" style="29" customWidth="1"/>
    <col min="4904" max="4904" width="3.625" style="29" customWidth="1"/>
    <col min="4905" max="4905" width="6.625" style="29" customWidth="1"/>
    <col min="4906" max="4906" width="2.375" style="29" customWidth="1"/>
    <col min="4907" max="5120" width="9.125" style="29"/>
    <col min="5121" max="5121" width="2.875" style="29" customWidth="1"/>
    <col min="5122" max="5122" width="1.5" style="29" customWidth="1"/>
    <col min="5123" max="5123" width="20.5" style="29" customWidth="1"/>
    <col min="5124" max="5124" width="0.875" style="29" customWidth="1"/>
    <col min="5125" max="5125" width="13.875" style="29" customWidth="1"/>
    <col min="5126" max="5126" width="11.875" style="29" customWidth="1"/>
    <col min="5127" max="5127" width="10.375" style="29" customWidth="1"/>
    <col min="5128" max="5128" width="13.625" style="29" customWidth="1"/>
    <col min="5129" max="5129" width="1.5" style="29" customWidth="1"/>
    <col min="5130" max="5130" width="6.625" style="29" customWidth="1"/>
    <col min="5131" max="5131" width="1.5" style="29" customWidth="1"/>
    <col min="5132" max="5133" width="6.625" style="29" customWidth="1"/>
    <col min="5134" max="5134" width="2.125" style="29" customWidth="1"/>
    <col min="5135" max="5135" width="6.625" style="29" customWidth="1"/>
    <col min="5136" max="5136" width="2.125" style="29" customWidth="1"/>
    <col min="5137" max="5138" width="6.625" style="29" customWidth="1"/>
    <col min="5139" max="5139" width="2.125" style="29" customWidth="1"/>
    <col min="5140" max="5140" width="6.625" style="29" customWidth="1"/>
    <col min="5141" max="5141" width="2.125" style="29" customWidth="1"/>
    <col min="5142" max="5142" width="9.875" style="29" customWidth="1"/>
    <col min="5143" max="5143" width="2.875" style="29" customWidth="1"/>
    <col min="5144" max="5144" width="9.375" style="29" customWidth="1"/>
    <col min="5145" max="5145" width="10.625" style="29" customWidth="1"/>
    <col min="5146" max="5146" width="27.125" style="29" customWidth="1"/>
    <col min="5147" max="5147" width="3.125" style="29" customWidth="1"/>
    <col min="5148" max="5148" width="19.5" style="29" customWidth="1"/>
    <col min="5149" max="5149" width="3.125" style="29" customWidth="1"/>
    <col min="5150" max="5150" width="19.875" style="29" customWidth="1"/>
    <col min="5151" max="5151" width="4" style="29" customWidth="1"/>
    <col min="5152" max="5152" width="19.875" style="29" customWidth="1"/>
    <col min="5153" max="5159" width="10.625" style="29" customWidth="1"/>
    <col min="5160" max="5160" width="3.625" style="29" customWidth="1"/>
    <col min="5161" max="5161" width="6.625" style="29" customWidth="1"/>
    <col min="5162" max="5162" width="2.375" style="29" customWidth="1"/>
    <col min="5163" max="5376" width="9.125" style="29"/>
    <col min="5377" max="5377" width="2.875" style="29" customWidth="1"/>
    <col min="5378" max="5378" width="1.5" style="29" customWidth="1"/>
    <col min="5379" max="5379" width="20.5" style="29" customWidth="1"/>
    <col min="5380" max="5380" width="0.875" style="29" customWidth="1"/>
    <col min="5381" max="5381" width="13.875" style="29" customWidth="1"/>
    <col min="5382" max="5382" width="11.875" style="29" customWidth="1"/>
    <col min="5383" max="5383" width="10.375" style="29" customWidth="1"/>
    <col min="5384" max="5384" width="13.625" style="29" customWidth="1"/>
    <col min="5385" max="5385" width="1.5" style="29" customWidth="1"/>
    <col min="5386" max="5386" width="6.625" style="29" customWidth="1"/>
    <col min="5387" max="5387" width="1.5" style="29" customWidth="1"/>
    <col min="5388" max="5389" width="6.625" style="29" customWidth="1"/>
    <col min="5390" max="5390" width="2.125" style="29" customWidth="1"/>
    <col min="5391" max="5391" width="6.625" style="29" customWidth="1"/>
    <col min="5392" max="5392" width="2.125" style="29" customWidth="1"/>
    <col min="5393" max="5394" width="6.625" style="29" customWidth="1"/>
    <col min="5395" max="5395" width="2.125" style="29" customWidth="1"/>
    <col min="5396" max="5396" width="6.625" style="29" customWidth="1"/>
    <col min="5397" max="5397" width="2.125" style="29" customWidth="1"/>
    <col min="5398" max="5398" width="9.875" style="29" customWidth="1"/>
    <col min="5399" max="5399" width="2.875" style="29" customWidth="1"/>
    <col min="5400" max="5400" width="9.375" style="29" customWidth="1"/>
    <col min="5401" max="5401" width="10.625" style="29" customWidth="1"/>
    <col min="5402" max="5402" width="27.125" style="29" customWidth="1"/>
    <col min="5403" max="5403" width="3.125" style="29" customWidth="1"/>
    <col min="5404" max="5404" width="19.5" style="29" customWidth="1"/>
    <col min="5405" max="5405" width="3.125" style="29" customWidth="1"/>
    <col min="5406" max="5406" width="19.875" style="29" customWidth="1"/>
    <col min="5407" max="5407" width="4" style="29" customWidth="1"/>
    <col min="5408" max="5408" width="19.875" style="29" customWidth="1"/>
    <col min="5409" max="5415" width="10.625" style="29" customWidth="1"/>
    <col min="5416" max="5416" width="3.625" style="29" customWidth="1"/>
    <col min="5417" max="5417" width="6.625" style="29" customWidth="1"/>
    <col min="5418" max="5418" width="2.375" style="29" customWidth="1"/>
    <col min="5419" max="5632" width="9.125" style="29"/>
    <col min="5633" max="5633" width="2.875" style="29" customWidth="1"/>
    <col min="5634" max="5634" width="1.5" style="29" customWidth="1"/>
    <col min="5635" max="5635" width="20.5" style="29" customWidth="1"/>
    <col min="5636" max="5636" width="0.875" style="29" customWidth="1"/>
    <col min="5637" max="5637" width="13.875" style="29" customWidth="1"/>
    <col min="5638" max="5638" width="11.875" style="29" customWidth="1"/>
    <col min="5639" max="5639" width="10.375" style="29" customWidth="1"/>
    <col min="5640" max="5640" width="13.625" style="29" customWidth="1"/>
    <col min="5641" max="5641" width="1.5" style="29" customWidth="1"/>
    <col min="5642" max="5642" width="6.625" style="29" customWidth="1"/>
    <col min="5643" max="5643" width="1.5" style="29" customWidth="1"/>
    <col min="5644" max="5645" width="6.625" style="29" customWidth="1"/>
    <col min="5646" max="5646" width="2.125" style="29" customWidth="1"/>
    <col min="5647" max="5647" width="6.625" style="29" customWidth="1"/>
    <col min="5648" max="5648" width="2.125" style="29" customWidth="1"/>
    <col min="5649" max="5650" width="6.625" style="29" customWidth="1"/>
    <col min="5651" max="5651" width="2.125" style="29" customWidth="1"/>
    <col min="5652" max="5652" width="6.625" style="29" customWidth="1"/>
    <col min="5653" max="5653" width="2.125" style="29" customWidth="1"/>
    <col min="5654" max="5654" width="9.875" style="29" customWidth="1"/>
    <col min="5655" max="5655" width="2.875" style="29" customWidth="1"/>
    <col min="5656" max="5656" width="9.375" style="29" customWidth="1"/>
    <col min="5657" max="5657" width="10.625" style="29" customWidth="1"/>
    <col min="5658" max="5658" width="27.125" style="29" customWidth="1"/>
    <col min="5659" max="5659" width="3.125" style="29" customWidth="1"/>
    <col min="5660" max="5660" width="19.5" style="29" customWidth="1"/>
    <col min="5661" max="5661" width="3.125" style="29" customWidth="1"/>
    <col min="5662" max="5662" width="19.875" style="29" customWidth="1"/>
    <col min="5663" max="5663" width="4" style="29" customWidth="1"/>
    <col min="5664" max="5664" width="19.875" style="29" customWidth="1"/>
    <col min="5665" max="5671" width="10.625" style="29" customWidth="1"/>
    <col min="5672" max="5672" width="3.625" style="29" customWidth="1"/>
    <col min="5673" max="5673" width="6.625" style="29" customWidth="1"/>
    <col min="5674" max="5674" width="2.375" style="29" customWidth="1"/>
    <col min="5675" max="5888" width="9.125" style="29"/>
    <col min="5889" max="5889" width="2.875" style="29" customWidth="1"/>
    <col min="5890" max="5890" width="1.5" style="29" customWidth="1"/>
    <col min="5891" max="5891" width="20.5" style="29" customWidth="1"/>
    <col min="5892" max="5892" width="0.875" style="29" customWidth="1"/>
    <col min="5893" max="5893" width="13.875" style="29" customWidth="1"/>
    <col min="5894" max="5894" width="11.875" style="29" customWidth="1"/>
    <col min="5895" max="5895" width="10.375" style="29" customWidth="1"/>
    <col min="5896" max="5896" width="13.625" style="29" customWidth="1"/>
    <col min="5897" max="5897" width="1.5" style="29" customWidth="1"/>
    <col min="5898" max="5898" width="6.625" style="29" customWidth="1"/>
    <col min="5899" max="5899" width="1.5" style="29" customWidth="1"/>
    <col min="5900" max="5901" width="6.625" style="29" customWidth="1"/>
    <col min="5902" max="5902" width="2.125" style="29" customWidth="1"/>
    <col min="5903" max="5903" width="6.625" style="29" customWidth="1"/>
    <col min="5904" max="5904" width="2.125" style="29" customWidth="1"/>
    <col min="5905" max="5906" width="6.625" style="29" customWidth="1"/>
    <col min="5907" max="5907" width="2.125" style="29" customWidth="1"/>
    <col min="5908" max="5908" width="6.625" style="29" customWidth="1"/>
    <col min="5909" max="5909" width="2.125" style="29" customWidth="1"/>
    <col min="5910" max="5910" width="9.875" style="29" customWidth="1"/>
    <col min="5911" max="5911" width="2.875" style="29" customWidth="1"/>
    <col min="5912" max="5912" width="9.375" style="29" customWidth="1"/>
    <col min="5913" max="5913" width="10.625" style="29" customWidth="1"/>
    <col min="5914" max="5914" width="27.125" style="29" customWidth="1"/>
    <col min="5915" max="5915" width="3.125" style="29" customWidth="1"/>
    <col min="5916" max="5916" width="19.5" style="29" customWidth="1"/>
    <col min="5917" max="5917" width="3.125" style="29" customWidth="1"/>
    <col min="5918" max="5918" width="19.875" style="29" customWidth="1"/>
    <col min="5919" max="5919" width="4" style="29" customWidth="1"/>
    <col min="5920" max="5920" width="19.875" style="29" customWidth="1"/>
    <col min="5921" max="5927" width="10.625" style="29" customWidth="1"/>
    <col min="5928" max="5928" width="3.625" style="29" customWidth="1"/>
    <col min="5929" max="5929" width="6.625" style="29" customWidth="1"/>
    <col min="5930" max="5930" width="2.375" style="29" customWidth="1"/>
    <col min="5931" max="6144" width="9.125" style="29"/>
    <col min="6145" max="6145" width="2.875" style="29" customWidth="1"/>
    <col min="6146" max="6146" width="1.5" style="29" customWidth="1"/>
    <col min="6147" max="6147" width="20.5" style="29" customWidth="1"/>
    <col min="6148" max="6148" width="0.875" style="29" customWidth="1"/>
    <col min="6149" max="6149" width="13.875" style="29" customWidth="1"/>
    <col min="6150" max="6150" width="11.875" style="29" customWidth="1"/>
    <col min="6151" max="6151" width="10.375" style="29" customWidth="1"/>
    <col min="6152" max="6152" width="13.625" style="29" customWidth="1"/>
    <col min="6153" max="6153" width="1.5" style="29" customWidth="1"/>
    <col min="6154" max="6154" width="6.625" style="29" customWidth="1"/>
    <col min="6155" max="6155" width="1.5" style="29" customWidth="1"/>
    <col min="6156" max="6157" width="6.625" style="29" customWidth="1"/>
    <col min="6158" max="6158" width="2.125" style="29" customWidth="1"/>
    <col min="6159" max="6159" width="6.625" style="29" customWidth="1"/>
    <col min="6160" max="6160" width="2.125" style="29" customWidth="1"/>
    <col min="6161" max="6162" width="6.625" style="29" customWidth="1"/>
    <col min="6163" max="6163" width="2.125" style="29" customWidth="1"/>
    <col min="6164" max="6164" width="6.625" style="29" customWidth="1"/>
    <col min="6165" max="6165" width="2.125" style="29" customWidth="1"/>
    <col min="6166" max="6166" width="9.875" style="29" customWidth="1"/>
    <col min="6167" max="6167" width="2.875" style="29" customWidth="1"/>
    <col min="6168" max="6168" width="9.375" style="29" customWidth="1"/>
    <col min="6169" max="6169" width="10.625" style="29" customWidth="1"/>
    <col min="6170" max="6170" width="27.125" style="29" customWidth="1"/>
    <col min="6171" max="6171" width="3.125" style="29" customWidth="1"/>
    <col min="6172" max="6172" width="19.5" style="29" customWidth="1"/>
    <col min="6173" max="6173" width="3.125" style="29" customWidth="1"/>
    <col min="6174" max="6174" width="19.875" style="29" customWidth="1"/>
    <col min="6175" max="6175" width="4" style="29" customWidth="1"/>
    <col min="6176" max="6176" width="19.875" style="29" customWidth="1"/>
    <col min="6177" max="6183" width="10.625" style="29" customWidth="1"/>
    <col min="6184" max="6184" width="3.625" style="29" customWidth="1"/>
    <col min="6185" max="6185" width="6.625" style="29" customWidth="1"/>
    <col min="6186" max="6186" width="2.375" style="29" customWidth="1"/>
    <col min="6187" max="6400" width="9.125" style="29"/>
    <col min="6401" max="6401" width="2.875" style="29" customWidth="1"/>
    <col min="6402" max="6402" width="1.5" style="29" customWidth="1"/>
    <col min="6403" max="6403" width="20.5" style="29" customWidth="1"/>
    <col min="6404" max="6404" width="0.875" style="29" customWidth="1"/>
    <col min="6405" max="6405" width="13.875" style="29" customWidth="1"/>
    <col min="6406" max="6406" width="11.875" style="29" customWidth="1"/>
    <col min="6407" max="6407" width="10.375" style="29" customWidth="1"/>
    <col min="6408" max="6408" width="13.625" style="29" customWidth="1"/>
    <col min="6409" max="6409" width="1.5" style="29" customWidth="1"/>
    <col min="6410" max="6410" width="6.625" style="29" customWidth="1"/>
    <col min="6411" max="6411" width="1.5" style="29" customWidth="1"/>
    <col min="6412" max="6413" width="6.625" style="29" customWidth="1"/>
    <col min="6414" max="6414" width="2.125" style="29" customWidth="1"/>
    <col min="6415" max="6415" width="6.625" style="29" customWidth="1"/>
    <col min="6416" max="6416" width="2.125" style="29" customWidth="1"/>
    <col min="6417" max="6418" width="6.625" style="29" customWidth="1"/>
    <col min="6419" max="6419" width="2.125" style="29" customWidth="1"/>
    <col min="6420" max="6420" width="6.625" style="29" customWidth="1"/>
    <col min="6421" max="6421" width="2.125" style="29" customWidth="1"/>
    <col min="6422" max="6422" width="9.875" style="29" customWidth="1"/>
    <col min="6423" max="6423" width="2.875" style="29" customWidth="1"/>
    <col min="6424" max="6424" width="9.375" style="29" customWidth="1"/>
    <col min="6425" max="6425" width="10.625" style="29" customWidth="1"/>
    <col min="6426" max="6426" width="27.125" style="29" customWidth="1"/>
    <col min="6427" max="6427" width="3.125" style="29" customWidth="1"/>
    <col min="6428" max="6428" width="19.5" style="29" customWidth="1"/>
    <col min="6429" max="6429" width="3.125" style="29" customWidth="1"/>
    <col min="6430" max="6430" width="19.875" style="29" customWidth="1"/>
    <col min="6431" max="6431" width="4" style="29" customWidth="1"/>
    <col min="6432" max="6432" width="19.875" style="29" customWidth="1"/>
    <col min="6433" max="6439" width="10.625" style="29" customWidth="1"/>
    <col min="6440" max="6440" width="3.625" style="29" customWidth="1"/>
    <col min="6441" max="6441" width="6.625" style="29" customWidth="1"/>
    <col min="6442" max="6442" width="2.375" style="29" customWidth="1"/>
    <col min="6443" max="6656" width="9.125" style="29"/>
    <col min="6657" max="6657" width="2.875" style="29" customWidth="1"/>
    <col min="6658" max="6658" width="1.5" style="29" customWidth="1"/>
    <col min="6659" max="6659" width="20.5" style="29" customWidth="1"/>
    <col min="6660" max="6660" width="0.875" style="29" customWidth="1"/>
    <col min="6661" max="6661" width="13.875" style="29" customWidth="1"/>
    <col min="6662" max="6662" width="11.875" style="29" customWidth="1"/>
    <col min="6663" max="6663" width="10.375" style="29" customWidth="1"/>
    <col min="6664" max="6664" width="13.625" style="29" customWidth="1"/>
    <col min="6665" max="6665" width="1.5" style="29" customWidth="1"/>
    <col min="6666" max="6666" width="6.625" style="29" customWidth="1"/>
    <col min="6667" max="6667" width="1.5" style="29" customWidth="1"/>
    <col min="6668" max="6669" width="6.625" style="29" customWidth="1"/>
    <col min="6670" max="6670" width="2.125" style="29" customWidth="1"/>
    <col min="6671" max="6671" width="6.625" style="29" customWidth="1"/>
    <col min="6672" max="6672" width="2.125" style="29" customWidth="1"/>
    <col min="6673" max="6674" width="6.625" style="29" customWidth="1"/>
    <col min="6675" max="6675" width="2.125" style="29" customWidth="1"/>
    <col min="6676" max="6676" width="6.625" style="29" customWidth="1"/>
    <col min="6677" max="6677" width="2.125" style="29" customWidth="1"/>
    <col min="6678" max="6678" width="9.875" style="29" customWidth="1"/>
    <col min="6679" max="6679" width="2.875" style="29" customWidth="1"/>
    <col min="6680" max="6680" width="9.375" style="29" customWidth="1"/>
    <col min="6681" max="6681" width="10.625" style="29" customWidth="1"/>
    <col min="6682" max="6682" width="27.125" style="29" customWidth="1"/>
    <col min="6683" max="6683" width="3.125" style="29" customWidth="1"/>
    <col min="6684" max="6684" width="19.5" style="29" customWidth="1"/>
    <col min="6685" max="6685" width="3.125" style="29" customWidth="1"/>
    <col min="6686" max="6686" width="19.875" style="29" customWidth="1"/>
    <col min="6687" max="6687" width="4" style="29" customWidth="1"/>
    <col min="6688" max="6688" width="19.875" style="29" customWidth="1"/>
    <col min="6689" max="6695" width="10.625" style="29" customWidth="1"/>
    <col min="6696" max="6696" width="3.625" style="29" customWidth="1"/>
    <col min="6697" max="6697" width="6.625" style="29" customWidth="1"/>
    <col min="6698" max="6698" width="2.375" style="29" customWidth="1"/>
    <col min="6699" max="6912" width="9.125" style="29"/>
    <col min="6913" max="6913" width="2.875" style="29" customWidth="1"/>
    <col min="6914" max="6914" width="1.5" style="29" customWidth="1"/>
    <col min="6915" max="6915" width="20.5" style="29" customWidth="1"/>
    <col min="6916" max="6916" width="0.875" style="29" customWidth="1"/>
    <col min="6917" max="6917" width="13.875" style="29" customWidth="1"/>
    <col min="6918" max="6918" width="11.875" style="29" customWidth="1"/>
    <col min="6919" max="6919" width="10.375" style="29" customWidth="1"/>
    <col min="6920" max="6920" width="13.625" style="29" customWidth="1"/>
    <col min="6921" max="6921" width="1.5" style="29" customWidth="1"/>
    <col min="6922" max="6922" width="6.625" style="29" customWidth="1"/>
    <col min="6923" max="6923" width="1.5" style="29" customWidth="1"/>
    <col min="6924" max="6925" width="6.625" style="29" customWidth="1"/>
    <col min="6926" max="6926" width="2.125" style="29" customWidth="1"/>
    <col min="6927" max="6927" width="6.625" style="29" customWidth="1"/>
    <col min="6928" max="6928" width="2.125" style="29" customWidth="1"/>
    <col min="6929" max="6930" width="6.625" style="29" customWidth="1"/>
    <col min="6931" max="6931" width="2.125" style="29" customWidth="1"/>
    <col min="6932" max="6932" width="6.625" style="29" customWidth="1"/>
    <col min="6933" max="6933" width="2.125" style="29" customWidth="1"/>
    <col min="6934" max="6934" width="9.875" style="29" customWidth="1"/>
    <col min="6935" max="6935" width="2.875" style="29" customWidth="1"/>
    <col min="6936" max="6936" width="9.375" style="29" customWidth="1"/>
    <col min="6937" max="6937" width="10.625" style="29" customWidth="1"/>
    <col min="6938" max="6938" width="27.125" style="29" customWidth="1"/>
    <col min="6939" max="6939" width="3.125" style="29" customWidth="1"/>
    <col min="6940" max="6940" width="19.5" style="29" customWidth="1"/>
    <col min="6941" max="6941" width="3.125" style="29" customWidth="1"/>
    <col min="6942" max="6942" width="19.875" style="29" customWidth="1"/>
    <col min="6943" max="6943" width="4" style="29" customWidth="1"/>
    <col min="6944" max="6944" width="19.875" style="29" customWidth="1"/>
    <col min="6945" max="6951" width="10.625" style="29" customWidth="1"/>
    <col min="6952" max="6952" width="3.625" style="29" customWidth="1"/>
    <col min="6953" max="6953" width="6.625" style="29" customWidth="1"/>
    <col min="6954" max="6954" width="2.375" style="29" customWidth="1"/>
    <col min="6955" max="7168" width="9.125" style="29"/>
    <col min="7169" max="7169" width="2.875" style="29" customWidth="1"/>
    <col min="7170" max="7170" width="1.5" style="29" customWidth="1"/>
    <col min="7171" max="7171" width="20.5" style="29" customWidth="1"/>
    <col min="7172" max="7172" width="0.875" style="29" customWidth="1"/>
    <col min="7173" max="7173" width="13.875" style="29" customWidth="1"/>
    <col min="7174" max="7174" width="11.875" style="29" customWidth="1"/>
    <col min="7175" max="7175" width="10.375" style="29" customWidth="1"/>
    <col min="7176" max="7176" width="13.625" style="29" customWidth="1"/>
    <col min="7177" max="7177" width="1.5" style="29" customWidth="1"/>
    <col min="7178" max="7178" width="6.625" style="29" customWidth="1"/>
    <col min="7179" max="7179" width="1.5" style="29" customWidth="1"/>
    <col min="7180" max="7181" width="6.625" style="29" customWidth="1"/>
    <col min="7182" max="7182" width="2.125" style="29" customWidth="1"/>
    <col min="7183" max="7183" width="6.625" style="29" customWidth="1"/>
    <col min="7184" max="7184" width="2.125" style="29" customWidth="1"/>
    <col min="7185" max="7186" width="6.625" style="29" customWidth="1"/>
    <col min="7187" max="7187" width="2.125" style="29" customWidth="1"/>
    <col min="7188" max="7188" width="6.625" style="29" customWidth="1"/>
    <col min="7189" max="7189" width="2.125" style="29" customWidth="1"/>
    <col min="7190" max="7190" width="9.875" style="29" customWidth="1"/>
    <col min="7191" max="7191" width="2.875" style="29" customWidth="1"/>
    <col min="7192" max="7192" width="9.375" style="29" customWidth="1"/>
    <col min="7193" max="7193" width="10.625" style="29" customWidth="1"/>
    <col min="7194" max="7194" width="27.125" style="29" customWidth="1"/>
    <col min="7195" max="7195" width="3.125" style="29" customWidth="1"/>
    <col min="7196" max="7196" width="19.5" style="29" customWidth="1"/>
    <col min="7197" max="7197" width="3.125" style="29" customWidth="1"/>
    <col min="7198" max="7198" width="19.875" style="29" customWidth="1"/>
    <col min="7199" max="7199" width="4" style="29" customWidth="1"/>
    <col min="7200" max="7200" width="19.875" style="29" customWidth="1"/>
    <col min="7201" max="7207" width="10.625" style="29" customWidth="1"/>
    <col min="7208" max="7208" width="3.625" style="29" customWidth="1"/>
    <col min="7209" max="7209" width="6.625" style="29" customWidth="1"/>
    <col min="7210" max="7210" width="2.375" style="29" customWidth="1"/>
    <col min="7211" max="7424" width="9.125" style="29"/>
    <col min="7425" max="7425" width="2.875" style="29" customWidth="1"/>
    <col min="7426" max="7426" width="1.5" style="29" customWidth="1"/>
    <col min="7427" max="7427" width="20.5" style="29" customWidth="1"/>
    <col min="7428" max="7428" width="0.875" style="29" customWidth="1"/>
    <col min="7429" max="7429" width="13.875" style="29" customWidth="1"/>
    <col min="7430" max="7430" width="11.875" style="29" customWidth="1"/>
    <col min="7431" max="7431" width="10.375" style="29" customWidth="1"/>
    <col min="7432" max="7432" width="13.625" style="29" customWidth="1"/>
    <col min="7433" max="7433" width="1.5" style="29" customWidth="1"/>
    <col min="7434" max="7434" width="6.625" style="29" customWidth="1"/>
    <col min="7435" max="7435" width="1.5" style="29" customWidth="1"/>
    <col min="7436" max="7437" width="6.625" style="29" customWidth="1"/>
    <col min="7438" max="7438" width="2.125" style="29" customWidth="1"/>
    <col min="7439" max="7439" width="6.625" style="29" customWidth="1"/>
    <col min="7440" max="7440" width="2.125" style="29" customWidth="1"/>
    <col min="7441" max="7442" width="6.625" style="29" customWidth="1"/>
    <col min="7443" max="7443" width="2.125" style="29" customWidth="1"/>
    <col min="7444" max="7444" width="6.625" style="29" customWidth="1"/>
    <col min="7445" max="7445" width="2.125" style="29" customWidth="1"/>
    <col min="7446" max="7446" width="9.875" style="29" customWidth="1"/>
    <col min="7447" max="7447" width="2.875" style="29" customWidth="1"/>
    <col min="7448" max="7448" width="9.375" style="29" customWidth="1"/>
    <col min="7449" max="7449" width="10.625" style="29" customWidth="1"/>
    <col min="7450" max="7450" width="27.125" style="29" customWidth="1"/>
    <col min="7451" max="7451" width="3.125" style="29" customWidth="1"/>
    <col min="7452" max="7452" width="19.5" style="29" customWidth="1"/>
    <col min="7453" max="7453" width="3.125" style="29" customWidth="1"/>
    <col min="7454" max="7454" width="19.875" style="29" customWidth="1"/>
    <col min="7455" max="7455" width="4" style="29" customWidth="1"/>
    <col min="7456" max="7456" width="19.875" style="29" customWidth="1"/>
    <col min="7457" max="7463" width="10.625" style="29" customWidth="1"/>
    <col min="7464" max="7464" width="3.625" style="29" customWidth="1"/>
    <col min="7465" max="7465" width="6.625" style="29" customWidth="1"/>
    <col min="7466" max="7466" width="2.375" style="29" customWidth="1"/>
    <col min="7467" max="7680" width="9.125" style="29"/>
    <col min="7681" max="7681" width="2.875" style="29" customWidth="1"/>
    <col min="7682" max="7682" width="1.5" style="29" customWidth="1"/>
    <col min="7683" max="7683" width="20.5" style="29" customWidth="1"/>
    <col min="7684" max="7684" width="0.875" style="29" customWidth="1"/>
    <col min="7685" max="7685" width="13.875" style="29" customWidth="1"/>
    <col min="7686" max="7686" width="11.875" style="29" customWidth="1"/>
    <col min="7687" max="7687" width="10.375" style="29" customWidth="1"/>
    <col min="7688" max="7688" width="13.625" style="29" customWidth="1"/>
    <col min="7689" max="7689" width="1.5" style="29" customWidth="1"/>
    <col min="7690" max="7690" width="6.625" style="29" customWidth="1"/>
    <col min="7691" max="7691" width="1.5" style="29" customWidth="1"/>
    <col min="7692" max="7693" width="6.625" style="29" customWidth="1"/>
    <col min="7694" max="7694" width="2.125" style="29" customWidth="1"/>
    <col min="7695" max="7695" width="6.625" style="29" customWidth="1"/>
    <col min="7696" max="7696" width="2.125" style="29" customWidth="1"/>
    <col min="7697" max="7698" width="6.625" style="29" customWidth="1"/>
    <col min="7699" max="7699" width="2.125" style="29" customWidth="1"/>
    <col min="7700" max="7700" width="6.625" style="29" customWidth="1"/>
    <col min="7701" max="7701" width="2.125" style="29" customWidth="1"/>
    <col min="7702" max="7702" width="9.875" style="29" customWidth="1"/>
    <col min="7703" max="7703" width="2.875" style="29" customWidth="1"/>
    <col min="7704" max="7704" width="9.375" style="29" customWidth="1"/>
    <col min="7705" max="7705" width="10.625" style="29" customWidth="1"/>
    <col min="7706" max="7706" width="27.125" style="29" customWidth="1"/>
    <col min="7707" max="7707" width="3.125" style="29" customWidth="1"/>
    <col min="7708" max="7708" width="19.5" style="29" customWidth="1"/>
    <col min="7709" max="7709" width="3.125" style="29" customWidth="1"/>
    <col min="7710" max="7710" width="19.875" style="29" customWidth="1"/>
    <col min="7711" max="7711" width="4" style="29" customWidth="1"/>
    <col min="7712" max="7712" width="19.875" style="29" customWidth="1"/>
    <col min="7713" max="7719" width="10.625" style="29" customWidth="1"/>
    <col min="7720" max="7720" width="3.625" style="29" customWidth="1"/>
    <col min="7721" max="7721" width="6.625" style="29" customWidth="1"/>
    <col min="7722" max="7722" width="2.375" style="29" customWidth="1"/>
    <col min="7723" max="7936" width="9.125" style="29"/>
    <col min="7937" max="7937" width="2.875" style="29" customWidth="1"/>
    <col min="7938" max="7938" width="1.5" style="29" customWidth="1"/>
    <col min="7939" max="7939" width="20.5" style="29" customWidth="1"/>
    <col min="7940" max="7940" width="0.875" style="29" customWidth="1"/>
    <col min="7941" max="7941" width="13.875" style="29" customWidth="1"/>
    <col min="7942" max="7942" width="11.875" style="29" customWidth="1"/>
    <col min="7943" max="7943" width="10.375" style="29" customWidth="1"/>
    <col min="7944" max="7944" width="13.625" style="29" customWidth="1"/>
    <col min="7945" max="7945" width="1.5" style="29" customWidth="1"/>
    <col min="7946" max="7946" width="6.625" style="29" customWidth="1"/>
    <col min="7947" max="7947" width="1.5" style="29" customWidth="1"/>
    <col min="7948" max="7949" width="6.625" style="29" customWidth="1"/>
    <col min="7950" max="7950" width="2.125" style="29" customWidth="1"/>
    <col min="7951" max="7951" width="6.625" style="29" customWidth="1"/>
    <col min="7952" max="7952" width="2.125" style="29" customWidth="1"/>
    <col min="7953" max="7954" width="6.625" style="29" customWidth="1"/>
    <col min="7955" max="7955" width="2.125" style="29" customWidth="1"/>
    <col min="7956" max="7956" width="6.625" style="29" customWidth="1"/>
    <col min="7957" max="7957" width="2.125" style="29" customWidth="1"/>
    <col min="7958" max="7958" width="9.875" style="29" customWidth="1"/>
    <col min="7959" max="7959" width="2.875" style="29" customWidth="1"/>
    <col min="7960" max="7960" width="9.375" style="29" customWidth="1"/>
    <col min="7961" max="7961" width="10.625" style="29" customWidth="1"/>
    <col min="7962" max="7962" width="27.125" style="29" customWidth="1"/>
    <col min="7963" max="7963" width="3.125" style="29" customWidth="1"/>
    <col min="7964" max="7964" width="19.5" style="29" customWidth="1"/>
    <col min="7965" max="7965" width="3.125" style="29" customWidth="1"/>
    <col min="7966" max="7966" width="19.875" style="29" customWidth="1"/>
    <col min="7967" max="7967" width="4" style="29" customWidth="1"/>
    <col min="7968" max="7968" width="19.875" style="29" customWidth="1"/>
    <col min="7969" max="7975" width="10.625" style="29" customWidth="1"/>
    <col min="7976" max="7976" width="3.625" style="29" customWidth="1"/>
    <col min="7977" max="7977" width="6.625" style="29" customWidth="1"/>
    <col min="7978" max="7978" width="2.375" style="29" customWidth="1"/>
    <col min="7979" max="8192" width="9.125" style="29"/>
    <col min="8193" max="8193" width="2.875" style="29" customWidth="1"/>
    <col min="8194" max="8194" width="1.5" style="29" customWidth="1"/>
    <col min="8195" max="8195" width="20.5" style="29" customWidth="1"/>
    <col min="8196" max="8196" width="0.875" style="29" customWidth="1"/>
    <col min="8197" max="8197" width="13.875" style="29" customWidth="1"/>
    <col min="8198" max="8198" width="11.875" style="29" customWidth="1"/>
    <col min="8199" max="8199" width="10.375" style="29" customWidth="1"/>
    <col min="8200" max="8200" width="13.625" style="29" customWidth="1"/>
    <col min="8201" max="8201" width="1.5" style="29" customWidth="1"/>
    <col min="8202" max="8202" width="6.625" style="29" customWidth="1"/>
    <col min="8203" max="8203" width="1.5" style="29" customWidth="1"/>
    <col min="8204" max="8205" width="6.625" style="29" customWidth="1"/>
    <col min="8206" max="8206" width="2.125" style="29" customWidth="1"/>
    <col min="8207" max="8207" width="6.625" style="29" customWidth="1"/>
    <col min="8208" max="8208" width="2.125" style="29" customWidth="1"/>
    <col min="8209" max="8210" width="6.625" style="29" customWidth="1"/>
    <col min="8211" max="8211" width="2.125" style="29" customWidth="1"/>
    <col min="8212" max="8212" width="6.625" style="29" customWidth="1"/>
    <col min="8213" max="8213" width="2.125" style="29" customWidth="1"/>
    <col min="8214" max="8214" width="9.875" style="29" customWidth="1"/>
    <col min="8215" max="8215" width="2.875" style="29" customWidth="1"/>
    <col min="8216" max="8216" width="9.375" style="29" customWidth="1"/>
    <col min="8217" max="8217" width="10.625" style="29" customWidth="1"/>
    <col min="8218" max="8218" width="27.125" style="29" customWidth="1"/>
    <col min="8219" max="8219" width="3.125" style="29" customWidth="1"/>
    <col min="8220" max="8220" width="19.5" style="29" customWidth="1"/>
    <col min="8221" max="8221" width="3.125" style="29" customWidth="1"/>
    <col min="8222" max="8222" width="19.875" style="29" customWidth="1"/>
    <col min="8223" max="8223" width="4" style="29" customWidth="1"/>
    <col min="8224" max="8224" width="19.875" style="29" customWidth="1"/>
    <col min="8225" max="8231" width="10.625" style="29" customWidth="1"/>
    <col min="8232" max="8232" width="3.625" style="29" customWidth="1"/>
    <col min="8233" max="8233" width="6.625" style="29" customWidth="1"/>
    <col min="8234" max="8234" width="2.375" style="29" customWidth="1"/>
    <col min="8235" max="8448" width="9.125" style="29"/>
    <col min="8449" max="8449" width="2.875" style="29" customWidth="1"/>
    <col min="8450" max="8450" width="1.5" style="29" customWidth="1"/>
    <col min="8451" max="8451" width="20.5" style="29" customWidth="1"/>
    <col min="8452" max="8452" width="0.875" style="29" customWidth="1"/>
    <col min="8453" max="8453" width="13.875" style="29" customWidth="1"/>
    <col min="8454" max="8454" width="11.875" style="29" customWidth="1"/>
    <col min="8455" max="8455" width="10.375" style="29" customWidth="1"/>
    <col min="8456" max="8456" width="13.625" style="29" customWidth="1"/>
    <col min="8457" max="8457" width="1.5" style="29" customWidth="1"/>
    <col min="8458" max="8458" width="6.625" style="29" customWidth="1"/>
    <col min="8459" max="8459" width="1.5" style="29" customWidth="1"/>
    <col min="8460" max="8461" width="6.625" style="29" customWidth="1"/>
    <col min="8462" max="8462" width="2.125" style="29" customWidth="1"/>
    <col min="8463" max="8463" width="6.625" style="29" customWidth="1"/>
    <col min="8464" max="8464" width="2.125" style="29" customWidth="1"/>
    <col min="8465" max="8466" width="6.625" style="29" customWidth="1"/>
    <col min="8467" max="8467" width="2.125" style="29" customWidth="1"/>
    <col min="8468" max="8468" width="6.625" style="29" customWidth="1"/>
    <col min="8469" max="8469" width="2.125" style="29" customWidth="1"/>
    <col min="8470" max="8470" width="9.875" style="29" customWidth="1"/>
    <col min="8471" max="8471" width="2.875" style="29" customWidth="1"/>
    <col min="8472" max="8472" width="9.375" style="29" customWidth="1"/>
    <col min="8473" max="8473" width="10.625" style="29" customWidth="1"/>
    <col min="8474" max="8474" width="27.125" style="29" customWidth="1"/>
    <col min="8475" max="8475" width="3.125" style="29" customWidth="1"/>
    <col min="8476" max="8476" width="19.5" style="29" customWidth="1"/>
    <col min="8477" max="8477" width="3.125" style="29" customWidth="1"/>
    <col min="8478" max="8478" width="19.875" style="29" customWidth="1"/>
    <col min="8479" max="8479" width="4" style="29" customWidth="1"/>
    <col min="8480" max="8480" width="19.875" style="29" customWidth="1"/>
    <col min="8481" max="8487" width="10.625" style="29" customWidth="1"/>
    <col min="8488" max="8488" width="3.625" style="29" customWidth="1"/>
    <col min="8489" max="8489" width="6.625" style="29" customWidth="1"/>
    <col min="8490" max="8490" width="2.375" style="29" customWidth="1"/>
    <col min="8491" max="8704" width="9.125" style="29"/>
    <col min="8705" max="8705" width="2.875" style="29" customWidth="1"/>
    <col min="8706" max="8706" width="1.5" style="29" customWidth="1"/>
    <col min="8707" max="8707" width="20.5" style="29" customWidth="1"/>
    <col min="8708" max="8708" width="0.875" style="29" customWidth="1"/>
    <col min="8709" max="8709" width="13.875" style="29" customWidth="1"/>
    <col min="8710" max="8710" width="11.875" style="29" customWidth="1"/>
    <col min="8711" max="8711" width="10.375" style="29" customWidth="1"/>
    <col min="8712" max="8712" width="13.625" style="29" customWidth="1"/>
    <col min="8713" max="8713" width="1.5" style="29" customWidth="1"/>
    <col min="8714" max="8714" width="6.625" style="29" customWidth="1"/>
    <col min="8715" max="8715" width="1.5" style="29" customWidth="1"/>
    <col min="8716" max="8717" width="6.625" style="29" customWidth="1"/>
    <col min="8718" max="8718" width="2.125" style="29" customWidth="1"/>
    <col min="8719" max="8719" width="6.625" style="29" customWidth="1"/>
    <col min="8720" max="8720" width="2.125" style="29" customWidth="1"/>
    <col min="8721" max="8722" width="6.625" style="29" customWidth="1"/>
    <col min="8723" max="8723" width="2.125" style="29" customWidth="1"/>
    <col min="8724" max="8724" width="6.625" style="29" customWidth="1"/>
    <col min="8725" max="8725" width="2.125" style="29" customWidth="1"/>
    <col min="8726" max="8726" width="9.875" style="29" customWidth="1"/>
    <col min="8727" max="8727" width="2.875" style="29" customWidth="1"/>
    <col min="8728" max="8728" width="9.375" style="29" customWidth="1"/>
    <col min="8729" max="8729" width="10.625" style="29" customWidth="1"/>
    <col min="8730" max="8730" width="27.125" style="29" customWidth="1"/>
    <col min="8731" max="8731" width="3.125" style="29" customWidth="1"/>
    <col min="8732" max="8732" width="19.5" style="29" customWidth="1"/>
    <col min="8733" max="8733" width="3.125" style="29" customWidth="1"/>
    <col min="8734" max="8734" width="19.875" style="29" customWidth="1"/>
    <col min="8735" max="8735" width="4" style="29" customWidth="1"/>
    <col min="8736" max="8736" width="19.875" style="29" customWidth="1"/>
    <col min="8737" max="8743" width="10.625" style="29" customWidth="1"/>
    <col min="8744" max="8744" width="3.625" style="29" customWidth="1"/>
    <col min="8745" max="8745" width="6.625" style="29" customWidth="1"/>
    <col min="8746" max="8746" width="2.375" style="29" customWidth="1"/>
    <col min="8747" max="8960" width="9.125" style="29"/>
    <col min="8961" max="8961" width="2.875" style="29" customWidth="1"/>
    <col min="8962" max="8962" width="1.5" style="29" customWidth="1"/>
    <col min="8963" max="8963" width="20.5" style="29" customWidth="1"/>
    <col min="8964" max="8964" width="0.875" style="29" customWidth="1"/>
    <col min="8965" max="8965" width="13.875" style="29" customWidth="1"/>
    <col min="8966" max="8966" width="11.875" style="29" customWidth="1"/>
    <col min="8967" max="8967" width="10.375" style="29" customWidth="1"/>
    <col min="8968" max="8968" width="13.625" style="29" customWidth="1"/>
    <col min="8969" max="8969" width="1.5" style="29" customWidth="1"/>
    <col min="8970" max="8970" width="6.625" style="29" customWidth="1"/>
    <col min="8971" max="8971" width="1.5" style="29" customWidth="1"/>
    <col min="8972" max="8973" width="6.625" style="29" customWidth="1"/>
    <col min="8974" max="8974" width="2.125" style="29" customWidth="1"/>
    <col min="8975" max="8975" width="6.625" style="29" customWidth="1"/>
    <col min="8976" max="8976" width="2.125" style="29" customWidth="1"/>
    <col min="8977" max="8978" width="6.625" style="29" customWidth="1"/>
    <col min="8979" max="8979" width="2.125" style="29" customWidth="1"/>
    <col min="8980" max="8980" width="6.625" style="29" customWidth="1"/>
    <col min="8981" max="8981" width="2.125" style="29" customWidth="1"/>
    <col min="8982" max="8982" width="9.875" style="29" customWidth="1"/>
    <col min="8983" max="8983" width="2.875" style="29" customWidth="1"/>
    <col min="8984" max="8984" width="9.375" style="29" customWidth="1"/>
    <col min="8985" max="8985" width="10.625" style="29" customWidth="1"/>
    <col min="8986" max="8986" width="27.125" style="29" customWidth="1"/>
    <col min="8987" max="8987" width="3.125" style="29" customWidth="1"/>
    <col min="8988" max="8988" width="19.5" style="29" customWidth="1"/>
    <col min="8989" max="8989" width="3.125" style="29" customWidth="1"/>
    <col min="8990" max="8990" width="19.875" style="29" customWidth="1"/>
    <col min="8991" max="8991" width="4" style="29" customWidth="1"/>
    <col min="8992" max="8992" width="19.875" style="29" customWidth="1"/>
    <col min="8993" max="8999" width="10.625" style="29" customWidth="1"/>
    <col min="9000" max="9000" width="3.625" style="29" customWidth="1"/>
    <col min="9001" max="9001" width="6.625" style="29" customWidth="1"/>
    <col min="9002" max="9002" width="2.375" style="29" customWidth="1"/>
    <col min="9003" max="9216" width="9.125" style="29"/>
    <col min="9217" max="9217" width="2.875" style="29" customWidth="1"/>
    <col min="9218" max="9218" width="1.5" style="29" customWidth="1"/>
    <col min="9219" max="9219" width="20.5" style="29" customWidth="1"/>
    <col min="9220" max="9220" width="0.875" style="29" customWidth="1"/>
    <col min="9221" max="9221" width="13.875" style="29" customWidth="1"/>
    <col min="9222" max="9222" width="11.875" style="29" customWidth="1"/>
    <col min="9223" max="9223" width="10.375" style="29" customWidth="1"/>
    <col min="9224" max="9224" width="13.625" style="29" customWidth="1"/>
    <col min="9225" max="9225" width="1.5" style="29" customWidth="1"/>
    <col min="9226" max="9226" width="6.625" style="29" customWidth="1"/>
    <col min="9227" max="9227" width="1.5" style="29" customWidth="1"/>
    <col min="9228" max="9229" width="6.625" style="29" customWidth="1"/>
    <col min="9230" max="9230" width="2.125" style="29" customWidth="1"/>
    <col min="9231" max="9231" width="6.625" style="29" customWidth="1"/>
    <col min="9232" max="9232" width="2.125" style="29" customWidth="1"/>
    <col min="9233" max="9234" width="6.625" style="29" customWidth="1"/>
    <col min="9235" max="9235" width="2.125" style="29" customWidth="1"/>
    <col min="9236" max="9236" width="6.625" style="29" customWidth="1"/>
    <col min="9237" max="9237" width="2.125" style="29" customWidth="1"/>
    <col min="9238" max="9238" width="9.875" style="29" customWidth="1"/>
    <col min="9239" max="9239" width="2.875" style="29" customWidth="1"/>
    <col min="9240" max="9240" width="9.375" style="29" customWidth="1"/>
    <col min="9241" max="9241" width="10.625" style="29" customWidth="1"/>
    <col min="9242" max="9242" width="27.125" style="29" customWidth="1"/>
    <col min="9243" max="9243" width="3.125" style="29" customWidth="1"/>
    <col min="9244" max="9244" width="19.5" style="29" customWidth="1"/>
    <col min="9245" max="9245" width="3.125" style="29" customWidth="1"/>
    <col min="9246" max="9246" width="19.875" style="29" customWidth="1"/>
    <col min="9247" max="9247" width="4" style="29" customWidth="1"/>
    <col min="9248" max="9248" width="19.875" style="29" customWidth="1"/>
    <col min="9249" max="9255" width="10.625" style="29" customWidth="1"/>
    <col min="9256" max="9256" width="3.625" style="29" customWidth="1"/>
    <col min="9257" max="9257" width="6.625" style="29" customWidth="1"/>
    <col min="9258" max="9258" width="2.375" style="29" customWidth="1"/>
    <col min="9259" max="9472" width="9.125" style="29"/>
    <col min="9473" max="9473" width="2.875" style="29" customWidth="1"/>
    <col min="9474" max="9474" width="1.5" style="29" customWidth="1"/>
    <col min="9475" max="9475" width="20.5" style="29" customWidth="1"/>
    <col min="9476" max="9476" width="0.875" style="29" customWidth="1"/>
    <col min="9477" max="9477" width="13.875" style="29" customWidth="1"/>
    <col min="9478" max="9478" width="11.875" style="29" customWidth="1"/>
    <col min="9479" max="9479" width="10.375" style="29" customWidth="1"/>
    <col min="9480" max="9480" width="13.625" style="29" customWidth="1"/>
    <col min="9481" max="9481" width="1.5" style="29" customWidth="1"/>
    <col min="9482" max="9482" width="6.625" style="29" customWidth="1"/>
    <col min="9483" max="9483" width="1.5" style="29" customWidth="1"/>
    <col min="9484" max="9485" width="6.625" style="29" customWidth="1"/>
    <col min="9486" max="9486" width="2.125" style="29" customWidth="1"/>
    <col min="9487" max="9487" width="6.625" style="29" customWidth="1"/>
    <col min="9488" max="9488" width="2.125" style="29" customWidth="1"/>
    <col min="9489" max="9490" width="6.625" style="29" customWidth="1"/>
    <col min="9491" max="9491" width="2.125" style="29" customWidth="1"/>
    <col min="9492" max="9492" width="6.625" style="29" customWidth="1"/>
    <col min="9493" max="9493" width="2.125" style="29" customWidth="1"/>
    <col min="9494" max="9494" width="9.875" style="29" customWidth="1"/>
    <col min="9495" max="9495" width="2.875" style="29" customWidth="1"/>
    <col min="9496" max="9496" width="9.375" style="29" customWidth="1"/>
    <col min="9497" max="9497" width="10.625" style="29" customWidth="1"/>
    <col min="9498" max="9498" width="27.125" style="29" customWidth="1"/>
    <col min="9499" max="9499" width="3.125" style="29" customWidth="1"/>
    <col min="9500" max="9500" width="19.5" style="29" customWidth="1"/>
    <col min="9501" max="9501" width="3.125" style="29" customWidth="1"/>
    <col min="9502" max="9502" width="19.875" style="29" customWidth="1"/>
    <col min="9503" max="9503" width="4" style="29" customWidth="1"/>
    <col min="9504" max="9504" width="19.875" style="29" customWidth="1"/>
    <col min="9505" max="9511" width="10.625" style="29" customWidth="1"/>
    <col min="9512" max="9512" width="3.625" style="29" customWidth="1"/>
    <col min="9513" max="9513" width="6.625" style="29" customWidth="1"/>
    <col min="9514" max="9514" width="2.375" style="29" customWidth="1"/>
    <col min="9515" max="9728" width="9.125" style="29"/>
    <col min="9729" max="9729" width="2.875" style="29" customWidth="1"/>
    <col min="9730" max="9730" width="1.5" style="29" customWidth="1"/>
    <col min="9731" max="9731" width="20.5" style="29" customWidth="1"/>
    <col min="9732" max="9732" width="0.875" style="29" customWidth="1"/>
    <col min="9733" max="9733" width="13.875" style="29" customWidth="1"/>
    <col min="9734" max="9734" width="11.875" style="29" customWidth="1"/>
    <col min="9735" max="9735" width="10.375" style="29" customWidth="1"/>
    <col min="9736" max="9736" width="13.625" style="29" customWidth="1"/>
    <col min="9737" max="9737" width="1.5" style="29" customWidth="1"/>
    <col min="9738" max="9738" width="6.625" style="29" customWidth="1"/>
    <col min="9739" max="9739" width="1.5" style="29" customWidth="1"/>
    <col min="9740" max="9741" width="6.625" style="29" customWidth="1"/>
    <col min="9742" max="9742" width="2.125" style="29" customWidth="1"/>
    <col min="9743" max="9743" width="6.625" style="29" customWidth="1"/>
    <col min="9744" max="9744" width="2.125" style="29" customWidth="1"/>
    <col min="9745" max="9746" width="6.625" style="29" customWidth="1"/>
    <col min="9747" max="9747" width="2.125" style="29" customWidth="1"/>
    <col min="9748" max="9748" width="6.625" style="29" customWidth="1"/>
    <col min="9749" max="9749" width="2.125" style="29" customWidth="1"/>
    <col min="9750" max="9750" width="9.875" style="29" customWidth="1"/>
    <col min="9751" max="9751" width="2.875" style="29" customWidth="1"/>
    <col min="9752" max="9752" width="9.375" style="29" customWidth="1"/>
    <col min="9753" max="9753" width="10.625" style="29" customWidth="1"/>
    <col min="9754" max="9754" width="27.125" style="29" customWidth="1"/>
    <col min="9755" max="9755" width="3.125" style="29" customWidth="1"/>
    <col min="9756" max="9756" width="19.5" style="29" customWidth="1"/>
    <col min="9757" max="9757" width="3.125" style="29" customWidth="1"/>
    <col min="9758" max="9758" width="19.875" style="29" customWidth="1"/>
    <col min="9759" max="9759" width="4" style="29" customWidth="1"/>
    <col min="9760" max="9760" width="19.875" style="29" customWidth="1"/>
    <col min="9761" max="9767" width="10.625" style="29" customWidth="1"/>
    <col min="9768" max="9768" width="3.625" style="29" customWidth="1"/>
    <col min="9769" max="9769" width="6.625" style="29" customWidth="1"/>
    <col min="9770" max="9770" width="2.375" style="29" customWidth="1"/>
    <col min="9771" max="9984" width="9.125" style="29"/>
    <col min="9985" max="9985" width="2.875" style="29" customWidth="1"/>
    <col min="9986" max="9986" width="1.5" style="29" customWidth="1"/>
    <col min="9987" max="9987" width="20.5" style="29" customWidth="1"/>
    <col min="9988" max="9988" width="0.875" style="29" customWidth="1"/>
    <col min="9989" max="9989" width="13.875" style="29" customWidth="1"/>
    <col min="9990" max="9990" width="11.875" style="29" customWidth="1"/>
    <col min="9991" max="9991" width="10.375" style="29" customWidth="1"/>
    <col min="9992" max="9992" width="13.625" style="29" customWidth="1"/>
    <col min="9993" max="9993" width="1.5" style="29" customWidth="1"/>
    <col min="9994" max="9994" width="6.625" style="29" customWidth="1"/>
    <col min="9995" max="9995" width="1.5" style="29" customWidth="1"/>
    <col min="9996" max="9997" width="6.625" style="29" customWidth="1"/>
    <col min="9998" max="9998" width="2.125" style="29" customWidth="1"/>
    <col min="9999" max="9999" width="6.625" style="29" customWidth="1"/>
    <col min="10000" max="10000" width="2.125" style="29" customWidth="1"/>
    <col min="10001" max="10002" width="6.625" style="29" customWidth="1"/>
    <col min="10003" max="10003" width="2.125" style="29" customWidth="1"/>
    <col min="10004" max="10004" width="6.625" style="29" customWidth="1"/>
    <col min="10005" max="10005" width="2.125" style="29" customWidth="1"/>
    <col min="10006" max="10006" width="9.875" style="29" customWidth="1"/>
    <col min="10007" max="10007" width="2.875" style="29" customWidth="1"/>
    <col min="10008" max="10008" width="9.375" style="29" customWidth="1"/>
    <col min="10009" max="10009" width="10.625" style="29" customWidth="1"/>
    <col min="10010" max="10010" width="27.125" style="29" customWidth="1"/>
    <col min="10011" max="10011" width="3.125" style="29" customWidth="1"/>
    <col min="10012" max="10012" width="19.5" style="29" customWidth="1"/>
    <col min="10013" max="10013" width="3.125" style="29" customWidth="1"/>
    <col min="10014" max="10014" width="19.875" style="29" customWidth="1"/>
    <col min="10015" max="10015" width="4" style="29" customWidth="1"/>
    <col min="10016" max="10016" width="19.875" style="29" customWidth="1"/>
    <col min="10017" max="10023" width="10.625" style="29" customWidth="1"/>
    <col min="10024" max="10024" width="3.625" style="29" customWidth="1"/>
    <col min="10025" max="10025" width="6.625" style="29" customWidth="1"/>
    <col min="10026" max="10026" width="2.375" style="29" customWidth="1"/>
    <col min="10027" max="10240" width="9.125" style="29"/>
    <col min="10241" max="10241" width="2.875" style="29" customWidth="1"/>
    <col min="10242" max="10242" width="1.5" style="29" customWidth="1"/>
    <col min="10243" max="10243" width="20.5" style="29" customWidth="1"/>
    <col min="10244" max="10244" width="0.875" style="29" customWidth="1"/>
    <col min="10245" max="10245" width="13.875" style="29" customWidth="1"/>
    <col min="10246" max="10246" width="11.875" style="29" customWidth="1"/>
    <col min="10247" max="10247" width="10.375" style="29" customWidth="1"/>
    <col min="10248" max="10248" width="13.625" style="29" customWidth="1"/>
    <col min="10249" max="10249" width="1.5" style="29" customWidth="1"/>
    <col min="10250" max="10250" width="6.625" style="29" customWidth="1"/>
    <col min="10251" max="10251" width="1.5" style="29" customWidth="1"/>
    <col min="10252" max="10253" width="6.625" style="29" customWidth="1"/>
    <col min="10254" max="10254" width="2.125" style="29" customWidth="1"/>
    <col min="10255" max="10255" width="6.625" style="29" customWidth="1"/>
    <col min="10256" max="10256" width="2.125" style="29" customWidth="1"/>
    <col min="10257" max="10258" width="6.625" style="29" customWidth="1"/>
    <col min="10259" max="10259" width="2.125" style="29" customWidth="1"/>
    <col min="10260" max="10260" width="6.625" style="29" customWidth="1"/>
    <col min="10261" max="10261" width="2.125" style="29" customWidth="1"/>
    <col min="10262" max="10262" width="9.875" style="29" customWidth="1"/>
    <col min="10263" max="10263" width="2.875" style="29" customWidth="1"/>
    <col min="10264" max="10264" width="9.375" style="29" customWidth="1"/>
    <col min="10265" max="10265" width="10.625" style="29" customWidth="1"/>
    <col min="10266" max="10266" width="27.125" style="29" customWidth="1"/>
    <col min="10267" max="10267" width="3.125" style="29" customWidth="1"/>
    <col min="10268" max="10268" width="19.5" style="29" customWidth="1"/>
    <col min="10269" max="10269" width="3.125" style="29" customWidth="1"/>
    <col min="10270" max="10270" width="19.875" style="29" customWidth="1"/>
    <col min="10271" max="10271" width="4" style="29" customWidth="1"/>
    <col min="10272" max="10272" width="19.875" style="29" customWidth="1"/>
    <col min="10273" max="10279" width="10.625" style="29" customWidth="1"/>
    <col min="10280" max="10280" width="3.625" style="29" customWidth="1"/>
    <col min="10281" max="10281" width="6.625" style="29" customWidth="1"/>
    <col min="10282" max="10282" width="2.375" style="29" customWidth="1"/>
    <col min="10283" max="10496" width="9.125" style="29"/>
    <col min="10497" max="10497" width="2.875" style="29" customWidth="1"/>
    <col min="10498" max="10498" width="1.5" style="29" customWidth="1"/>
    <col min="10499" max="10499" width="20.5" style="29" customWidth="1"/>
    <col min="10500" max="10500" width="0.875" style="29" customWidth="1"/>
    <col min="10501" max="10501" width="13.875" style="29" customWidth="1"/>
    <col min="10502" max="10502" width="11.875" style="29" customWidth="1"/>
    <col min="10503" max="10503" width="10.375" style="29" customWidth="1"/>
    <col min="10504" max="10504" width="13.625" style="29" customWidth="1"/>
    <col min="10505" max="10505" width="1.5" style="29" customWidth="1"/>
    <col min="10506" max="10506" width="6.625" style="29" customWidth="1"/>
    <col min="10507" max="10507" width="1.5" style="29" customWidth="1"/>
    <col min="10508" max="10509" width="6.625" style="29" customWidth="1"/>
    <col min="10510" max="10510" width="2.125" style="29" customWidth="1"/>
    <col min="10511" max="10511" width="6.625" style="29" customWidth="1"/>
    <col min="10512" max="10512" width="2.125" style="29" customWidth="1"/>
    <col min="10513" max="10514" width="6.625" style="29" customWidth="1"/>
    <col min="10515" max="10515" width="2.125" style="29" customWidth="1"/>
    <col min="10516" max="10516" width="6.625" style="29" customWidth="1"/>
    <col min="10517" max="10517" width="2.125" style="29" customWidth="1"/>
    <col min="10518" max="10518" width="9.875" style="29" customWidth="1"/>
    <col min="10519" max="10519" width="2.875" style="29" customWidth="1"/>
    <col min="10520" max="10520" width="9.375" style="29" customWidth="1"/>
    <col min="10521" max="10521" width="10.625" style="29" customWidth="1"/>
    <col min="10522" max="10522" width="27.125" style="29" customWidth="1"/>
    <col min="10523" max="10523" width="3.125" style="29" customWidth="1"/>
    <col min="10524" max="10524" width="19.5" style="29" customWidth="1"/>
    <col min="10525" max="10525" width="3.125" style="29" customWidth="1"/>
    <col min="10526" max="10526" width="19.875" style="29" customWidth="1"/>
    <col min="10527" max="10527" width="4" style="29" customWidth="1"/>
    <col min="10528" max="10528" width="19.875" style="29" customWidth="1"/>
    <col min="10529" max="10535" width="10.625" style="29" customWidth="1"/>
    <col min="10536" max="10536" width="3.625" style="29" customWidth="1"/>
    <col min="10537" max="10537" width="6.625" style="29" customWidth="1"/>
    <col min="10538" max="10538" width="2.375" style="29" customWidth="1"/>
    <col min="10539" max="10752" width="9.125" style="29"/>
    <col min="10753" max="10753" width="2.875" style="29" customWidth="1"/>
    <col min="10754" max="10754" width="1.5" style="29" customWidth="1"/>
    <col min="10755" max="10755" width="20.5" style="29" customWidth="1"/>
    <col min="10756" max="10756" width="0.875" style="29" customWidth="1"/>
    <col min="10757" max="10757" width="13.875" style="29" customWidth="1"/>
    <col min="10758" max="10758" width="11.875" style="29" customWidth="1"/>
    <col min="10759" max="10759" width="10.375" style="29" customWidth="1"/>
    <col min="10760" max="10760" width="13.625" style="29" customWidth="1"/>
    <col min="10761" max="10761" width="1.5" style="29" customWidth="1"/>
    <col min="10762" max="10762" width="6.625" style="29" customWidth="1"/>
    <col min="10763" max="10763" width="1.5" style="29" customWidth="1"/>
    <col min="10764" max="10765" width="6.625" style="29" customWidth="1"/>
    <col min="10766" max="10766" width="2.125" style="29" customWidth="1"/>
    <col min="10767" max="10767" width="6.625" style="29" customWidth="1"/>
    <col min="10768" max="10768" width="2.125" style="29" customWidth="1"/>
    <col min="10769" max="10770" width="6.625" style="29" customWidth="1"/>
    <col min="10771" max="10771" width="2.125" style="29" customWidth="1"/>
    <col min="10772" max="10772" width="6.625" style="29" customWidth="1"/>
    <col min="10773" max="10773" width="2.125" style="29" customWidth="1"/>
    <col min="10774" max="10774" width="9.875" style="29" customWidth="1"/>
    <col min="10775" max="10775" width="2.875" style="29" customWidth="1"/>
    <col min="10776" max="10776" width="9.375" style="29" customWidth="1"/>
    <col min="10777" max="10777" width="10.625" style="29" customWidth="1"/>
    <col min="10778" max="10778" width="27.125" style="29" customWidth="1"/>
    <col min="10779" max="10779" width="3.125" style="29" customWidth="1"/>
    <col min="10780" max="10780" width="19.5" style="29" customWidth="1"/>
    <col min="10781" max="10781" width="3.125" style="29" customWidth="1"/>
    <col min="10782" max="10782" width="19.875" style="29" customWidth="1"/>
    <col min="10783" max="10783" width="4" style="29" customWidth="1"/>
    <col min="10784" max="10784" width="19.875" style="29" customWidth="1"/>
    <col min="10785" max="10791" width="10.625" style="29" customWidth="1"/>
    <col min="10792" max="10792" width="3.625" style="29" customWidth="1"/>
    <col min="10793" max="10793" width="6.625" style="29" customWidth="1"/>
    <col min="10794" max="10794" width="2.375" style="29" customWidth="1"/>
    <col min="10795" max="11008" width="9.125" style="29"/>
    <col min="11009" max="11009" width="2.875" style="29" customWidth="1"/>
    <col min="11010" max="11010" width="1.5" style="29" customWidth="1"/>
    <col min="11011" max="11011" width="20.5" style="29" customWidth="1"/>
    <col min="11012" max="11012" width="0.875" style="29" customWidth="1"/>
    <col min="11013" max="11013" width="13.875" style="29" customWidth="1"/>
    <col min="11014" max="11014" width="11.875" style="29" customWidth="1"/>
    <col min="11015" max="11015" width="10.375" style="29" customWidth="1"/>
    <col min="11016" max="11016" width="13.625" style="29" customWidth="1"/>
    <col min="11017" max="11017" width="1.5" style="29" customWidth="1"/>
    <col min="11018" max="11018" width="6.625" style="29" customWidth="1"/>
    <col min="11019" max="11019" width="1.5" style="29" customWidth="1"/>
    <col min="11020" max="11021" width="6.625" style="29" customWidth="1"/>
    <col min="11022" max="11022" width="2.125" style="29" customWidth="1"/>
    <col min="11023" max="11023" width="6.625" style="29" customWidth="1"/>
    <col min="11024" max="11024" width="2.125" style="29" customWidth="1"/>
    <col min="11025" max="11026" width="6.625" style="29" customWidth="1"/>
    <col min="11027" max="11027" width="2.125" style="29" customWidth="1"/>
    <col min="11028" max="11028" width="6.625" style="29" customWidth="1"/>
    <col min="11029" max="11029" width="2.125" style="29" customWidth="1"/>
    <col min="11030" max="11030" width="9.875" style="29" customWidth="1"/>
    <col min="11031" max="11031" width="2.875" style="29" customWidth="1"/>
    <col min="11032" max="11032" width="9.375" style="29" customWidth="1"/>
    <col min="11033" max="11033" width="10.625" style="29" customWidth="1"/>
    <col min="11034" max="11034" width="27.125" style="29" customWidth="1"/>
    <col min="11035" max="11035" width="3.125" style="29" customWidth="1"/>
    <col min="11036" max="11036" width="19.5" style="29" customWidth="1"/>
    <col min="11037" max="11037" width="3.125" style="29" customWidth="1"/>
    <col min="11038" max="11038" width="19.875" style="29" customWidth="1"/>
    <col min="11039" max="11039" width="4" style="29" customWidth="1"/>
    <col min="11040" max="11040" width="19.875" style="29" customWidth="1"/>
    <col min="11041" max="11047" width="10.625" style="29" customWidth="1"/>
    <col min="11048" max="11048" width="3.625" style="29" customWidth="1"/>
    <col min="11049" max="11049" width="6.625" style="29" customWidth="1"/>
    <col min="11050" max="11050" width="2.375" style="29" customWidth="1"/>
    <col min="11051" max="11264" width="9.125" style="29"/>
    <col min="11265" max="11265" width="2.875" style="29" customWidth="1"/>
    <col min="11266" max="11266" width="1.5" style="29" customWidth="1"/>
    <col min="11267" max="11267" width="20.5" style="29" customWidth="1"/>
    <col min="11268" max="11268" width="0.875" style="29" customWidth="1"/>
    <col min="11269" max="11269" width="13.875" style="29" customWidth="1"/>
    <col min="11270" max="11270" width="11.875" style="29" customWidth="1"/>
    <col min="11271" max="11271" width="10.375" style="29" customWidth="1"/>
    <col min="11272" max="11272" width="13.625" style="29" customWidth="1"/>
    <col min="11273" max="11273" width="1.5" style="29" customWidth="1"/>
    <col min="11274" max="11274" width="6.625" style="29" customWidth="1"/>
    <col min="11275" max="11275" width="1.5" style="29" customWidth="1"/>
    <col min="11276" max="11277" width="6.625" style="29" customWidth="1"/>
    <col min="11278" max="11278" width="2.125" style="29" customWidth="1"/>
    <col min="11279" max="11279" width="6.625" style="29" customWidth="1"/>
    <col min="11280" max="11280" width="2.125" style="29" customWidth="1"/>
    <col min="11281" max="11282" width="6.625" style="29" customWidth="1"/>
    <col min="11283" max="11283" width="2.125" style="29" customWidth="1"/>
    <col min="11284" max="11284" width="6.625" style="29" customWidth="1"/>
    <col min="11285" max="11285" width="2.125" style="29" customWidth="1"/>
    <col min="11286" max="11286" width="9.875" style="29" customWidth="1"/>
    <col min="11287" max="11287" width="2.875" style="29" customWidth="1"/>
    <col min="11288" max="11288" width="9.375" style="29" customWidth="1"/>
    <col min="11289" max="11289" width="10.625" style="29" customWidth="1"/>
    <col min="11290" max="11290" width="27.125" style="29" customWidth="1"/>
    <col min="11291" max="11291" width="3.125" style="29" customWidth="1"/>
    <col min="11292" max="11292" width="19.5" style="29" customWidth="1"/>
    <col min="11293" max="11293" width="3.125" style="29" customWidth="1"/>
    <col min="11294" max="11294" width="19.875" style="29" customWidth="1"/>
    <col min="11295" max="11295" width="4" style="29" customWidth="1"/>
    <col min="11296" max="11296" width="19.875" style="29" customWidth="1"/>
    <col min="11297" max="11303" width="10.625" style="29" customWidth="1"/>
    <col min="11304" max="11304" width="3.625" style="29" customWidth="1"/>
    <col min="11305" max="11305" width="6.625" style="29" customWidth="1"/>
    <col min="11306" max="11306" width="2.375" style="29" customWidth="1"/>
    <col min="11307" max="11520" width="9.125" style="29"/>
    <col min="11521" max="11521" width="2.875" style="29" customWidth="1"/>
    <col min="11522" max="11522" width="1.5" style="29" customWidth="1"/>
    <col min="11523" max="11523" width="20.5" style="29" customWidth="1"/>
    <col min="11524" max="11524" width="0.875" style="29" customWidth="1"/>
    <col min="11525" max="11525" width="13.875" style="29" customWidth="1"/>
    <col min="11526" max="11526" width="11.875" style="29" customWidth="1"/>
    <col min="11527" max="11527" width="10.375" style="29" customWidth="1"/>
    <col min="11528" max="11528" width="13.625" style="29" customWidth="1"/>
    <col min="11529" max="11529" width="1.5" style="29" customWidth="1"/>
    <col min="11530" max="11530" width="6.625" style="29" customWidth="1"/>
    <col min="11531" max="11531" width="1.5" style="29" customWidth="1"/>
    <col min="11532" max="11533" width="6.625" style="29" customWidth="1"/>
    <col min="11534" max="11534" width="2.125" style="29" customWidth="1"/>
    <col min="11535" max="11535" width="6.625" style="29" customWidth="1"/>
    <col min="11536" max="11536" width="2.125" style="29" customWidth="1"/>
    <col min="11537" max="11538" width="6.625" style="29" customWidth="1"/>
    <col min="11539" max="11539" width="2.125" style="29" customWidth="1"/>
    <col min="11540" max="11540" width="6.625" style="29" customWidth="1"/>
    <col min="11541" max="11541" width="2.125" style="29" customWidth="1"/>
    <col min="11542" max="11542" width="9.875" style="29" customWidth="1"/>
    <col min="11543" max="11543" width="2.875" style="29" customWidth="1"/>
    <col min="11544" max="11544" width="9.375" style="29" customWidth="1"/>
    <col min="11545" max="11545" width="10.625" style="29" customWidth="1"/>
    <col min="11546" max="11546" width="27.125" style="29" customWidth="1"/>
    <col min="11547" max="11547" width="3.125" style="29" customWidth="1"/>
    <col min="11548" max="11548" width="19.5" style="29" customWidth="1"/>
    <col min="11549" max="11549" width="3.125" style="29" customWidth="1"/>
    <col min="11550" max="11550" width="19.875" style="29" customWidth="1"/>
    <col min="11551" max="11551" width="4" style="29" customWidth="1"/>
    <col min="11552" max="11552" width="19.875" style="29" customWidth="1"/>
    <col min="11553" max="11559" width="10.625" style="29" customWidth="1"/>
    <col min="11560" max="11560" width="3.625" style="29" customWidth="1"/>
    <col min="11561" max="11561" width="6.625" style="29" customWidth="1"/>
    <col min="11562" max="11562" width="2.375" style="29" customWidth="1"/>
    <col min="11563" max="11776" width="9.125" style="29"/>
    <col min="11777" max="11777" width="2.875" style="29" customWidth="1"/>
    <col min="11778" max="11778" width="1.5" style="29" customWidth="1"/>
    <col min="11779" max="11779" width="20.5" style="29" customWidth="1"/>
    <col min="11780" max="11780" width="0.875" style="29" customWidth="1"/>
    <col min="11781" max="11781" width="13.875" style="29" customWidth="1"/>
    <col min="11782" max="11782" width="11.875" style="29" customWidth="1"/>
    <col min="11783" max="11783" width="10.375" style="29" customWidth="1"/>
    <col min="11784" max="11784" width="13.625" style="29" customWidth="1"/>
    <col min="11785" max="11785" width="1.5" style="29" customWidth="1"/>
    <col min="11786" max="11786" width="6.625" style="29" customWidth="1"/>
    <col min="11787" max="11787" width="1.5" style="29" customWidth="1"/>
    <col min="11788" max="11789" width="6.625" style="29" customWidth="1"/>
    <col min="11790" max="11790" width="2.125" style="29" customWidth="1"/>
    <col min="11791" max="11791" width="6.625" style="29" customWidth="1"/>
    <col min="11792" max="11792" width="2.125" style="29" customWidth="1"/>
    <col min="11793" max="11794" width="6.625" style="29" customWidth="1"/>
    <col min="11795" max="11795" width="2.125" style="29" customWidth="1"/>
    <col min="11796" max="11796" width="6.625" style="29" customWidth="1"/>
    <col min="11797" max="11797" width="2.125" style="29" customWidth="1"/>
    <col min="11798" max="11798" width="9.875" style="29" customWidth="1"/>
    <col min="11799" max="11799" width="2.875" style="29" customWidth="1"/>
    <col min="11800" max="11800" width="9.375" style="29" customWidth="1"/>
    <col min="11801" max="11801" width="10.625" style="29" customWidth="1"/>
    <col min="11802" max="11802" width="27.125" style="29" customWidth="1"/>
    <col min="11803" max="11803" width="3.125" style="29" customWidth="1"/>
    <col min="11804" max="11804" width="19.5" style="29" customWidth="1"/>
    <col min="11805" max="11805" width="3.125" style="29" customWidth="1"/>
    <col min="11806" max="11806" width="19.875" style="29" customWidth="1"/>
    <col min="11807" max="11807" width="4" style="29" customWidth="1"/>
    <col min="11808" max="11808" width="19.875" style="29" customWidth="1"/>
    <col min="11809" max="11815" width="10.625" style="29" customWidth="1"/>
    <col min="11816" max="11816" width="3.625" style="29" customWidth="1"/>
    <col min="11817" max="11817" width="6.625" style="29" customWidth="1"/>
    <col min="11818" max="11818" width="2.375" style="29" customWidth="1"/>
    <col min="11819" max="12032" width="9.125" style="29"/>
    <col min="12033" max="12033" width="2.875" style="29" customWidth="1"/>
    <col min="12034" max="12034" width="1.5" style="29" customWidth="1"/>
    <col min="12035" max="12035" width="20.5" style="29" customWidth="1"/>
    <col min="12036" max="12036" width="0.875" style="29" customWidth="1"/>
    <col min="12037" max="12037" width="13.875" style="29" customWidth="1"/>
    <col min="12038" max="12038" width="11.875" style="29" customWidth="1"/>
    <col min="12039" max="12039" width="10.375" style="29" customWidth="1"/>
    <col min="12040" max="12040" width="13.625" style="29" customWidth="1"/>
    <col min="12041" max="12041" width="1.5" style="29" customWidth="1"/>
    <col min="12042" max="12042" width="6.625" style="29" customWidth="1"/>
    <col min="12043" max="12043" width="1.5" style="29" customWidth="1"/>
    <col min="12044" max="12045" width="6.625" style="29" customWidth="1"/>
    <col min="12046" max="12046" width="2.125" style="29" customWidth="1"/>
    <col min="12047" max="12047" width="6.625" style="29" customWidth="1"/>
    <col min="12048" max="12048" width="2.125" style="29" customWidth="1"/>
    <col min="12049" max="12050" width="6.625" style="29" customWidth="1"/>
    <col min="12051" max="12051" width="2.125" style="29" customWidth="1"/>
    <col min="12052" max="12052" width="6.625" style="29" customWidth="1"/>
    <col min="12053" max="12053" width="2.125" style="29" customWidth="1"/>
    <col min="12054" max="12054" width="9.875" style="29" customWidth="1"/>
    <col min="12055" max="12055" width="2.875" style="29" customWidth="1"/>
    <col min="12056" max="12056" width="9.375" style="29" customWidth="1"/>
    <col min="12057" max="12057" width="10.625" style="29" customWidth="1"/>
    <col min="12058" max="12058" width="27.125" style="29" customWidth="1"/>
    <col min="12059" max="12059" width="3.125" style="29" customWidth="1"/>
    <col min="12060" max="12060" width="19.5" style="29" customWidth="1"/>
    <col min="12061" max="12061" width="3.125" style="29" customWidth="1"/>
    <col min="12062" max="12062" width="19.875" style="29" customWidth="1"/>
    <col min="12063" max="12063" width="4" style="29" customWidth="1"/>
    <col min="12064" max="12064" width="19.875" style="29" customWidth="1"/>
    <col min="12065" max="12071" width="10.625" style="29" customWidth="1"/>
    <col min="12072" max="12072" width="3.625" style="29" customWidth="1"/>
    <col min="12073" max="12073" width="6.625" style="29" customWidth="1"/>
    <col min="12074" max="12074" width="2.375" style="29" customWidth="1"/>
    <col min="12075" max="12288" width="9.125" style="29"/>
    <col min="12289" max="12289" width="2.875" style="29" customWidth="1"/>
    <col min="12290" max="12290" width="1.5" style="29" customWidth="1"/>
    <col min="12291" max="12291" width="20.5" style="29" customWidth="1"/>
    <col min="12292" max="12292" width="0.875" style="29" customWidth="1"/>
    <col min="12293" max="12293" width="13.875" style="29" customWidth="1"/>
    <col min="12294" max="12294" width="11.875" style="29" customWidth="1"/>
    <col min="12295" max="12295" width="10.375" style="29" customWidth="1"/>
    <col min="12296" max="12296" width="13.625" style="29" customWidth="1"/>
    <col min="12297" max="12297" width="1.5" style="29" customWidth="1"/>
    <col min="12298" max="12298" width="6.625" style="29" customWidth="1"/>
    <col min="12299" max="12299" width="1.5" style="29" customWidth="1"/>
    <col min="12300" max="12301" width="6.625" style="29" customWidth="1"/>
    <col min="12302" max="12302" width="2.125" style="29" customWidth="1"/>
    <col min="12303" max="12303" width="6.625" style="29" customWidth="1"/>
    <col min="12304" max="12304" width="2.125" style="29" customWidth="1"/>
    <col min="12305" max="12306" width="6.625" style="29" customWidth="1"/>
    <col min="12307" max="12307" width="2.125" style="29" customWidth="1"/>
    <col min="12308" max="12308" width="6.625" style="29" customWidth="1"/>
    <col min="12309" max="12309" width="2.125" style="29" customWidth="1"/>
    <col min="12310" max="12310" width="9.875" style="29" customWidth="1"/>
    <col min="12311" max="12311" width="2.875" style="29" customWidth="1"/>
    <col min="12312" max="12312" width="9.375" style="29" customWidth="1"/>
    <col min="12313" max="12313" width="10.625" style="29" customWidth="1"/>
    <col min="12314" max="12314" width="27.125" style="29" customWidth="1"/>
    <col min="12315" max="12315" width="3.125" style="29" customWidth="1"/>
    <col min="12316" max="12316" width="19.5" style="29" customWidth="1"/>
    <col min="12317" max="12317" width="3.125" style="29" customWidth="1"/>
    <col min="12318" max="12318" width="19.875" style="29" customWidth="1"/>
    <col min="12319" max="12319" width="4" style="29" customWidth="1"/>
    <col min="12320" max="12320" width="19.875" style="29" customWidth="1"/>
    <col min="12321" max="12327" width="10.625" style="29" customWidth="1"/>
    <col min="12328" max="12328" width="3.625" style="29" customWidth="1"/>
    <col min="12329" max="12329" width="6.625" style="29" customWidth="1"/>
    <col min="12330" max="12330" width="2.375" style="29" customWidth="1"/>
    <col min="12331" max="12544" width="9.125" style="29"/>
    <col min="12545" max="12545" width="2.875" style="29" customWidth="1"/>
    <col min="12546" max="12546" width="1.5" style="29" customWidth="1"/>
    <col min="12547" max="12547" width="20.5" style="29" customWidth="1"/>
    <col min="12548" max="12548" width="0.875" style="29" customWidth="1"/>
    <col min="12549" max="12549" width="13.875" style="29" customWidth="1"/>
    <col min="12550" max="12550" width="11.875" style="29" customWidth="1"/>
    <col min="12551" max="12551" width="10.375" style="29" customWidth="1"/>
    <col min="12552" max="12552" width="13.625" style="29" customWidth="1"/>
    <col min="12553" max="12553" width="1.5" style="29" customWidth="1"/>
    <col min="12554" max="12554" width="6.625" style="29" customWidth="1"/>
    <col min="12555" max="12555" width="1.5" style="29" customWidth="1"/>
    <col min="12556" max="12557" width="6.625" style="29" customWidth="1"/>
    <col min="12558" max="12558" width="2.125" style="29" customWidth="1"/>
    <col min="12559" max="12559" width="6.625" style="29" customWidth="1"/>
    <col min="12560" max="12560" width="2.125" style="29" customWidth="1"/>
    <col min="12561" max="12562" width="6.625" style="29" customWidth="1"/>
    <col min="12563" max="12563" width="2.125" style="29" customWidth="1"/>
    <col min="12564" max="12564" width="6.625" style="29" customWidth="1"/>
    <col min="12565" max="12565" width="2.125" style="29" customWidth="1"/>
    <col min="12566" max="12566" width="9.875" style="29" customWidth="1"/>
    <col min="12567" max="12567" width="2.875" style="29" customWidth="1"/>
    <col min="12568" max="12568" width="9.375" style="29" customWidth="1"/>
    <col min="12569" max="12569" width="10.625" style="29" customWidth="1"/>
    <col min="12570" max="12570" width="27.125" style="29" customWidth="1"/>
    <col min="12571" max="12571" width="3.125" style="29" customWidth="1"/>
    <col min="12572" max="12572" width="19.5" style="29" customWidth="1"/>
    <col min="12573" max="12573" width="3.125" style="29" customWidth="1"/>
    <col min="12574" max="12574" width="19.875" style="29" customWidth="1"/>
    <col min="12575" max="12575" width="4" style="29" customWidth="1"/>
    <col min="12576" max="12576" width="19.875" style="29" customWidth="1"/>
    <col min="12577" max="12583" width="10.625" style="29" customWidth="1"/>
    <col min="12584" max="12584" width="3.625" style="29" customWidth="1"/>
    <col min="12585" max="12585" width="6.625" style="29" customWidth="1"/>
    <col min="12586" max="12586" width="2.375" style="29" customWidth="1"/>
    <col min="12587" max="12800" width="9.125" style="29"/>
    <col min="12801" max="12801" width="2.875" style="29" customWidth="1"/>
    <col min="12802" max="12802" width="1.5" style="29" customWidth="1"/>
    <col min="12803" max="12803" width="20.5" style="29" customWidth="1"/>
    <col min="12804" max="12804" width="0.875" style="29" customWidth="1"/>
    <col min="12805" max="12805" width="13.875" style="29" customWidth="1"/>
    <col min="12806" max="12806" width="11.875" style="29" customWidth="1"/>
    <col min="12807" max="12807" width="10.375" style="29" customWidth="1"/>
    <col min="12808" max="12808" width="13.625" style="29" customWidth="1"/>
    <col min="12809" max="12809" width="1.5" style="29" customWidth="1"/>
    <col min="12810" max="12810" width="6.625" style="29" customWidth="1"/>
    <col min="12811" max="12811" width="1.5" style="29" customWidth="1"/>
    <col min="12812" max="12813" width="6.625" style="29" customWidth="1"/>
    <col min="12814" max="12814" width="2.125" style="29" customWidth="1"/>
    <col min="12815" max="12815" width="6.625" style="29" customWidth="1"/>
    <col min="12816" max="12816" width="2.125" style="29" customWidth="1"/>
    <col min="12817" max="12818" width="6.625" style="29" customWidth="1"/>
    <col min="12819" max="12819" width="2.125" style="29" customWidth="1"/>
    <col min="12820" max="12820" width="6.625" style="29" customWidth="1"/>
    <col min="12821" max="12821" width="2.125" style="29" customWidth="1"/>
    <col min="12822" max="12822" width="9.875" style="29" customWidth="1"/>
    <col min="12823" max="12823" width="2.875" style="29" customWidth="1"/>
    <col min="12824" max="12824" width="9.375" style="29" customWidth="1"/>
    <col min="12825" max="12825" width="10.625" style="29" customWidth="1"/>
    <col min="12826" max="12826" width="27.125" style="29" customWidth="1"/>
    <col min="12827" max="12827" width="3.125" style="29" customWidth="1"/>
    <col min="12828" max="12828" width="19.5" style="29" customWidth="1"/>
    <col min="12829" max="12829" width="3.125" style="29" customWidth="1"/>
    <col min="12830" max="12830" width="19.875" style="29" customWidth="1"/>
    <col min="12831" max="12831" width="4" style="29" customWidth="1"/>
    <col min="12832" max="12832" width="19.875" style="29" customWidth="1"/>
    <col min="12833" max="12839" width="10.625" style="29" customWidth="1"/>
    <col min="12840" max="12840" width="3.625" style="29" customWidth="1"/>
    <col min="12841" max="12841" width="6.625" style="29" customWidth="1"/>
    <col min="12842" max="12842" width="2.375" style="29" customWidth="1"/>
    <col min="12843" max="13056" width="9.125" style="29"/>
    <col min="13057" max="13057" width="2.875" style="29" customWidth="1"/>
    <col min="13058" max="13058" width="1.5" style="29" customWidth="1"/>
    <col min="13059" max="13059" width="20.5" style="29" customWidth="1"/>
    <col min="13060" max="13060" width="0.875" style="29" customWidth="1"/>
    <col min="13061" max="13061" width="13.875" style="29" customWidth="1"/>
    <col min="13062" max="13062" width="11.875" style="29" customWidth="1"/>
    <col min="13063" max="13063" width="10.375" style="29" customWidth="1"/>
    <col min="13064" max="13064" width="13.625" style="29" customWidth="1"/>
    <col min="13065" max="13065" width="1.5" style="29" customWidth="1"/>
    <col min="13066" max="13066" width="6.625" style="29" customWidth="1"/>
    <col min="13067" max="13067" width="1.5" style="29" customWidth="1"/>
    <col min="13068" max="13069" width="6.625" style="29" customWidth="1"/>
    <col min="13070" max="13070" width="2.125" style="29" customWidth="1"/>
    <col min="13071" max="13071" width="6.625" style="29" customWidth="1"/>
    <col min="13072" max="13072" width="2.125" style="29" customWidth="1"/>
    <col min="13073" max="13074" width="6.625" style="29" customWidth="1"/>
    <col min="13075" max="13075" width="2.125" style="29" customWidth="1"/>
    <col min="13076" max="13076" width="6.625" style="29" customWidth="1"/>
    <col min="13077" max="13077" width="2.125" style="29" customWidth="1"/>
    <col min="13078" max="13078" width="9.875" style="29" customWidth="1"/>
    <col min="13079" max="13079" width="2.875" style="29" customWidth="1"/>
    <col min="13080" max="13080" width="9.375" style="29" customWidth="1"/>
    <col min="13081" max="13081" width="10.625" style="29" customWidth="1"/>
    <col min="13082" max="13082" width="27.125" style="29" customWidth="1"/>
    <col min="13083" max="13083" width="3.125" style="29" customWidth="1"/>
    <col min="13084" max="13084" width="19.5" style="29" customWidth="1"/>
    <col min="13085" max="13085" width="3.125" style="29" customWidth="1"/>
    <col min="13086" max="13086" width="19.875" style="29" customWidth="1"/>
    <col min="13087" max="13087" width="4" style="29" customWidth="1"/>
    <col min="13088" max="13088" width="19.875" style="29" customWidth="1"/>
    <col min="13089" max="13095" width="10.625" style="29" customWidth="1"/>
    <col min="13096" max="13096" width="3.625" style="29" customWidth="1"/>
    <col min="13097" max="13097" width="6.625" style="29" customWidth="1"/>
    <col min="13098" max="13098" width="2.375" style="29" customWidth="1"/>
    <col min="13099" max="13312" width="9.125" style="29"/>
    <col min="13313" max="13313" width="2.875" style="29" customWidth="1"/>
    <col min="13314" max="13314" width="1.5" style="29" customWidth="1"/>
    <col min="13315" max="13315" width="20.5" style="29" customWidth="1"/>
    <col min="13316" max="13316" width="0.875" style="29" customWidth="1"/>
    <col min="13317" max="13317" width="13.875" style="29" customWidth="1"/>
    <col min="13318" max="13318" width="11.875" style="29" customWidth="1"/>
    <col min="13319" max="13319" width="10.375" style="29" customWidth="1"/>
    <col min="13320" max="13320" width="13.625" style="29" customWidth="1"/>
    <col min="13321" max="13321" width="1.5" style="29" customWidth="1"/>
    <col min="13322" max="13322" width="6.625" style="29" customWidth="1"/>
    <col min="13323" max="13323" width="1.5" style="29" customWidth="1"/>
    <col min="13324" max="13325" width="6.625" style="29" customWidth="1"/>
    <col min="13326" max="13326" width="2.125" style="29" customWidth="1"/>
    <col min="13327" max="13327" width="6.625" style="29" customWidth="1"/>
    <col min="13328" max="13328" width="2.125" style="29" customWidth="1"/>
    <col min="13329" max="13330" width="6.625" style="29" customWidth="1"/>
    <col min="13331" max="13331" width="2.125" style="29" customWidth="1"/>
    <col min="13332" max="13332" width="6.625" style="29" customWidth="1"/>
    <col min="13333" max="13333" width="2.125" style="29" customWidth="1"/>
    <col min="13334" max="13334" width="9.875" style="29" customWidth="1"/>
    <col min="13335" max="13335" width="2.875" style="29" customWidth="1"/>
    <col min="13336" max="13336" width="9.375" style="29" customWidth="1"/>
    <col min="13337" max="13337" width="10.625" style="29" customWidth="1"/>
    <col min="13338" max="13338" width="27.125" style="29" customWidth="1"/>
    <col min="13339" max="13339" width="3.125" style="29" customWidth="1"/>
    <col min="13340" max="13340" width="19.5" style="29" customWidth="1"/>
    <col min="13341" max="13341" width="3.125" style="29" customWidth="1"/>
    <col min="13342" max="13342" width="19.875" style="29" customWidth="1"/>
    <col min="13343" max="13343" width="4" style="29" customWidth="1"/>
    <col min="13344" max="13344" width="19.875" style="29" customWidth="1"/>
    <col min="13345" max="13351" width="10.625" style="29" customWidth="1"/>
    <col min="13352" max="13352" width="3.625" style="29" customWidth="1"/>
    <col min="13353" max="13353" width="6.625" style="29" customWidth="1"/>
    <col min="13354" max="13354" width="2.375" style="29" customWidth="1"/>
    <col min="13355" max="13568" width="9.125" style="29"/>
    <col min="13569" max="13569" width="2.875" style="29" customWidth="1"/>
    <col min="13570" max="13570" width="1.5" style="29" customWidth="1"/>
    <col min="13571" max="13571" width="20.5" style="29" customWidth="1"/>
    <col min="13572" max="13572" width="0.875" style="29" customWidth="1"/>
    <col min="13573" max="13573" width="13.875" style="29" customWidth="1"/>
    <col min="13574" max="13574" width="11.875" style="29" customWidth="1"/>
    <col min="13575" max="13575" width="10.375" style="29" customWidth="1"/>
    <col min="13576" max="13576" width="13.625" style="29" customWidth="1"/>
    <col min="13577" max="13577" width="1.5" style="29" customWidth="1"/>
    <col min="13578" max="13578" width="6.625" style="29" customWidth="1"/>
    <col min="13579" max="13579" width="1.5" style="29" customWidth="1"/>
    <col min="13580" max="13581" width="6.625" style="29" customWidth="1"/>
    <col min="13582" max="13582" width="2.125" style="29" customWidth="1"/>
    <col min="13583" max="13583" width="6.625" style="29" customWidth="1"/>
    <col min="13584" max="13584" width="2.125" style="29" customWidth="1"/>
    <col min="13585" max="13586" width="6.625" style="29" customWidth="1"/>
    <col min="13587" max="13587" width="2.125" style="29" customWidth="1"/>
    <col min="13588" max="13588" width="6.625" style="29" customWidth="1"/>
    <col min="13589" max="13589" width="2.125" style="29" customWidth="1"/>
    <col min="13590" max="13590" width="9.875" style="29" customWidth="1"/>
    <col min="13591" max="13591" width="2.875" style="29" customWidth="1"/>
    <col min="13592" max="13592" width="9.375" style="29" customWidth="1"/>
    <col min="13593" max="13593" width="10.625" style="29" customWidth="1"/>
    <col min="13594" max="13594" width="27.125" style="29" customWidth="1"/>
    <col min="13595" max="13595" width="3.125" style="29" customWidth="1"/>
    <col min="13596" max="13596" width="19.5" style="29" customWidth="1"/>
    <col min="13597" max="13597" width="3.125" style="29" customWidth="1"/>
    <col min="13598" max="13598" width="19.875" style="29" customWidth="1"/>
    <col min="13599" max="13599" width="4" style="29" customWidth="1"/>
    <col min="13600" max="13600" width="19.875" style="29" customWidth="1"/>
    <col min="13601" max="13607" width="10.625" style="29" customWidth="1"/>
    <col min="13608" max="13608" width="3.625" style="29" customWidth="1"/>
    <col min="13609" max="13609" width="6.625" style="29" customWidth="1"/>
    <col min="13610" max="13610" width="2.375" style="29" customWidth="1"/>
    <col min="13611" max="13824" width="9.125" style="29"/>
    <col min="13825" max="13825" width="2.875" style="29" customWidth="1"/>
    <col min="13826" max="13826" width="1.5" style="29" customWidth="1"/>
    <col min="13827" max="13827" width="20.5" style="29" customWidth="1"/>
    <col min="13828" max="13828" width="0.875" style="29" customWidth="1"/>
    <col min="13829" max="13829" width="13.875" style="29" customWidth="1"/>
    <col min="13830" max="13830" width="11.875" style="29" customWidth="1"/>
    <col min="13831" max="13831" width="10.375" style="29" customWidth="1"/>
    <col min="13832" max="13832" width="13.625" style="29" customWidth="1"/>
    <col min="13833" max="13833" width="1.5" style="29" customWidth="1"/>
    <col min="13834" max="13834" width="6.625" style="29" customWidth="1"/>
    <col min="13835" max="13835" width="1.5" style="29" customWidth="1"/>
    <col min="13836" max="13837" width="6.625" style="29" customWidth="1"/>
    <col min="13838" max="13838" width="2.125" style="29" customWidth="1"/>
    <col min="13839" max="13839" width="6.625" style="29" customWidth="1"/>
    <col min="13840" max="13840" width="2.125" style="29" customWidth="1"/>
    <col min="13841" max="13842" width="6.625" style="29" customWidth="1"/>
    <col min="13843" max="13843" width="2.125" style="29" customWidth="1"/>
    <col min="13844" max="13844" width="6.625" style="29" customWidth="1"/>
    <col min="13845" max="13845" width="2.125" style="29" customWidth="1"/>
    <col min="13846" max="13846" width="9.875" style="29" customWidth="1"/>
    <col min="13847" max="13847" width="2.875" style="29" customWidth="1"/>
    <col min="13848" max="13848" width="9.375" style="29" customWidth="1"/>
    <col min="13849" max="13849" width="10.625" style="29" customWidth="1"/>
    <col min="13850" max="13850" width="27.125" style="29" customWidth="1"/>
    <col min="13851" max="13851" width="3.125" style="29" customWidth="1"/>
    <col min="13852" max="13852" width="19.5" style="29" customWidth="1"/>
    <col min="13853" max="13853" width="3.125" style="29" customWidth="1"/>
    <col min="13854" max="13854" width="19.875" style="29" customWidth="1"/>
    <col min="13855" max="13855" width="4" style="29" customWidth="1"/>
    <col min="13856" max="13856" width="19.875" style="29" customWidth="1"/>
    <col min="13857" max="13863" width="10.625" style="29" customWidth="1"/>
    <col min="13864" max="13864" width="3.625" style="29" customWidth="1"/>
    <col min="13865" max="13865" width="6.625" style="29" customWidth="1"/>
    <col min="13866" max="13866" width="2.375" style="29" customWidth="1"/>
    <col min="13867" max="14080" width="9.125" style="29"/>
    <col min="14081" max="14081" width="2.875" style="29" customWidth="1"/>
    <col min="14082" max="14082" width="1.5" style="29" customWidth="1"/>
    <col min="14083" max="14083" width="20.5" style="29" customWidth="1"/>
    <col min="14084" max="14084" width="0.875" style="29" customWidth="1"/>
    <col min="14085" max="14085" width="13.875" style="29" customWidth="1"/>
    <col min="14086" max="14086" width="11.875" style="29" customWidth="1"/>
    <col min="14087" max="14087" width="10.375" style="29" customWidth="1"/>
    <col min="14088" max="14088" width="13.625" style="29" customWidth="1"/>
    <col min="14089" max="14089" width="1.5" style="29" customWidth="1"/>
    <col min="14090" max="14090" width="6.625" style="29" customWidth="1"/>
    <col min="14091" max="14091" width="1.5" style="29" customWidth="1"/>
    <col min="14092" max="14093" width="6.625" style="29" customWidth="1"/>
    <col min="14094" max="14094" width="2.125" style="29" customWidth="1"/>
    <col min="14095" max="14095" width="6.625" style="29" customWidth="1"/>
    <col min="14096" max="14096" width="2.125" style="29" customWidth="1"/>
    <col min="14097" max="14098" width="6.625" style="29" customWidth="1"/>
    <col min="14099" max="14099" width="2.125" style="29" customWidth="1"/>
    <col min="14100" max="14100" width="6.625" style="29" customWidth="1"/>
    <col min="14101" max="14101" width="2.125" style="29" customWidth="1"/>
    <col min="14102" max="14102" width="9.875" style="29" customWidth="1"/>
    <col min="14103" max="14103" width="2.875" style="29" customWidth="1"/>
    <col min="14104" max="14104" width="9.375" style="29" customWidth="1"/>
    <col min="14105" max="14105" width="10.625" style="29" customWidth="1"/>
    <col min="14106" max="14106" width="27.125" style="29" customWidth="1"/>
    <col min="14107" max="14107" width="3.125" style="29" customWidth="1"/>
    <col min="14108" max="14108" width="19.5" style="29" customWidth="1"/>
    <col min="14109" max="14109" width="3.125" style="29" customWidth="1"/>
    <col min="14110" max="14110" width="19.875" style="29" customWidth="1"/>
    <col min="14111" max="14111" width="4" style="29" customWidth="1"/>
    <col min="14112" max="14112" width="19.875" style="29" customWidth="1"/>
    <col min="14113" max="14119" width="10.625" style="29" customWidth="1"/>
    <col min="14120" max="14120" width="3.625" style="29" customWidth="1"/>
    <col min="14121" max="14121" width="6.625" style="29" customWidth="1"/>
    <col min="14122" max="14122" width="2.375" style="29" customWidth="1"/>
    <col min="14123" max="14336" width="9.125" style="29"/>
    <col min="14337" max="14337" width="2.875" style="29" customWidth="1"/>
    <col min="14338" max="14338" width="1.5" style="29" customWidth="1"/>
    <col min="14339" max="14339" width="20.5" style="29" customWidth="1"/>
    <col min="14340" max="14340" width="0.875" style="29" customWidth="1"/>
    <col min="14341" max="14341" width="13.875" style="29" customWidth="1"/>
    <col min="14342" max="14342" width="11.875" style="29" customWidth="1"/>
    <col min="14343" max="14343" width="10.375" style="29" customWidth="1"/>
    <col min="14344" max="14344" width="13.625" style="29" customWidth="1"/>
    <col min="14345" max="14345" width="1.5" style="29" customWidth="1"/>
    <col min="14346" max="14346" width="6.625" style="29" customWidth="1"/>
    <col min="14347" max="14347" width="1.5" style="29" customWidth="1"/>
    <col min="14348" max="14349" width="6.625" style="29" customWidth="1"/>
    <col min="14350" max="14350" width="2.125" style="29" customWidth="1"/>
    <col min="14351" max="14351" width="6.625" style="29" customWidth="1"/>
    <col min="14352" max="14352" width="2.125" style="29" customWidth="1"/>
    <col min="14353" max="14354" width="6.625" style="29" customWidth="1"/>
    <col min="14355" max="14355" width="2.125" style="29" customWidth="1"/>
    <col min="14356" max="14356" width="6.625" style="29" customWidth="1"/>
    <col min="14357" max="14357" width="2.125" style="29" customWidth="1"/>
    <col min="14358" max="14358" width="9.875" style="29" customWidth="1"/>
    <col min="14359" max="14359" width="2.875" style="29" customWidth="1"/>
    <col min="14360" max="14360" width="9.375" style="29" customWidth="1"/>
    <col min="14361" max="14361" width="10.625" style="29" customWidth="1"/>
    <col min="14362" max="14362" width="27.125" style="29" customWidth="1"/>
    <col min="14363" max="14363" width="3.125" style="29" customWidth="1"/>
    <col min="14364" max="14364" width="19.5" style="29" customWidth="1"/>
    <col min="14365" max="14365" width="3.125" style="29" customWidth="1"/>
    <col min="14366" max="14366" width="19.875" style="29" customWidth="1"/>
    <col min="14367" max="14367" width="4" style="29" customWidth="1"/>
    <col min="14368" max="14368" width="19.875" style="29" customWidth="1"/>
    <col min="14369" max="14375" width="10.625" style="29" customWidth="1"/>
    <col min="14376" max="14376" width="3.625" style="29" customWidth="1"/>
    <col min="14377" max="14377" width="6.625" style="29" customWidth="1"/>
    <col min="14378" max="14378" width="2.375" style="29" customWidth="1"/>
    <col min="14379" max="14592" width="9.125" style="29"/>
    <col min="14593" max="14593" width="2.875" style="29" customWidth="1"/>
    <col min="14594" max="14594" width="1.5" style="29" customWidth="1"/>
    <col min="14595" max="14595" width="20.5" style="29" customWidth="1"/>
    <col min="14596" max="14596" width="0.875" style="29" customWidth="1"/>
    <col min="14597" max="14597" width="13.875" style="29" customWidth="1"/>
    <col min="14598" max="14598" width="11.875" style="29" customWidth="1"/>
    <col min="14599" max="14599" width="10.375" style="29" customWidth="1"/>
    <col min="14600" max="14600" width="13.625" style="29" customWidth="1"/>
    <col min="14601" max="14601" width="1.5" style="29" customWidth="1"/>
    <col min="14602" max="14602" width="6.625" style="29" customWidth="1"/>
    <col min="14603" max="14603" width="1.5" style="29" customWidth="1"/>
    <col min="14604" max="14605" width="6.625" style="29" customWidth="1"/>
    <col min="14606" max="14606" width="2.125" style="29" customWidth="1"/>
    <col min="14607" max="14607" width="6.625" style="29" customWidth="1"/>
    <col min="14608" max="14608" width="2.125" style="29" customWidth="1"/>
    <col min="14609" max="14610" width="6.625" style="29" customWidth="1"/>
    <col min="14611" max="14611" width="2.125" style="29" customWidth="1"/>
    <col min="14612" max="14612" width="6.625" style="29" customWidth="1"/>
    <col min="14613" max="14613" width="2.125" style="29" customWidth="1"/>
    <col min="14614" max="14614" width="9.875" style="29" customWidth="1"/>
    <col min="14615" max="14615" width="2.875" style="29" customWidth="1"/>
    <col min="14616" max="14616" width="9.375" style="29" customWidth="1"/>
    <col min="14617" max="14617" width="10.625" style="29" customWidth="1"/>
    <col min="14618" max="14618" width="27.125" style="29" customWidth="1"/>
    <col min="14619" max="14619" width="3.125" style="29" customWidth="1"/>
    <col min="14620" max="14620" width="19.5" style="29" customWidth="1"/>
    <col min="14621" max="14621" width="3.125" style="29" customWidth="1"/>
    <col min="14622" max="14622" width="19.875" style="29" customWidth="1"/>
    <col min="14623" max="14623" width="4" style="29" customWidth="1"/>
    <col min="14624" max="14624" width="19.875" style="29" customWidth="1"/>
    <col min="14625" max="14631" width="10.625" style="29" customWidth="1"/>
    <col min="14632" max="14632" width="3.625" style="29" customWidth="1"/>
    <col min="14633" max="14633" width="6.625" style="29" customWidth="1"/>
    <col min="14634" max="14634" width="2.375" style="29" customWidth="1"/>
    <col min="14635" max="14848" width="9.125" style="29"/>
    <col min="14849" max="14849" width="2.875" style="29" customWidth="1"/>
    <col min="14850" max="14850" width="1.5" style="29" customWidth="1"/>
    <col min="14851" max="14851" width="20.5" style="29" customWidth="1"/>
    <col min="14852" max="14852" width="0.875" style="29" customWidth="1"/>
    <col min="14853" max="14853" width="13.875" style="29" customWidth="1"/>
    <col min="14854" max="14854" width="11.875" style="29" customWidth="1"/>
    <col min="14855" max="14855" width="10.375" style="29" customWidth="1"/>
    <col min="14856" max="14856" width="13.625" style="29" customWidth="1"/>
    <col min="14857" max="14857" width="1.5" style="29" customWidth="1"/>
    <col min="14858" max="14858" width="6.625" style="29" customWidth="1"/>
    <col min="14859" max="14859" width="1.5" style="29" customWidth="1"/>
    <col min="14860" max="14861" width="6.625" style="29" customWidth="1"/>
    <col min="14862" max="14862" width="2.125" style="29" customWidth="1"/>
    <col min="14863" max="14863" width="6.625" style="29" customWidth="1"/>
    <col min="14864" max="14864" width="2.125" style="29" customWidth="1"/>
    <col min="14865" max="14866" width="6.625" style="29" customWidth="1"/>
    <col min="14867" max="14867" width="2.125" style="29" customWidth="1"/>
    <col min="14868" max="14868" width="6.625" style="29" customWidth="1"/>
    <col min="14869" max="14869" width="2.125" style="29" customWidth="1"/>
    <col min="14870" max="14870" width="9.875" style="29" customWidth="1"/>
    <col min="14871" max="14871" width="2.875" style="29" customWidth="1"/>
    <col min="14872" max="14872" width="9.375" style="29" customWidth="1"/>
    <col min="14873" max="14873" width="10.625" style="29" customWidth="1"/>
    <col min="14874" max="14874" width="27.125" style="29" customWidth="1"/>
    <col min="14875" max="14875" width="3.125" style="29" customWidth="1"/>
    <col min="14876" max="14876" width="19.5" style="29" customWidth="1"/>
    <col min="14877" max="14877" width="3.125" style="29" customWidth="1"/>
    <col min="14878" max="14878" width="19.875" style="29" customWidth="1"/>
    <col min="14879" max="14879" width="4" style="29" customWidth="1"/>
    <col min="14880" max="14880" width="19.875" style="29" customWidth="1"/>
    <col min="14881" max="14887" width="10.625" style="29" customWidth="1"/>
    <col min="14888" max="14888" width="3.625" style="29" customWidth="1"/>
    <col min="14889" max="14889" width="6.625" style="29" customWidth="1"/>
    <col min="14890" max="14890" width="2.375" style="29" customWidth="1"/>
    <col min="14891" max="15104" width="9.125" style="29"/>
    <col min="15105" max="15105" width="2.875" style="29" customWidth="1"/>
    <col min="15106" max="15106" width="1.5" style="29" customWidth="1"/>
    <col min="15107" max="15107" width="20.5" style="29" customWidth="1"/>
    <col min="15108" max="15108" width="0.875" style="29" customWidth="1"/>
    <col min="15109" max="15109" width="13.875" style="29" customWidth="1"/>
    <col min="15110" max="15110" width="11.875" style="29" customWidth="1"/>
    <col min="15111" max="15111" width="10.375" style="29" customWidth="1"/>
    <col min="15112" max="15112" width="13.625" style="29" customWidth="1"/>
    <col min="15113" max="15113" width="1.5" style="29" customWidth="1"/>
    <col min="15114" max="15114" width="6.625" style="29" customWidth="1"/>
    <col min="15115" max="15115" width="1.5" style="29" customWidth="1"/>
    <col min="15116" max="15117" width="6.625" style="29" customWidth="1"/>
    <col min="15118" max="15118" width="2.125" style="29" customWidth="1"/>
    <col min="15119" max="15119" width="6.625" style="29" customWidth="1"/>
    <col min="15120" max="15120" width="2.125" style="29" customWidth="1"/>
    <col min="15121" max="15122" width="6.625" style="29" customWidth="1"/>
    <col min="15123" max="15123" width="2.125" style="29" customWidth="1"/>
    <col min="15124" max="15124" width="6.625" style="29" customWidth="1"/>
    <col min="15125" max="15125" width="2.125" style="29" customWidth="1"/>
    <col min="15126" max="15126" width="9.875" style="29" customWidth="1"/>
    <col min="15127" max="15127" width="2.875" style="29" customWidth="1"/>
    <col min="15128" max="15128" width="9.375" style="29" customWidth="1"/>
    <col min="15129" max="15129" width="10.625" style="29" customWidth="1"/>
    <col min="15130" max="15130" width="27.125" style="29" customWidth="1"/>
    <col min="15131" max="15131" width="3.125" style="29" customWidth="1"/>
    <col min="15132" max="15132" width="19.5" style="29" customWidth="1"/>
    <col min="15133" max="15133" width="3.125" style="29" customWidth="1"/>
    <col min="15134" max="15134" width="19.875" style="29" customWidth="1"/>
    <col min="15135" max="15135" width="4" style="29" customWidth="1"/>
    <col min="15136" max="15136" width="19.875" style="29" customWidth="1"/>
    <col min="15137" max="15143" width="10.625" style="29" customWidth="1"/>
    <col min="15144" max="15144" width="3.625" style="29" customWidth="1"/>
    <col min="15145" max="15145" width="6.625" style="29" customWidth="1"/>
    <col min="15146" max="15146" width="2.375" style="29" customWidth="1"/>
    <col min="15147" max="15360" width="9.125" style="29"/>
    <col min="15361" max="15361" width="2.875" style="29" customWidth="1"/>
    <col min="15362" max="15362" width="1.5" style="29" customWidth="1"/>
    <col min="15363" max="15363" width="20.5" style="29" customWidth="1"/>
    <col min="15364" max="15364" width="0.875" style="29" customWidth="1"/>
    <col min="15365" max="15365" width="13.875" style="29" customWidth="1"/>
    <col min="15366" max="15366" width="11.875" style="29" customWidth="1"/>
    <col min="15367" max="15367" width="10.375" style="29" customWidth="1"/>
    <col min="15368" max="15368" width="13.625" style="29" customWidth="1"/>
    <col min="15369" max="15369" width="1.5" style="29" customWidth="1"/>
    <col min="15370" max="15370" width="6.625" style="29" customWidth="1"/>
    <col min="15371" max="15371" width="1.5" style="29" customWidth="1"/>
    <col min="15372" max="15373" width="6.625" style="29" customWidth="1"/>
    <col min="15374" max="15374" width="2.125" style="29" customWidth="1"/>
    <col min="15375" max="15375" width="6.625" style="29" customWidth="1"/>
    <col min="15376" max="15376" width="2.125" style="29" customWidth="1"/>
    <col min="15377" max="15378" width="6.625" style="29" customWidth="1"/>
    <col min="15379" max="15379" width="2.125" style="29" customWidth="1"/>
    <col min="15380" max="15380" width="6.625" style="29" customWidth="1"/>
    <col min="15381" max="15381" width="2.125" style="29" customWidth="1"/>
    <col min="15382" max="15382" width="9.875" style="29" customWidth="1"/>
    <col min="15383" max="15383" width="2.875" style="29" customWidth="1"/>
    <col min="15384" max="15384" width="9.375" style="29" customWidth="1"/>
    <col min="15385" max="15385" width="10.625" style="29" customWidth="1"/>
    <col min="15386" max="15386" width="27.125" style="29" customWidth="1"/>
    <col min="15387" max="15387" width="3.125" style="29" customWidth="1"/>
    <col min="15388" max="15388" width="19.5" style="29" customWidth="1"/>
    <col min="15389" max="15389" width="3.125" style="29" customWidth="1"/>
    <col min="15390" max="15390" width="19.875" style="29" customWidth="1"/>
    <col min="15391" max="15391" width="4" style="29" customWidth="1"/>
    <col min="15392" max="15392" width="19.875" style="29" customWidth="1"/>
    <col min="15393" max="15399" width="10.625" style="29" customWidth="1"/>
    <col min="15400" max="15400" width="3.625" style="29" customWidth="1"/>
    <col min="15401" max="15401" width="6.625" style="29" customWidth="1"/>
    <col min="15402" max="15402" width="2.375" style="29" customWidth="1"/>
    <col min="15403" max="15616" width="9.125" style="29"/>
    <col min="15617" max="15617" width="2.875" style="29" customWidth="1"/>
    <col min="15618" max="15618" width="1.5" style="29" customWidth="1"/>
    <col min="15619" max="15619" width="20.5" style="29" customWidth="1"/>
    <col min="15620" max="15620" width="0.875" style="29" customWidth="1"/>
    <col min="15621" max="15621" width="13.875" style="29" customWidth="1"/>
    <col min="15622" max="15622" width="11.875" style="29" customWidth="1"/>
    <col min="15623" max="15623" width="10.375" style="29" customWidth="1"/>
    <col min="15624" max="15624" width="13.625" style="29" customWidth="1"/>
    <col min="15625" max="15625" width="1.5" style="29" customWidth="1"/>
    <col min="15626" max="15626" width="6.625" style="29" customWidth="1"/>
    <col min="15627" max="15627" width="1.5" style="29" customWidth="1"/>
    <col min="15628" max="15629" width="6.625" style="29" customWidth="1"/>
    <col min="15630" max="15630" width="2.125" style="29" customWidth="1"/>
    <col min="15631" max="15631" width="6.625" style="29" customWidth="1"/>
    <col min="15632" max="15632" width="2.125" style="29" customWidth="1"/>
    <col min="15633" max="15634" width="6.625" style="29" customWidth="1"/>
    <col min="15635" max="15635" width="2.125" style="29" customWidth="1"/>
    <col min="15636" max="15636" width="6.625" style="29" customWidth="1"/>
    <col min="15637" max="15637" width="2.125" style="29" customWidth="1"/>
    <col min="15638" max="15638" width="9.875" style="29" customWidth="1"/>
    <col min="15639" max="15639" width="2.875" style="29" customWidth="1"/>
    <col min="15640" max="15640" width="9.375" style="29" customWidth="1"/>
    <col min="15641" max="15641" width="10.625" style="29" customWidth="1"/>
    <col min="15642" max="15642" width="27.125" style="29" customWidth="1"/>
    <col min="15643" max="15643" width="3.125" style="29" customWidth="1"/>
    <col min="15644" max="15644" width="19.5" style="29" customWidth="1"/>
    <col min="15645" max="15645" width="3.125" style="29" customWidth="1"/>
    <col min="15646" max="15646" width="19.875" style="29" customWidth="1"/>
    <col min="15647" max="15647" width="4" style="29" customWidth="1"/>
    <col min="15648" max="15648" width="19.875" style="29" customWidth="1"/>
    <col min="15649" max="15655" width="10.625" style="29" customWidth="1"/>
    <col min="15656" max="15656" width="3.625" style="29" customWidth="1"/>
    <col min="15657" max="15657" width="6.625" style="29" customWidth="1"/>
    <col min="15658" max="15658" width="2.375" style="29" customWidth="1"/>
    <col min="15659" max="15872" width="9.125" style="29"/>
    <col min="15873" max="15873" width="2.875" style="29" customWidth="1"/>
    <col min="15874" max="15874" width="1.5" style="29" customWidth="1"/>
    <col min="15875" max="15875" width="20.5" style="29" customWidth="1"/>
    <col min="15876" max="15876" width="0.875" style="29" customWidth="1"/>
    <col min="15877" max="15877" width="13.875" style="29" customWidth="1"/>
    <col min="15878" max="15878" width="11.875" style="29" customWidth="1"/>
    <col min="15879" max="15879" width="10.375" style="29" customWidth="1"/>
    <col min="15880" max="15880" width="13.625" style="29" customWidth="1"/>
    <col min="15881" max="15881" width="1.5" style="29" customWidth="1"/>
    <col min="15882" max="15882" width="6.625" style="29" customWidth="1"/>
    <col min="15883" max="15883" width="1.5" style="29" customWidth="1"/>
    <col min="15884" max="15885" width="6.625" style="29" customWidth="1"/>
    <col min="15886" max="15886" width="2.125" style="29" customWidth="1"/>
    <col min="15887" max="15887" width="6.625" style="29" customWidth="1"/>
    <col min="15888" max="15888" width="2.125" style="29" customWidth="1"/>
    <col min="15889" max="15890" width="6.625" style="29" customWidth="1"/>
    <col min="15891" max="15891" width="2.125" style="29" customWidth="1"/>
    <col min="15892" max="15892" width="6.625" style="29" customWidth="1"/>
    <col min="15893" max="15893" width="2.125" style="29" customWidth="1"/>
    <col min="15894" max="15894" width="9.875" style="29" customWidth="1"/>
    <col min="15895" max="15895" width="2.875" style="29" customWidth="1"/>
    <col min="15896" max="15896" width="9.375" style="29" customWidth="1"/>
    <col min="15897" max="15897" width="10.625" style="29" customWidth="1"/>
    <col min="15898" max="15898" width="27.125" style="29" customWidth="1"/>
    <col min="15899" max="15899" width="3.125" style="29" customWidth="1"/>
    <col min="15900" max="15900" width="19.5" style="29" customWidth="1"/>
    <col min="15901" max="15901" width="3.125" style="29" customWidth="1"/>
    <col min="15902" max="15902" width="19.875" style="29" customWidth="1"/>
    <col min="15903" max="15903" width="4" style="29" customWidth="1"/>
    <col min="15904" max="15904" width="19.875" style="29" customWidth="1"/>
    <col min="15905" max="15911" width="10.625" style="29" customWidth="1"/>
    <col min="15912" max="15912" width="3.625" style="29" customWidth="1"/>
    <col min="15913" max="15913" width="6.625" style="29" customWidth="1"/>
    <col min="15914" max="15914" width="2.375" style="29" customWidth="1"/>
    <col min="15915" max="16128" width="9.125" style="29"/>
    <col min="16129" max="16129" width="2.875" style="29" customWidth="1"/>
    <col min="16130" max="16130" width="1.5" style="29" customWidth="1"/>
    <col min="16131" max="16131" width="20.5" style="29" customWidth="1"/>
    <col min="16132" max="16132" width="0.875" style="29" customWidth="1"/>
    <col min="16133" max="16133" width="13.875" style="29" customWidth="1"/>
    <col min="16134" max="16134" width="11.875" style="29" customWidth="1"/>
    <col min="16135" max="16135" width="10.375" style="29" customWidth="1"/>
    <col min="16136" max="16136" width="13.625" style="29" customWidth="1"/>
    <col min="16137" max="16137" width="1.5" style="29" customWidth="1"/>
    <col min="16138" max="16138" width="6.625" style="29" customWidth="1"/>
    <col min="16139" max="16139" width="1.5" style="29" customWidth="1"/>
    <col min="16140" max="16141" width="6.625" style="29" customWidth="1"/>
    <col min="16142" max="16142" width="2.125" style="29" customWidth="1"/>
    <col min="16143" max="16143" width="6.625" style="29" customWidth="1"/>
    <col min="16144" max="16144" width="2.125" style="29" customWidth="1"/>
    <col min="16145" max="16146" width="6.625" style="29" customWidth="1"/>
    <col min="16147" max="16147" width="2.125" style="29" customWidth="1"/>
    <col min="16148" max="16148" width="6.625" style="29" customWidth="1"/>
    <col min="16149" max="16149" width="2.125" style="29" customWidth="1"/>
    <col min="16150" max="16150" width="9.875" style="29" customWidth="1"/>
    <col min="16151" max="16151" width="2.875" style="29" customWidth="1"/>
    <col min="16152" max="16152" width="9.375" style="29" customWidth="1"/>
    <col min="16153" max="16153" width="10.625" style="29" customWidth="1"/>
    <col min="16154" max="16154" width="27.125" style="29" customWidth="1"/>
    <col min="16155" max="16155" width="3.125" style="29" customWidth="1"/>
    <col min="16156" max="16156" width="19.5" style="29" customWidth="1"/>
    <col min="16157" max="16157" width="3.125" style="29" customWidth="1"/>
    <col min="16158" max="16158" width="19.875" style="29" customWidth="1"/>
    <col min="16159" max="16159" width="4" style="29" customWidth="1"/>
    <col min="16160" max="16160" width="19.875" style="29" customWidth="1"/>
    <col min="16161" max="16167" width="10.625" style="29" customWidth="1"/>
    <col min="16168" max="16168" width="3.625" style="29" customWidth="1"/>
    <col min="16169" max="16169" width="6.625" style="29" customWidth="1"/>
    <col min="16170" max="16170" width="2.375" style="29" customWidth="1"/>
    <col min="16171" max="16384" width="9.125" style="29"/>
  </cols>
  <sheetData>
    <row r="1" spans="1:32" ht="17.100000000000001" customHeight="1" thickBot="1" x14ac:dyDescent="0.3">
      <c r="A1" s="340">
        <v>1</v>
      </c>
      <c r="B1" s="341" t="s">
        <v>10</v>
      </c>
      <c r="C1" s="342"/>
      <c r="D1" s="342"/>
      <c r="E1" s="342"/>
      <c r="F1" s="343"/>
      <c r="G1" s="343"/>
      <c r="H1" s="344"/>
      <c r="I1" s="343"/>
      <c r="J1" s="343" t="s">
        <v>12</v>
      </c>
      <c r="K1" s="343"/>
      <c r="L1" s="343"/>
      <c r="M1" s="343" t="s">
        <v>12</v>
      </c>
      <c r="N1" s="343"/>
      <c r="O1" s="343"/>
      <c r="P1" s="343"/>
      <c r="Q1" s="343"/>
      <c r="R1" s="343"/>
      <c r="S1" s="343"/>
      <c r="T1" s="343"/>
      <c r="U1" s="343"/>
      <c r="V1" s="344"/>
      <c r="W1" s="606" t="s">
        <v>1</v>
      </c>
      <c r="Z1" s="30" t="s">
        <v>13</v>
      </c>
    </row>
    <row r="2" spans="1:32" ht="17.100000000000001" customHeight="1" thickBot="1" x14ac:dyDescent="0.3">
      <c r="A2" s="345">
        <f t="shared" ref="A2:A65" si="0">A1+1</f>
        <v>2</v>
      </c>
      <c r="B2" s="346"/>
      <c r="C2" s="33" t="str">
        <f>[1]JP1!C2</f>
        <v>JOCKEY PUMPS</v>
      </c>
      <c r="D2" s="33"/>
      <c r="E2" s="33"/>
      <c r="F2" s="347"/>
      <c r="G2" s="770" t="str">
        <f>IF([1]JP1!G2=0,"",[1]JP1!G2)</f>
        <v>PBA - 904</v>
      </c>
      <c r="H2" s="771"/>
      <c r="I2" s="348"/>
      <c r="J2" s="349"/>
      <c r="K2" s="350"/>
      <c r="L2" s="774" t="str">
        <f>'JP1'!L2:S2</f>
        <v>Issued for Construction</v>
      </c>
      <c r="M2" s="775"/>
      <c r="N2" s="775"/>
      <c r="O2" s="775"/>
      <c r="P2" s="775"/>
      <c r="Q2" s="775"/>
      <c r="R2" s="775"/>
      <c r="S2" s="775"/>
      <c r="T2" s="775"/>
      <c r="U2" s="775"/>
      <c r="V2" s="351"/>
      <c r="W2" s="607"/>
      <c r="Z2" s="38" t="s">
        <v>238</v>
      </c>
      <c r="AB2" s="38" t="s">
        <v>238</v>
      </c>
    </row>
    <row r="3" spans="1:32" ht="17.100000000000001" customHeight="1" thickBot="1" x14ac:dyDescent="0.3">
      <c r="A3" s="345">
        <f t="shared" si="0"/>
        <v>3</v>
      </c>
      <c r="B3" s="352"/>
      <c r="C3" s="353"/>
      <c r="D3" s="353"/>
      <c r="E3" s="353"/>
      <c r="F3" s="353"/>
      <c r="G3" s="772"/>
      <c r="H3" s="773"/>
      <c r="I3" s="354"/>
      <c r="J3" s="350"/>
      <c r="K3" s="350"/>
      <c r="L3" s="775" t="str">
        <f>[1]JP1!L3</f>
        <v>( based on final process data )</v>
      </c>
      <c r="M3" s="775"/>
      <c r="N3" s="775"/>
      <c r="O3" s="775"/>
      <c r="P3" s="775"/>
      <c r="Q3" s="775"/>
      <c r="R3" s="775"/>
      <c r="S3" s="775"/>
      <c r="T3" s="775"/>
      <c r="U3" s="775"/>
      <c r="V3" s="351"/>
      <c r="W3" s="608"/>
      <c r="Z3" s="38" t="s">
        <v>21</v>
      </c>
      <c r="AB3" s="38" t="s">
        <v>21</v>
      </c>
    </row>
    <row r="4" spans="1:32" ht="17.100000000000001" customHeight="1" x14ac:dyDescent="0.2">
      <c r="A4" s="345">
        <f t="shared" si="0"/>
        <v>4</v>
      </c>
      <c r="B4" s="157"/>
      <c r="C4" s="49" t="s">
        <v>239</v>
      </c>
      <c r="D4" s="50" t="s">
        <v>23</v>
      </c>
      <c r="E4" s="776" t="str">
        <f>IF([1]JP1!E4=0,"",[1]JP1!E4)</f>
        <v/>
      </c>
      <c r="F4" s="776"/>
      <c r="G4" s="776"/>
      <c r="H4" s="777"/>
      <c r="I4" s="355"/>
      <c r="J4" s="356"/>
      <c r="K4" s="356"/>
      <c r="L4" s="355"/>
      <c r="M4" s="355"/>
      <c r="N4" s="355"/>
      <c r="O4" s="355"/>
      <c r="P4" s="355"/>
      <c r="Q4" s="355"/>
      <c r="R4" s="355"/>
      <c r="S4" s="355"/>
      <c r="T4" s="355"/>
      <c r="U4" s="355"/>
      <c r="V4" s="357"/>
      <c r="W4" s="53"/>
      <c r="Z4" s="54" t="s">
        <v>240</v>
      </c>
      <c r="AB4" s="54" t="s">
        <v>241</v>
      </c>
    </row>
    <row r="5" spans="1:32" ht="17.100000000000001" customHeight="1" thickBot="1" x14ac:dyDescent="0.25">
      <c r="A5" s="345">
        <f t="shared" si="0"/>
        <v>5</v>
      </c>
      <c r="B5" s="358"/>
      <c r="C5" s="359" t="s">
        <v>242</v>
      </c>
      <c r="D5" s="239" t="s">
        <v>23</v>
      </c>
      <c r="E5" s="778" t="str">
        <f>IF([1]JP1!O6=0,"",[1]JP1!O6)</f>
        <v>VTA</v>
      </c>
      <c r="F5" s="778"/>
      <c r="G5" s="778"/>
      <c r="H5" s="779"/>
      <c r="I5" s="360"/>
      <c r="J5" s="360"/>
      <c r="K5" s="360"/>
      <c r="L5" s="360"/>
      <c r="M5" s="360"/>
      <c r="N5" s="360"/>
      <c r="O5" s="360"/>
      <c r="P5" s="361"/>
      <c r="Q5" s="361"/>
      <c r="R5" s="360"/>
      <c r="S5" s="360"/>
      <c r="T5" s="360"/>
      <c r="U5" s="360"/>
      <c r="V5" s="362"/>
      <c r="W5" s="59"/>
      <c r="Z5" s="78" t="s">
        <v>243</v>
      </c>
      <c r="AB5" s="60" t="s">
        <v>244</v>
      </c>
    </row>
    <row r="6" spans="1:32" ht="17.100000000000001" customHeight="1" thickBot="1" x14ac:dyDescent="0.25">
      <c r="A6" s="31">
        <f>A5+1</f>
        <v>6</v>
      </c>
      <c r="B6" s="363"/>
      <c r="C6" s="621" t="s">
        <v>245</v>
      </c>
      <c r="D6" s="621"/>
      <c r="E6" s="621"/>
      <c r="F6" s="621"/>
      <c r="G6" s="622"/>
      <c r="H6" s="700" t="s">
        <v>246</v>
      </c>
      <c r="I6" s="621"/>
      <c r="J6" s="621"/>
      <c r="K6" s="621"/>
      <c r="L6" s="622"/>
      <c r="M6" s="700"/>
      <c r="N6" s="621"/>
      <c r="O6" s="621"/>
      <c r="P6" s="621"/>
      <c r="Q6" s="622"/>
      <c r="R6" s="700"/>
      <c r="S6" s="621"/>
      <c r="T6" s="621"/>
      <c r="U6" s="621"/>
      <c r="V6" s="622"/>
      <c r="W6" s="59"/>
      <c r="Z6" s="60" t="s">
        <v>247</v>
      </c>
    </row>
    <row r="7" spans="1:32" ht="17.100000000000001" customHeight="1" thickBot="1" x14ac:dyDescent="0.25">
      <c r="A7" s="31">
        <f t="shared" si="0"/>
        <v>7</v>
      </c>
      <c r="B7" s="364"/>
      <c r="C7" s="765" t="s">
        <v>248</v>
      </c>
      <c r="D7" s="765"/>
      <c r="E7" s="765"/>
      <c r="F7" s="765"/>
      <c r="G7" s="766"/>
      <c r="H7" s="767"/>
      <c r="I7" s="768"/>
      <c r="J7" s="768"/>
      <c r="K7" s="768"/>
      <c r="L7" s="769"/>
      <c r="M7" s="767"/>
      <c r="N7" s="768"/>
      <c r="O7" s="768"/>
      <c r="P7" s="768"/>
      <c r="Q7" s="769"/>
      <c r="R7" s="767"/>
      <c r="S7" s="768"/>
      <c r="T7" s="768"/>
      <c r="U7" s="768"/>
      <c r="V7" s="769"/>
      <c r="W7" s="59"/>
    </row>
    <row r="8" spans="1:32" ht="17.100000000000001" customHeight="1" thickBot="1" x14ac:dyDescent="0.25">
      <c r="A8" s="31">
        <f>A7+1</f>
        <v>8</v>
      </c>
      <c r="B8" s="365"/>
      <c r="C8" s="666" t="s">
        <v>249</v>
      </c>
      <c r="D8" s="786"/>
      <c r="E8" s="786"/>
      <c r="F8" s="786"/>
      <c r="G8" s="366"/>
      <c r="H8" s="787"/>
      <c r="I8" s="788"/>
      <c r="J8" s="788"/>
      <c r="K8" s="788"/>
      <c r="L8" s="789"/>
      <c r="M8" s="790"/>
      <c r="N8" s="790"/>
      <c r="O8" s="790"/>
      <c r="P8" s="790"/>
      <c r="Q8" s="791"/>
      <c r="R8" s="790"/>
      <c r="S8" s="790"/>
      <c r="T8" s="790"/>
      <c r="U8" s="790"/>
      <c r="V8" s="791"/>
      <c r="W8" s="59"/>
      <c r="Z8" s="38" t="s">
        <v>250</v>
      </c>
      <c r="AB8" s="38" t="s">
        <v>251</v>
      </c>
      <c r="AD8" s="38" t="s">
        <v>251</v>
      </c>
      <c r="AF8" s="38" t="s">
        <v>251</v>
      </c>
    </row>
    <row r="9" spans="1:32" ht="17.100000000000001" customHeight="1" thickBot="1" x14ac:dyDescent="0.25">
      <c r="A9" s="31">
        <f>A8+1</f>
        <v>9</v>
      </c>
      <c r="B9" s="367"/>
      <c r="C9" s="621" t="s">
        <v>474</v>
      </c>
      <c r="D9" s="621"/>
      <c r="E9" s="621"/>
      <c r="F9" s="621"/>
      <c r="G9" s="622"/>
      <c r="H9" s="700" t="s">
        <v>253</v>
      </c>
      <c r="I9" s="621"/>
      <c r="J9" s="621"/>
      <c r="K9" s="621"/>
      <c r="L9" s="622"/>
      <c r="M9" s="700"/>
      <c r="N9" s="621"/>
      <c r="O9" s="621"/>
      <c r="P9" s="621"/>
      <c r="Q9" s="622"/>
      <c r="R9" s="700"/>
      <c r="S9" s="621"/>
      <c r="T9" s="621"/>
      <c r="U9" s="621"/>
      <c r="V9" s="622"/>
      <c r="W9" s="59"/>
      <c r="Z9" s="38" t="s">
        <v>21</v>
      </c>
      <c r="AA9" s="29">
        <v>1</v>
      </c>
      <c r="AB9" s="47" t="s">
        <v>21</v>
      </c>
      <c r="AD9" s="47" t="s">
        <v>21</v>
      </c>
      <c r="AF9" s="47" t="s">
        <v>21</v>
      </c>
    </row>
    <row r="10" spans="1:32" ht="17.100000000000001" customHeight="1" x14ac:dyDescent="0.2">
      <c r="A10" s="31">
        <f>A9+1</f>
        <v>10</v>
      </c>
      <c r="B10" s="56"/>
      <c r="C10" s="79" t="s">
        <v>254</v>
      </c>
      <c r="D10" s="50"/>
      <c r="E10" s="368"/>
      <c r="F10" s="369"/>
      <c r="G10" s="370" t="s">
        <v>255</v>
      </c>
      <c r="H10" s="780" t="str">
        <f>IF([1]JP1!S45="","",IF([1]JP1!S39=50,
IF([1]JP1!S45&gt;3000,3000,IF([1]JP1!S45&gt;1500,1500,IF([1]JP1!S45&gt;1000,1000,[1]JP1!S45))),
IF([1]JP1!S39=60,
IF([1]JP1!S45&gt;3600,3600,IF([1]JP1!S45&gt;1800,1800,IF([1]JP1!S45&gt;1200,1200,[1]JP1!S45))),"")))</f>
        <v/>
      </c>
      <c r="I10" s="781"/>
      <c r="J10" s="371" t="s">
        <v>256</v>
      </c>
      <c r="K10" s="781" t="str">
        <f>IF([1]JP1!S46="","",IF([1]JP1!S39=50,
IF([1]JP1!S46&gt;3000,3000,IF([1]JP1!S46&gt;1500,1500,IF([1]JP1!S46&gt;1000,1000,[1]JP1!S46))),
IF([1]JP1!S39=60,
IF([1]JP1!S46&gt;3600,3600,IF([1]JP1!S46&gt;1800,1800,IF([1]JP1!S46&gt;1200,1200,[1]JP1!S46))),"")))</f>
        <v/>
      </c>
      <c r="L10" s="782"/>
      <c r="M10" s="783"/>
      <c r="N10" s="783"/>
      <c r="O10" s="372" t="s">
        <v>256</v>
      </c>
      <c r="P10" s="784"/>
      <c r="Q10" s="785"/>
      <c r="R10" s="783"/>
      <c r="S10" s="783"/>
      <c r="T10" s="372" t="s">
        <v>256</v>
      </c>
      <c r="U10" s="784"/>
      <c r="V10" s="785"/>
      <c r="W10" s="59"/>
      <c r="Y10" s="373" t="s">
        <v>257</v>
      </c>
      <c r="Z10" s="54" t="s">
        <v>258</v>
      </c>
      <c r="AA10" s="29">
        <v>2</v>
      </c>
      <c r="AB10" s="54" t="str">
        <f>IF(H$24=$Z$10,$Y$10&amp;AA9,IF(H$24=$Z$11,$Y$11&amp;AA9,IF(H$24=$Z$12,$Y$12&amp;AA9,"")))</f>
        <v>OH1</v>
      </c>
      <c r="AC10" s="29">
        <v>1</v>
      </c>
      <c r="AD10" s="54" t="str">
        <f>IF(M$24=$Z$10,$Y$10&amp;AC10,IF(M$24=$Z$11,$Y$11&amp;AC10,IF(M$24=$Z$12,$Y$12&amp;AC10,"")))</f>
        <v/>
      </c>
      <c r="AE10" s="29">
        <v>1</v>
      </c>
      <c r="AF10" s="54" t="str">
        <f>IF(R$24=$Z$10,$Y$10&amp;AE10,IF(R$24=$Z$11,$Y$11&amp;AE10,IF(R$24=$Z$12,$Y$12&amp;AE10,"")))</f>
        <v/>
      </c>
    </row>
    <row r="11" spans="1:32" ht="17.100000000000001" customHeight="1" x14ac:dyDescent="0.2">
      <c r="A11" s="31">
        <f t="shared" si="0"/>
        <v>11</v>
      </c>
      <c r="B11" s="48"/>
      <c r="C11" s="374" t="s">
        <v>259</v>
      </c>
      <c r="D11" s="50"/>
      <c r="E11" s="375"/>
      <c r="F11" s="375"/>
      <c r="G11" s="63" t="str">
        <f>IF([1]JP1!$F$3=[1]JP1!$O$73,Qsi,IF([1]JP1!$F$3=[1]JP1!$O$74,Qus,""))</f>
        <v>m3/h</v>
      </c>
      <c r="H11" s="795" t="s">
        <v>25</v>
      </c>
      <c r="I11" s="796"/>
      <c r="J11" s="796"/>
      <c r="K11" s="796"/>
      <c r="L11" s="797"/>
      <c r="M11" s="793"/>
      <c r="N11" s="793"/>
      <c r="O11" s="793"/>
      <c r="P11" s="793"/>
      <c r="Q11" s="798"/>
      <c r="R11" s="793"/>
      <c r="S11" s="793"/>
      <c r="T11" s="793"/>
      <c r="U11" s="793"/>
      <c r="V11" s="798"/>
      <c r="W11" s="59"/>
      <c r="Y11" s="373" t="s">
        <v>261</v>
      </c>
      <c r="Z11" s="78" t="s">
        <v>262</v>
      </c>
      <c r="AA11" s="29">
        <v>3</v>
      </c>
      <c r="AB11" s="78" t="str">
        <f>IF(H$24=$Z$10,$Y$10&amp;AA10,IF(H$24=$Z$11,$Y$11&amp;AA10,IF(H$24=$Z$12,$Y$12&amp;AA10,"")))</f>
        <v>OH2</v>
      </c>
      <c r="AC11" s="29">
        <v>2</v>
      </c>
      <c r="AD11" s="78" t="str">
        <f>IF(M$24=$Z$10,$Y$10&amp;AC11,IF(M$24=$Z$11,$Y$11&amp;AC11,IF(M$24=$Z$12,$Y$12&amp;AC11,"")))</f>
        <v/>
      </c>
      <c r="AE11" s="29">
        <v>2</v>
      </c>
      <c r="AF11" s="78" t="str">
        <f>IF(R$24=$Z$10,$Y$10&amp;AE11,IF(R$24=$Z$11,$Y$11&amp;AE11,IF(R$24=$Z$12,$Y$12&amp;AE11,"")))</f>
        <v/>
      </c>
    </row>
    <row r="12" spans="1:32" ht="17.100000000000001" customHeight="1" thickBot="1" x14ac:dyDescent="0.25">
      <c r="A12" s="31">
        <f t="shared" si="0"/>
        <v>12</v>
      </c>
      <c r="B12" s="56"/>
      <c r="C12" s="57" t="s">
        <v>263</v>
      </c>
      <c r="D12" s="50"/>
      <c r="E12" s="376"/>
      <c r="F12" s="377"/>
      <c r="G12" s="63" t="str">
        <f>IF([1]JP1!$F$3=[1]JP1!$O$73,Qsi,IF([1]JP1!$F$3=[1]JP1!$O$74,Qus,""))</f>
        <v>m3/h</v>
      </c>
      <c r="H12" s="378" t="str">
        <f>IF([1]JP1!E12:H12=0,"",[1]JP1!E12:H12)</f>
        <v/>
      </c>
      <c r="I12" s="792">
        <f>IF([1]JP1!E13=0,"",[1]JP1!E13)</f>
        <v>18.700000000000003</v>
      </c>
      <c r="J12" s="792"/>
      <c r="K12" s="792"/>
      <c r="L12" s="379"/>
      <c r="M12" s="380"/>
      <c r="N12" s="799"/>
      <c r="O12" s="799"/>
      <c r="P12" s="799"/>
      <c r="Q12" s="381"/>
      <c r="R12" s="380"/>
      <c r="S12" s="799"/>
      <c r="T12" s="799"/>
      <c r="U12" s="799"/>
      <c r="V12" s="381"/>
      <c r="W12" s="59"/>
      <c r="Y12" s="373" t="s">
        <v>264</v>
      </c>
      <c r="Z12" s="60" t="s">
        <v>265</v>
      </c>
      <c r="AA12" s="29">
        <v>4</v>
      </c>
      <c r="AB12" s="78" t="str">
        <f>IF(H$24=$Z$10,$Y$10&amp;AA11,IF(H$24=$Z$11,$Y$11&amp;AA11,IF(H$24=$Z$12,$Y$12&amp;AA11,"")))</f>
        <v>OH3</v>
      </c>
      <c r="AC12" s="29">
        <v>3</v>
      </c>
      <c r="AD12" s="78" t="str">
        <f>IF(M$24=$Z$10,$Y$10&amp;AC12,IF(M$24=$Z$11,$Y$11&amp;AC12,IF(M$24=$Z$12,$Y$12&amp;AC12,"")))</f>
        <v/>
      </c>
      <c r="AE12" s="29">
        <v>3</v>
      </c>
      <c r="AF12" s="78" t="str">
        <f>IF(R$24=$Z$10,$Y$10&amp;AE12,IF(R$24=$Z$11,$Y$11&amp;AE12,IF(R$24=$Z$12,$Y$12&amp;AE12,"")))</f>
        <v/>
      </c>
    </row>
    <row r="13" spans="1:32" ht="17.100000000000001" customHeight="1" x14ac:dyDescent="0.2">
      <c r="A13" s="31">
        <f t="shared" si="0"/>
        <v>13</v>
      </c>
      <c r="B13" s="48"/>
      <c r="C13" s="49" t="s">
        <v>266</v>
      </c>
      <c r="D13" s="376"/>
      <c r="E13" s="376"/>
      <c r="F13" s="377"/>
      <c r="G13" s="63" t="str">
        <f>IF([1]JP1!$F$3=[1]JP1!$O$73,DHsi,IF([1]JP1!$F$3=[1]JP1!$O$74,DHus,""))</f>
        <v>m liq.</v>
      </c>
      <c r="H13" s="378"/>
      <c r="I13" s="792">
        <f>IF([1]JP1!S26="","",[1]JP1!S26)</f>
        <v>143.73825015032492</v>
      </c>
      <c r="J13" s="792"/>
      <c r="K13" s="792"/>
      <c r="L13" s="379"/>
      <c r="M13" s="382"/>
      <c r="N13" s="793"/>
      <c r="O13" s="793"/>
      <c r="P13" s="793"/>
      <c r="Q13" s="383"/>
      <c r="R13" s="382"/>
      <c r="S13" s="793"/>
      <c r="T13" s="793"/>
      <c r="U13" s="793"/>
      <c r="V13" s="383"/>
      <c r="W13" s="59"/>
      <c r="AA13" s="29">
        <v>5</v>
      </c>
      <c r="AB13" s="78" t="str">
        <f>IF(H$24=$Z$10,$Y$10&amp;AA12,IF(H$24=$Z$11,$Y$11&amp;AA12,IF(H$24=$Z$12,$Y$12&amp;AA12,"")))</f>
        <v>OH4</v>
      </c>
      <c r="AC13" s="29">
        <v>4</v>
      </c>
      <c r="AD13" s="78" t="str">
        <f>IF(M$24=$Z$10,$Y$10&amp;AC13,IF(M$24=$Z$11,$Y$11&amp;AC13,IF(M$24=$Z$12,$Y$12&amp;AC13,"")))</f>
        <v/>
      </c>
      <c r="AE13" s="29">
        <v>4</v>
      </c>
      <c r="AF13" s="78" t="str">
        <f>IF(R$24=$Z$10,$Y$10&amp;AE13,IF(R$24=$Z$11,$Y$11&amp;AE13,IF(R$24=$Z$12,$Y$12&amp;AE13,"")))</f>
        <v/>
      </c>
    </row>
    <row r="14" spans="1:32" ht="17.100000000000001" customHeight="1" x14ac:dyDescent="0.2">
      <c r="A14" s="31">
        <f t="shared" si="0"/>
        <v>14</v>
      </c>
      <c r="B14" s="48"/>
      <c r="C14" s="376" t="s">
        <v>267</v>
      </c>
      <c r="D14" s="50"/>
      <c r="E14" s="384"/>
      <c r="F14" s="377"/>
      <c r="G14" s="385" t="s">
        <v>268</v>
      </c>
      <c r="H14" s="378"/>
      <c r="I14" s="792">
        <f>IF([1]JP1!S27=0,"",[1]JP1!S27)</f>
        <v>70</v>
      </c>
      <c r="J14" s="792"/>
      <c r="K14" s="792"/>
      <c r="L14" s="379"/>
      <c r="M14" s="382"/>
      <c r="N14" s="793"/>
      <c r="O14" s="793"/>
      <c r="P14" s="793"/>
      <c r="Q14" s="386"/>
      <c r="R14" s="382"/>
      <c r="S14" s="794"/>
      <c r="T14" s="794"/>
      <c r="U14" s="794"/>
      <c r="V14" s="387"/>
      <c r="W14" s="59"/>
      <c r="AA14" s="29">
        <v>6</v>
      </c>
      <c r="AB14" s="78" t="str">
        <f>IF(H$24=$Z$10,$Y$10&amp;AA13,IF(H$24=$Z$11,$Y$11&amp;AA13,IF(H$24=$Z$12,$Y$12&amp;AA13,"")))</f>
        <v>OH5</v>
      </c>
      <c r="AC14" s="29">
        <v>5</v>
      </c>
      <c r="AD14" s="78" t="str">
        <f>IF(M$24=$Z$10,$Y$10&amp;AC14,IF(M$24=$Z$11,$Y$11&amp;AC14,IF(M$24=$Z$12,$Y$12&amp;AC14,"")))</f>
        <v/>
      </c>
      <c r="AE14" s="29">
        <v>5</v>
      </c>
      <c r="AF14" s="78" t="str">
        <f>IF(R$24=$Z$10,$Y$10&amp;AE14,IF(R$24=$Z$11,$Y$11&amp;AE14,IF(R$24=$Z$12,$Y$12&amp;AE14,"")))</f>
        <v/>
      </c>
    </row>
    <row r="15" spans="1:32" ht="17.100000000000001" customHeight="1" x14ac:dyDescent="0.2">
      <c r="A15" s="31">
        <f t="shared" si="0"/>
        <v>15</v>
      </c>
      <c r="B15" s="48"/>
      <c r="C15" s="49" t="s">
        <v>269</v>
      </c>
      <c r="D15" s="50"/>
      <c r="E15" s="376"/>
      <c r="F15" s="377"/>
      <c r="G15" s="63" t="str">
        <f>IF([1]JP1!$F$3=[1]JP1!$O$73,Psi,IF([1]JP1!$F$3=[1]JP1!$O$74,Pus,""))</f>
        <v>kW</v>
      </c>
      <c r="H15" s="388"/>
      <c r="I15" s="967">
        <f>IF([1]JP1!S29="","",[1]JP1!S29)</f>
        <v>9.4648300943181916</v>
      </c>
      <c r="J15" s="967"/>
      <c r="K15" s="967"/>
      <c r="L15" s="389"/>
      <c r="M15" s="382"/>
      <c r="N15" s="793"/>
      <c r="O15" s="793"/>
      <c r="P15" s="793"/>
      <c r="Q15" s="386"/>
      <c r="R15" s="382"/>
      <c r="S15" s="794"/>
      <c r="T15" s="794"/>
      <c r="U15" s="794"/>
      <c r="V15" s="387"/>
      <c r="W15" s="59"/>
      <c r="AA15" s="29">
        <v>7</v>
      </c>
      <c r="AB15" s="78" t="str">
        <f>IF(H$24=$Z$10,$Y$10&amp;AA14,IF(H$24=$Z$11,"",IF(H$24=$Z$12,$Y$12&amp;AA14,"")))</f>
        <v>OH6</v>
      </c>
      <c r="AC15" s="29">
        <v>6</v>
      </c>
      <c r="AD15" s="78" t="str">
        <f>IF(M$24=$Z$10,$Y$10&amp;AC15,IF(M$24=$Z$11,"",IF(M$24=$Z$12,$Y$12&amp;AC15,"")))</f>
        <v/>
      </c>
      <c r="AE15" s="29">
        <v>6</v>
      </c>
      <c r="AF15" s="78" t="str">
        <f>IF(R$24=$Z$10,$Y$10&amp;AE15,IF(R$24=$Z$11,"",IF(R$24=$Z$12,$Y$12&amp;AE15,"")))</f>
        <v/>
      </c>
    </row>
    <row r="16" spans="1:32" ht="17.100000000000001" customHeight="1" thickBot="1" x14ac:dyDescent="0.25">
      <c r="A16" s="31">
        <f t="shared" si="0"/>
        <v>16</v>
      </c>
      <c r="B16" s="48"/>
      <c r="C16" s="376" t="s">
        <v>270</v>
      </c>
      <c r="D16" s="50"/>
      <c r="E16" s="375"/>
      <c r="F16" s="375"/>
      <c r="G16" s="63" t="str">
        <f>IF([1]JP1!$F$3=[1]JP1!$O$73,Qsi,IF([1]JP1!$F$3=[1]JP1!$O$74,Qus,""))</f>
        <v>m3/h</v>
      </c>
      <c r="H16" s="805" t="s">
        <v>25</v>
      </c>
      <c r="I16" s="806"/>
      <c r="J16" s="806"/>
      <c r="K16" s="806"/>
      <c r="L16" s="807"/>
      <c r="M16" s="793"/>
      <c r="N16" s="793"/>
      <c r="O16" s="793"/>
      <c r="P16" s="793"/>
      <c r="Q16" s="798"/>
      <c r="R16" s="793"/>
      <c r="S16" s="793"/>
      <c r="T16" s="793"/>
      <c r="U16" s="793"/>
      <c r="V16" s="798"/>
      <c r="W16" s="59"/>
      <c r="AB16" s="60" t="str">
        <f>IF(H$24=$Z$10,"",IF(H$24=$Z$11,"",IF(H$24=$Z$12,$Y$12&amp;AA15,"")))</f>
        <v/>
      </c>
      <c r="AC16" s="29">
        <v>7</v>
      </c>
      <c r="AD16" s="60" t="str">
        <f>IF(M$24=$Z$10,"",IF(M$24=$Z$11,"",IF(M$24=$Z$12,$Y$12&amp;AC16,"")))</f>
        <v/>
      </c>
      <c r="AE16" s="29">
        <v>7</v>
      </c>
      <c r="AF16" s="60" t="str">
        <f>IF(R$24=$Z$10,"",IF(R$24=$Z$11,"",IF(R$24=$Z$12,$Y$12&amp;AE16,"")))</f>
        <v/>
      </c>
    </row>
    <row r="17" spans="1:28" ht="17.100000000000001" customHeight="1" thickBot="1" x14ac:dyDescent="0.25">
      <c r="A17" s="31">
        <f t="shared" si="0"/>
        <v>17</v>
      </c>
      <c r="B17" s="48"/>
      <c r="C17" s="374" t="s">
        <v>271</v>
      </c>
      <c r="D17" s="50"/>
      <c r="E17" s="390"/>
      <c r="F17" s="376"/>
      <c r="G17" s="63" t="str">
        <f>IF([1]JP1!$F$3=[1]JP1!$O$73,Psi,IF([1]JP1!$F$3=[1]JP1!$O$74,Pus,""))</f>
        <v>kW</v>
      </c>
      <c r="H17" s="800" t="s">
        <v>25</v>
      </c>
      <c r="I17" s="801"/>
      <c r="J17" s="801"/>
      <c r="K17" s="801"/>
      <c r="L17" s="802"/>
      <c r="M17" s="803"/>
      <c r="N17" s="803"/>
      <c r="O17" s="803"/>
      <c r="P17" s="803"/>
      <c r="Q17" s="804"/>
      <c r="R17" s="803"/>
      <c r="S17" s="803"/>
      <c r="T17" s="803"/>
      <c r="U17" s="803"/>
      <c r="V17" s="804"/>
      <c r="W17" s="59"/>
      <c r="Z17" s="38" t="s">
        <v>272</v>
      </c>
    </row>
    <row r="18" spans="1:28" ht="17.100000000000001" customHeight="1" thickBot="1" x14ac:dyDescent="0.25">
      <c r="A18" s="31">
        <f t="shared" si="0"/>
        <v>18</v>
      </c>
      <c r="B18" s="48"/>
      <c r="C18" s="374" t="s">
        <v>273</v>
      </c>
      <c r="D18" s="50"/>
      <c r="E18" s="390"/>
      <c r="F18" s="50"/>
      <c r="G18" s="63" t="str">
        <f>IF([1]JP1!$F$3=[1]JP1!$O$73,Psi,IF([1]JP1!$F$3=[1]JP1!$O$74,Pus,""))</f>
        <v>kW</v>
      </c>
      <c r="H18" s="805" t="s">
        <v>25</v>
      </c>
      <c r="I18" s="806"/>
      <c r="J18" s="806"/>
      <c r="K18" s="806"/>
      <c r="L18" s="807"/>
      <c r="M18" s="793"/>
      <c r="N18" s="793"/>
      <c r="O18" s="793"/>
      <c r="P18" s="793"/>
      <c r="Q18" s="798"/>
      <c r="R18" s="793"/>
      <c r="S18" s="793"/>
      <c r="T18" s="793"/>
      <c r="U18" s="793"/>
      <c r="V18" s="798"/>
      <c r="W18" s="59"/>
      <c r="Z18" s="38" t="s">
        <v>21</v>
      </c>
      <c r="AB18" s="38" t="s">
        <v>272</v>
      </c>
    </row>
    <row r="19" spans="1:28" ht="17.100000000000001" customHeight="1" thickBot="1" x14ac:dyDescent="0.25">
      <c r="A19" s="31">
        <f t="shared" si="0"/>
        <v>19</v>
      </c>
      <c r="B19" s="48"/>
      <c r="C19" s="376" t="s">
        <v>274</v>
      </c>
      <c r="D19" s="50"/>
      <c r="E19" s="384"/>
      <c r="F19" s="391" t="s">
        <v>275</v>
      </c>
      <c r="G19" s="392"/>
      <c r="H19" s="393">
        <v>0</v>
      </c>
      <c r="I19" s="315" t="s">
        <v>256</v>
      </c>
      <c r="J19" s="394">
        <v>0</v>
      </c>
      <c r="K19" s="295" t="s">
        <v>256</v>
      </c>
      <c r="L19" s="395">
        <v>0</v>
      </c>
      <c r="M19" s="396"/>
      <c r="N19" s="384" t="s">
        <v>256</v>
      </c>
      <c r="O19" s="397"/>
      <c r="P19" s="384" t="s">
        <v>256</v>
      </c>
      <c r="Q19" s="398"/>
      <c r="R19" s="396"/>
      <c r="S19" s="399" t="s">
        <v>256</v>
      </c>
      <c r="T19" s="400"/>
      <c r="U19" s="401" t="s">
        <v>256</v>
      </c>
      <c r="V19" s="402"/>
      <c r="W19" s="59"/>
      <c r="Z19" s="54" t="s">
        <v>276</v>
      </c>
      <c r="AB19" s="38" t="s">
        <v>21</v>
      </c>
    </row>
    <row r="20" spans="1:28" ht="17.100000000000001" customHeight="1" x14ac:dyDescent="0.25">
      <c r="A20" s="31">
        <f t="shared" si="0"/>
        <v>20</v>
      </c>
      <c r="B20" s="403"/>
      <c r="C20" s="404" t="s">
        <v>277</v>
      </c>
      <c r="D20" s="405"/>
      <c r="E20" s="405"/>
      <c r="F20" s="405"/>
      <c r="G20" s="63" t="str">
        <f>IF([1]JP1!$F$3=[1]JP1!$O$73,DHsi,IF([1]JP1!$F$3=[1]JP1!$O$74,DHus,""))</f>
        <v>m liq.</v>
      </c>
      <c r="H20" s="406"/>
      <c r="I20" s="817">
        <f>IF([1]JP1!F3=[1]JP1!O73,[1]JP1!O90,IF([1]JP1!F3=[1]JP1!O74,[1]JP1!S90,""))</f>
        <v>7.119458201460926</v>
      </c>
      <c r="J20" s="817"/>
      <c r="K20" s="817"/>
      <c r="L20" s="386" t="s">
        <v>83</v>
      </c>
      <c r="M20" s="818"/>
      <c r="N20" s="818"/>
      <c r="O20" s="818"/>
      <c r="P20" s="818"/>
      <c r="Q20" s="819"/>
      <c r="R20" s="818"/>
      <c r="S20" s="818"/>
      <c r="T20" s="818"/>
      <c r="U20" s="818"/>
      <c r="V20" s="819"/>
      <c r="W20" s="59"/>
      <c r="Z20" s="78" t="s">
        <v>278</v>
      </c>
      <c r="AB20" s="78" t="s">
        <v>278</v>
      </c>
    </row>
    <row r="21" spans="1:28" ht="17.100000000000001" customHeight="1" thickBot="1" x14ac:dyDescent="0.25">
      <c r="A21" s="31">
        <f t="shared" si="0"/>
        <v>21</v>
      </c>
      <c r="B21" s="407"/>
      <c r="C21" s="820" t="s">
        <v>279</v>
      </c>
      <c r="D21" s="820"/>
      <c r="E21" s="820"/>
      <c r="F21" s="820"/>
      <c r="G21" s="63" t="str">
        <f>IF([1]JP1!$F$3=[1]JP1!$O$73,DHsi,IF([1]JP1!$F$3=[1]JP1!$O$74,DHus,""))</f>
        <v>m liq.</v>
      </c>
      <c r="H21" s="408"/>
      <c r="I21" s="821">
        <f>IF([1]JP1!F3=[1]JP1!O73,[1]JP1!O91,IF([1]JP1!F3=[1]JP1!O74,[1]JP1!S91,""))</f>
        <v>8.8194582014609253</v>
      </c>
      <c r="J21" s="821"/>
      <c r="K21" s="821"/>
      <c r="L21" s="242" t="s">
        <v>83</v>
      </c>
      <c r="M21" s="822"/>
      <c r="N21" s="822"/>
      <c r="O21" s="822"/>
      <c r="P21" s="822"/>
      <c r="Q21" s="823"/>
      <c r="R21" s="822"/>
      <c r="S21" s="822"/>
      <c r="T21" s="822"/>
      <c r="U21" s="822"/>
      <c r="V21" s="823"/>
      <c r="W21" s="59"/>
      <c r="Z21" s="78" t="s">
        <v>280</v>
      </c>
      <c r="AB21" s="78" t="s">
        <v>280</v>
      </c>
    </row>
    <row r="22" spans="1:28" ht="17.100000000000001" customHeight="1" thickBot="1" x14ac:dyDescent="0.25">
      <c r="A22" s="345">
        <f t="shared" si="0"/>
        <v>22</v>
      </c>
      <c r="B22" s="352"/>
      <c r="C22" s="621" t="s">
        <v>475</v>
      </c>
      <c r="D22" s="621"/>
      <c r="E22" s="621"/>
      <c r="F22" s="621"/>
      <c r="G22" s="622"/>
      <c r="H22" s="700" t="s">
        <v>253</v>
      </c>
      <c r="I22" s="621"/>
      <c r="J22" s="621"/>
      <c r="K22" s="621"/>
      <c r="L22" s="622"/>
      <c r="M22" s="700"/>
      <c r="N22" s="621"/>
      <c r="O22" s="621"/>
      <c r="P22" s="621"/>
      <c r="Q22" s="622"/>
      <c r="R22" s="700"/>
      <c r="S22" s="621"/>
      <c r="T22" s="621"/>
      <c r="U22" s="621"/>
      <c r="V22" s="622"/>
      <c r="W22" s="59"/>
      <c r="Z22" s="60" t="s">
        <v>282</v>
      </c>
      <c r="AB22" s="60" t="s">
        <v>282</v>
      </c>
    </row>
    <row r="23" spans="1:28" ht="17.100000000000001" customHeight="1" thickBot="1" x14ac:dyDescent="0.25">
      <c r="A23" s="345">
        <f t="shared" si="0"/>
        <v>23</v>
      </c>
      <c r="B23" s="409"/>
      <c r="C23" s="376" t="s">
        <v>283</v>
      </c>
      <c r="D23" s="50"/>
      <c r="E23" s="376"/>
      <c r="F23" s="376"/>
      <c r="G23" s="236"/>
      <c r="H23" s="809" t="s">
        <v>260</v>
      </c>
      <c r="I23" s="810"/>
      <c r="J23" s="810"/>
      <c r="K23" s="810"/>
      <c r="L23" s="811"/>
      <c r="M23" s="812"/>
      <c r="N23" s="812"/>
      <c r="O23" s="812"/>
      <c r="P23" s="812"/>
      <c r="Q23" s="813"/>
      <c r="R23" s="814"/>
      <c r="S23" s="815"/>
      <c r="T23" s="815"/>
      <c r="U23" s="815"/>
      <c r="V23" s="816"/>
      <c r="W23" s="59"/>
    </row>
    <row r="24" spans="1:28" ht="17.100000000000001" customHeight="1" thickBot="1" x14ac:dyDescent="0.3">
      <c r="A24" s="345">
        <f t="shared" si="0"/>
        <v>24</v>
      </c>
      <c r="B24" s="157"/>
      <c r="C24" s="824" t="s">
        <v>284</v>
      </c>
      <c r="D24" s="824"/>
      <c r="E24" s="824"/>
      <c r="F24" s="824"/>
      <c r="G24" s="410"/>
      <c r="H24" s="825" t="s">
        <v>258</v>
      </c>
      <c r="I24" s="645"/>
      <c r="J24" s="645"/>
      <c r="K24" s="645"/>
      <c r="L24" s="826"/>
      <c r="M24" s="806"/>
      <c r="N24" s="806"/>
      <c r="O24" s="806"/>
      <c r="P24" s="806"/>
      <c r="Q24" s="807"/>
      <c r="R24" s="806"/>
      <c r="S24" s="806"/>
      <c r="T24" s="806"/>
      <c r="U24" s="806"/>
      <c r="V24" s="807"/>
      <c r="W24" s="59"/>
      <c r="Z24" s="38" t="s">
        <v>285</v>
      </c>
      <c r="AB24" s="38" t="s">
        <v>285</v>
      </c>
    </row>
    <row r="25" spans="1:28" ht="17.100000000000001" customHeight="1" thickBot="1" x14ac:dyDescent="0.3">
      <c r="A25" s="345">
        <f t="shared" si="0"/>
        <v>25</v>
      </c>
      <c r="B25" s="157"/>
      <c r="C25" s="824" t="s">
        <v>286</v>
      </c>
      <c r="D25" s="824"/>
      <c r="E25" s="824"/>
      <c r="F25" s="824"/>
      <c r="G25" s="410"/>
      <c r="H25" s="827" t="s">
        <v>287</v>
      </c>
      <c r="I25" s="828"/>
      <c r="J25" s="828"/>
      <c r="K25" s="828"/>
      <c r="L25" s="828"/>
      <c r="M25" s="805"/>
      <c r="N25" s="806"/>
      <c r="O25" s="806"/>
      <c r="P25" s="806"/>
      <c r="Q25" s="807"/>
      <c r="R25" s="806"/>
      <c r="S25" s="806"/>
      <c r="T25" s="806"/>
      <c r="U25" s="806"/>
      <c r="V25" s="807"/>
      <c r="W25" s="59"/>
      <c r="Z25" s="38" t="s">
        <v>21</v>
      </c>
      <c r="AB25" s="38" t="s">
        <v>21</v>
      </c>
    </row>
    <row r="26" spans="1:28" ht="17.100000000000001" customHeight="1" x14ac:dyDescent="0.25">
      <c r="A26" s="345">
        <f t="shared" si="0"/>
        <v>26</v>
      </c>
      <c r="B26" s="157"/>
      <c r="C26" s="824" t="s">
        <v>288</v>
      </c>
      <c r="D26" s="824"/>
      <c r="E26" s="824"/>
      <c r="F26" s="824"/>
      <c r="G26" s="410"/>
      <c r="H26" s="800" t="s">
        <v>278</v>
      </c>
      <c r="I26" s="801"/>
      <c r="J26" s="801"/>
      <c r="K26" s="801"/>
      <c r="L26" s="802"/>
      <c r="M26" s="806"/>
      <c r="N26" s="806"/>
      <c r="O26" s="806"/>
      <c r="P26" s="806"/>
      <c r="Q26" s="807"/>
      <c r="R26" s="806"/>
      <c r="S26" s="806"/>
      <c r="T26" s="806"/>
      <c r="U26" s="806"/>
      <c r="V26" s="807"/>
      <c r="W26" s="59"/>
      <c r="Z26" s="54" t="s">
        <v>276</v>
      </c>
      <c r="AB26" s="78" t="s">
        <v>289</v>
      </c>
    </row>
    <row r="27" spans="1:28" ht="17.100000000000001" customHeight="1" thickBot="1" x14ac:dyDescent="0.3">
      <c r="A27" s="345">
        <f t="shared" si="0"/>
        <v>27</v>
      </c>
      <c r="B27" s="157"/>
      <c r="C27" s="824" t="s">
        <v>290</v>
      </c>
      <c r="D27" s="824"/>
      <c r="E27" s="824"/>
      <c r="F27" s="824"/>
      <c r="G27" s="410"/>
      <c r="H27" s="805" t="s">
        <v>289</v>
      </c>
      <c r="I27" s="806"/>
      <c r="J27" s="806"/>
      <c r="K27" s="806"/>
      <c r="L27" s="807"/>
      <c r="M27" s="806"/>
      <c r="N27" s="806"/>
      <c r="O27" s="806"/>
      <c r="P27" s="806"/>
      <c r="Q27" s="807"/>
      <c r="R27" s="806"/>
      <c r="S27" s="806"/>
      <c r="T27" s="806"/>
      <c r="U27" s="806"/>
      <c r="V27" s="807"/>
      <c r="W27" s="59"/>
      <c r="Z27" s="78" t="s">
        <v>289</v>
      </c>
      <c r="AB27" s="60" t="s">
        <v>291</v>
      </c>
    </row>
    <row r="28" spans="1:28" ht="17.100000000000001" customHeight="1" thickBot="1" x14ac:dyDescent="0.25">
      <c r="A28" s="345">
        <f t="shared" si="0"/>
        <v>28</v>
      </c>
      <c r="B28" s="157"/>
      <c r="C28" s="376" t="s">
        <v>292</v>
      </c>
      <c r="D28" s="376"/>
      <c r="E28" s="376"/>
      <c r="F28" s="411"/>
      <c r="G28" s="412"/>
      <c r="H28" s="795" t="s">
        <v>293</v>
      </c>
      <c r="I28" s="796"/>
      <c r="J28" s="796"/>
      <c r="K28" s="796"/>
      <c r="L28" s="797"/>
      <c r="M28" s="803"/>
      <c r="N28" s="656"/>
      <c r="O28" s="656"/>
      <c r="P28" s="656"/>
      <c r="Q28" s="804"/>
      <c r="R28" s="803"/>
      <c r="S28" s="803"/>
      <c r="T28" s="803"/>
      <c r="U28" s="803"/>
      <c r="V28" s="804"/>
      <c r="W28" s="59"/>
      <c r="Z28" s="60" t="s">
        <v>291</v>
      </c>
    </row>
    <row r="29" spans="1:28" ht="17.100000000000001" customHeight="1" x14ac:dyDescent="0.2">
      <c r="A29" s="345">
        <f t="shared" si="0"/>
        <v>29</v>
      </c>
      <c r="B29" s="157"/>
      <c r="C29" s="376" t="s">
        <v>294</v>
      </c>
      <c r="D29" s="376"/>
      <c r="E29" s="376"/>
      <c r="F29" s="411"/>
      <c r="G29" s="63" t="str">
        <f>IF([1]JP1!$F$3=[1]JP1!$O$73,L2si,IF([1]JP1!$F$3=[1]JP1!$O$74,L2us,""))</f>
        <v>mm</v>
      </c>
      <c r="H29" s="795" t="s">
        <v>260</v>
      </c>
      <c r="I29" s="796"/>
      <c r="J29" s="796"/>
      <c r="K29" s="796"/>
      <c r="L29" s="797"/>
      <c r="M29" s="413"/>
      <c r="N29" s="414" t="s">
        <v>256</v>
      </c>
      <c r="O29" s="415"/>
      <c r="P29" s="414" t="s">
        <v>256</v>
      </c>
      <c r="Q29" s="402"/>
      <c r="R29" s="413"/>
      <c r="S29" s="399" t="s">
        <v>256</v>
      </c>
      <c r="T29" s="397"/>
      <c r="U29" s="416" t="s">
        <v>256</v>
      </c>
      <c r="V29" s="417"/>
      <c r="W29" s="59"/>
    </row>
    <row r="30" spans="1:28" ht="17.100000000000001" customHeight="1" x14ac:dyDescent="0.2">
      <c r="A30" s="345">
        <f t="shared" si="0"/>
        <v>30</v>
      </c>
      <c r="B30" s="157"/>
      <c r="C30" s="374" t="s">
        <v>295</v>
      </c>
      <c r="D30" s="384"/>
      <c r="E30" s="376"/>
      <c r="F30" s="411"/>
      <c r="G30" s="63" t="str">
        <f>IF([1]JP1!$F$3=[1]JP1!$O$73,Prsi,IF([1]JP1!$F$3=[1]JP1!$O$74,GPus,""))</f>
        <v>bara</v>
      </c>
      <c r="H30" s="795" t="s">
        <v>410</v>
      </c>
      <c r="I30" s="796"/>
      <c r="J30" s="796"/>
      <c r="K30" s="796"/>
      <c r="L30" s="797"/>
      <c r="M30" s="793"/>
      <c r="N30" s="803"/>
      <c r="O30" s="803"/>
      <c r="P30" s="803"/>
      <c r="Q30" s="798"/>
      <c r="R30" s="793"/>
      <c r="S30" s="793"/>
      <c r="T30" s="793"/>
      <c r="U30" s="793"/>
      <c r="V30" s="798"/>
      <c r="W30" s="59"/>
    </row>
    <row r="31" spans="1:28" ht="17.100000000000001" customHeight="1" x14ac:dyDescent="0.2">
      <c r="A31" s="345">
        <f t="shared" si="0"/>
        <v>31</v>
      </c>
      <c r="B31" s="157"/>
      <c r="C31" s="374" t="s">
        <v>297</v>
      </c>
      <c r="D31" s="376"/>
      <c r="E31" s="376"/>
      <c r="F31" s="376"/>
      <c r="G31" s="63" t="str">
        <f>IF([1]JP1!$F$3=[1]JP1!$O$73,Prsi,IF([1]JP1!$F$3=[1]JP1!$O$74,GPus,""))</f>
        <v>bara</v>
      </c>
      <c r="H31" s="795" t="s">
        <v>410</v>
      </c>
      <c r="I31" s="796"/>
      <c r="J31" s="796"/>
      <c r="K31" s="796"/>
      <c r="L31" s="797"/>
      <c r="M31" s="793"/>
      <c r="N31" s="793"/>
      <c r="O31" s="793"/>
      <c r="P31" s="793"/>
      <c r="Q31" s="798"/>
      <c r="R31" s="793"/>
      <c r="S31" s="793"/>
      <c r="T31" s="793"/>
      <c r="U31" s="793"/>
      <c r="V31" s="798"/>
      <c r="W31" s="59"/>
    </row>
    <row r="32" spans="1:28" ht="30.75" customHeight="1" thickBot="1" x14ac:dyDescent="0.25">
      <c r="A32" s="345">
        <f t="shared" si="0"/>
        <v>32</v>
      </c>
      <c r="B32" s="157"/>
      <c r="C32" s="829" t="str">
        <f>IF([1]JP1!F3=[1]JP1!O73,"Suction specific speed with max. impeller
diameter at BEP  (m3/h - m - rpm )",IF([1]JP1!F3=[1]JP1!O74,"Suction specific speed with max. impeller
diameter at BEP  (GPM - FT - rpm )",""))</f>
        <v>Suction specific speed with max. impeller
diameter at BEP  (m3/h - m - rpm )</v>
      </c>
      <c r="D32" s="829"/>
      <c r="E32" s="829"/>
      <c r="F32" s="829"/>
      <c r="G32" s="392"/>
      <c r="H32" s="795" t="str">
        <f>IF([1]JP1!F3=[1]JP1!O73,"Less than 12800",IF([1]JP1!F3=[1]JP1!O74,"Less than 11000",""))</f>
        <v>Less than 12800</v>
      </c>
      <c r="I32" s="796"/>
      <c r="J32" s="796"/>
      <c r="K32" s="796"/>
      <c r="L32" s="797"/>
      <c r="M32" s="793"/>
      <c r="N32" s="793"/>
      <c r="O32" s="793"/>
      <c r="P32" s="793"/>
      <c r="Q32" s="798"/>
      <c r="R32" s="793"/>
      <c r="S32" s="793"/>
      <c r="T32" s="793"/>
      <c r="U32" s="793"/>
      <c r="V32" s="798"/>
      <c r="W32" s="59"/>
    </row>
    <row r="33" spans="1:28" ht="17.100000000000001" customHeight="1" thickBot="1" x14ac:dyDescent="0.25">
      <c r="A33" s="345">
        <f t="shared" si="0"/>
        <v>33</v>
      </c>
      <c r="B33" s="508"/>
      <c r="C33" s="701" t="s">
        <v>476</v>
      </c>
      <c r="D33" s="621"/>
      <c r="E33" s="621"/>
      <c r="F33" s="621"/>
      <c r="G33" s="622"/>
      <c r="H33" s="509"/>
      <c r="I33" s="510"/>
      <c r="J33" s="510"/>
      <c r="K33" s="510"/>
      <c r="L33" s="511"/>
      <c r="M33" s="510"/>
      <c r="N33" s="510"/>
      <c r="O33" s="510"/>
      <c r="P33" s="510"/>
      <c r="Q33" s="511"/>
      <c r="R33" s="701"/>
      <c r="S33" s="701"/>
      <c r="T33" s="701"/>
      <c r="U33" s="701"/>
      <c r="V33" s="702"/>
      <c r="W33" s="59"/>
    </row>
    <row r="34" spans="1:28" ht="17.100000000000001" customHeight="1" thickBot="1" x14ac:dyDescent="0.25">
      <c r="A34" s="31">
        <f t="shared" si="0"/>
        <v>34</v>
      </c>
      <c r="B34" s="153"/>
      <c r="C34" s="969" t="str">
        <f>IF([1]JP1!L2=[1]JP1!X2,"",IF([1]JP1!L2=[1]JP1!X3,"Seals and Sealing System to be excluded from budget proposal for pumps",IF([1]JP1!L2=[1]JP1!X4,"Seals and Sealing System to be excluded from firm proposal for pumps","Seals and Sealing System shall be in accordance with requisition number :")))</f>
        <v>Seals and Sealing System shall be in accordance with requisition number :</v>
      </c>
      <c r="D34" s="969"/>
      <c r="E34" s="969"/>
      <c r="F34" s="969"/>
      <c r="G34" s="969"/>
      <c r="H34" s="969"/>
      <c r="I34" s="969"/>
      <c r="J34" s="969"/>
      <c r="K34" s="969"/>
      <c r="L34" s="969"/>
      <c r="M34" s="969"/>
      <c r="N34" s="969"/>
      <c r="O34" s="969"/>
      <c r="P34" s="969"/>
      <c r="Q34" s="970"/>
      <c r="R34" s="971"/>
      <c r="S34" s="971"/>
      <c r="T34" s="971"/>
      <c r="U34" s="971"/>
      <c r="V34" s="972"/>
      <c r="W34" s="129"/>
      <c r="AB34" s="421"/>
    </row>
    <row r="35" spans="1:28" ht="17.100000000000001" customHeight="1" thickBot="1" x14ac:dyDescent="0.25">
      <c r="A35" s="31">
        <f t="shared" si="0"/>
        <v>35</v>
      </c>
      <c r="B35" s="418"/>
      <c r="C35" s="701" t="s">
        <v>298</v>
      </c>
      <c r="D35" s="701"/>
      <c r="E35" s="701"/>
      <c r="F35" s="701"/>
      <c r="G35" s="702"/>
      <c r="H35" s="700" t="s">
        <v>246</v>
      </c>
      <c r="I35" s="621"/>
      <c r="J35" s="621"/>
      <c r="K35" s="621"/>
      <c r="L35" s="622"/>
      <c r="M35" s="700"/>
      <c r="N35" s="621"/>
      <c r="O35" s="621"/>
      <c r="P35" s="621"/>
      <c r="Q35" s="622"/>
      <c r="R35" s="700"/>
      <c r="S35" s="621"/>
      <c r="T35" s="621"/>
      <c r="U35" s="621"/>
      <c r="V35" s="622"/>
      <c r="W35" s="59"/>
    </row>
    <row r="36" spans="1:28" s="421" customFormat="1" ht="17.100000000000001" customHeight="1" x14ac:dyDescent="0.25">
      <c r="A36" s="345">
        <f t="shared" si="0"/>
        <v>36</v>
      </c>
      <c r="B36" s="419"/>
      <c r="C36" s="830" t="s">
        <v>299</v>
      </c>
      <c r="D36" s="830"/>
      <c r="E36" s="830"/>
      <c r="F36" s="830"/>
      <c r="G36" s="410"/>
      <c r="H36" s="968" t="s">
        <v>39</v>
      </c>
      <c r="I36" s="911"/>
      <c r="J36" s="420" t="str">
        <f>"/"</f>
        <v>/</v>
      </c>
      <c r="K36" s="911" t="s">
        <v>477</v>
      </c>
      <c r="L36" s="912"/>
      <c r="M36" s="793"/>
      <c r="N36" s="793"/>
      <c r="O36" s="793"/>
      <c r="P36" s="793"/>
      <c r="Q36" s="798"/>
      <c r="R36" s="793"/>
      <c r="S36" s="793"/>
      <c r="T36" s="793"/>
      <c r="U36" s="793"/>
      <c r="V36" s="798"/>
      <c r="W36" s="59"/>
      <c r="AB36" s="29"/>
    </row>
    <row r="37" spans="1:28" ht="17.100000000000001" customHeight="1" x14ac:dyDescent="0.2">
      <c r="A37" s="345">
        <f t="shared" si="0"/>
        <v>37</v>
      </c>
      <c r="B37" s="153"/>
      <c r="C37" s="57" t="s">
        <v>302</v>
      </c>
      <c r="D37" s="57"/>
      <c r="E37" s="57"/>
      <c r="F37" s="57"/>
      <c r="G37" s="422"/>
      <c r="H37" s="834" t="s">
        <v>303</v>
      </c>
      <c r="I37" s="835"/>
      <c r="J37" s="835"/>
      <c r="K37" s="835"/>
      <c r="L37" s="836"/>
      <c r="M37" s="413"/>
      <c r="N37" s="413"/>
      <c r="O37" s="413"/>
      <c r="P37" s="413"/>
      <c r="Q37" s="423"/>
      <c r="R37" s="837"/>
      <c r="S37" s="837"/>
      <c r="T37" s="837"/>
      <c r="U37" s="837"/>
      <c r="V37" s="838"/>
      <c r="W37" s="59"/>
      <c r="Y37" s="512" t="s">
        <v>302</v>
      </c>
      <c r="AA37" s="513" t="s">
        <v>304</v>
      </c>
    </row>
    <row r="38" spans="1:28" ht="17.100000000000001" customHeight="1" x14ac:dyDescent="0.2">
      <c r="A38" s="345">
        <f t="shared" si="0"/>
        <v>38</v>
      </c>
      <c r="B38" s="153"/>
      <c r="C38" s="57" t="s">
        <v>305</v>
      </c>
      <c r="D38" s="57"/>
      <c r="E38" s="57"/>
      <c r="F38" s="57"/>
      <c r="G38" s="422"/>
      <c r="H38" s="834" t="s">
        <v>303</v>
      </c>
      <c r="I38" s="835"/>
      <c r="J38" s="835"/>
      <c r="K38" s="835"/>
      <c r="L38" s="836"/>
      <c r="M38" s="413"/>
      <c r="N38" s="413"/>
      <c r="O38" s="413"/>
      <c r="P38" s="413"/>
      <c r="Q38" s="423"/>
      <c r="R38" s="837"/>
      <c r="S38" s="837"/>
      <c r="T38" s="837"/>
      <c r="U38" s="837"/>
      <c r="V38" s="838"/>
      <c r="W38" s="59"/>
      <c r="Y38" s="512" t="s">
        <v>305</v>
      </c>
      <c r="AA38" s="513" t="s">
        <v>303</v>
      </c>
    </row>
    <row r="39" spans="1:28" ht="17.100000000000001" customHeight="1" x14ac:dyDescent="0.2">
      <c r="A39" s="345">
        <f t="shared" si="0"/>
        <v>39</v>
      </c>
      <c r="B39" s="153"/>
      <c r="C39" s="57" t="s">
        <v>306</v>
      </c>
      <c r="D39" s="57"/>
      <c r="E39" s="57"/>
      <c r="F39" s="57"/>
      <c r="G39" s="422"/>
      <c r="H39" s="834" t="s">
        <v>307</v>
      </c>
      <c r="I39" s="835"/>
      <c r="J39" s="835"/>
      <c r="K39" s="835"/>
      <c r="L39" s="836"/>
      <c r="M39" s="413"/>
      <c r="N39" s="413"/>
      <c r="O39" s="413"/>
      <c r="P39" s="413"/>
      <c r="Q39" s="423"/>
      <c r="R39" s="837"/>
      <c r="S39" s="837"/>
      <c r="T39" s="837"/>
      <c r="U39" s="837"/>
      <c r="V39" s="838"/>
      <c r="W39" s="59"/>
      <c r="Y39" s="512" t="s">
        <v>306</v>
      </c>
      <c r="AA39" s="513" t="s">
        <v>308</v>
      </c>
    </row>
    <row r="40" spans="1:28" ht="17.100000000000001" customHeight="1" x14ac:dyDescent="0.2">
      <c r="A40" s="345">
        <f t="shared" si="0"/>
        <v>40</v>
      </c>
      <c r="B40" s="153"/>
      <c r="C40" s="57" t="s">
        <v>309</v>
      </c>
      <c r="D40" s="57"/>
      <c r="E40" s="57"/>
      <c r="F40" s="57"/>
      <c r="G40" s="63"/>
      <c r="H40" s="834" t="s">
        <v>310</v>
      </c>
      <c r="I40" s="835"/>
      <c r="J40" s="835"/>
      <c r="K40" s="835"/>
      <c r="L40" s="836"/>
      <c r="M40" s="413"/>
      <c r="N40" s="413"/>
      <c r="O40" s="413"/>
      <c r="P40" s="413"/>
      <c r="Q40" s="423"/>
      <c r="R40" s="837"/>
      <c r="S40" s="837"/>
      <c r="T40" s="837"/>
      <c r="U40" s="837"/>
      <c r="V40" s="838"/>
      <c r="W40" s="59"/>
      <c r="Y40" s="512" t="s">
        <v>309</v>
      </c>
      <c r="AA40" s="513" t="s">
        <v>310</v>
      </c>
    </row>
    <row r="41" spans="1:28" ht="17.100000000000001" customHeight="1" x14ac:dyDescent="0.2">
      <c r="A41" s="345">
        <f t="shared" si="0"/>
        <v>41</v>
      </c>
      <c r="B41" s="153"/>
      <c r="C41" s="57" t="s">
        <v>311</v>
      </c>
      <c r="D41" s="57"/>
      <c r="E41" s="57"/>
      <c r="F41" s="57"/>
      <c r="G41" s="422"/>
      <c r="H41" s="834" t="s">
        <v>310</v>
      </c>
      <c r="I41" s="835"/>
      <c r="J41" s="835"/>
      <c r="K41" s="835"/>
      <c r="L41" s="836"/>
      <c r="M41" s="413"/>
      <c r="N41" s="413"/>
      <c r="O41" s="413"/>
      <c r="P41" s="413"/>
      <c r="Q41" s="423"/>
      <c r="R41" s="837"/>
      <c r="S41" s="837"/>
      <c r="T41" s="837"/>
      <c r="U41" s="837"/>
      <c r="V41" s="838"/>
      <c r="W41" s="129"/>
      <c r="Y41" s="512" t="s">
        <v>311</v>
      </c>
      <c r="AA41" s="513" t="s">
        <v>310</v>
      </c>
    </row>
    <row r="42" spans="1:28" ht="17.100000000000001" customHeight="1" x14ac:dyDescent="0.2">
      <c r="A42" s="345">
        <f t="shared" si="0"/>
        <v>42</v>
      </c>
      <c r="B42" s="153"/>
      <c r="C42" s="57" t="s">
        <v>312</v>
      </c>
      <c r="D42" s="57"/>
      <c r="E42" s="57"/>
      <c r="F42" s="57"/>
      <c r="G42" s="422"/>
      <c r="H42" s="834" t="s">
        <v>313</v>
      </c>
      <c r="I42" s="835"/>
      <c r="J42" s="835"/>
      <c r="K42" s="835"/>
      <c r="L42" s="836"/>
      <c r="M42" s="413"/>
      <c r="N42" s="413"/>
      <c r="O42" s="413"/>
      <c r="P42" s="413"/>
      <c r="Q42" s="423"/>
      <c r="R42" s="837"/>
      <c r="S42" s="837"/>
      <c r="T42" s="837"/>
      <c r="U42" s="837"/>
      <c r="V42" s="838"/>
      <c r="W42" s="129"/>
      <c r="Y42" s="512" t="s">
        <v>312</v>
      </c>
      <c r="AA42" s="513" t="s">
        <v>314</v>
      </c>
    </row>
    <row r="43" spans="1:28" ht="17.100000000000001" customHeight="1" x14ac:dyDescent="0.2">
      <c r="A43" s="345">
        <f t="shared" si="0"/>
        <v>43</v>
      </c>
      <c r="B43" s="153"/>
      <c r="C43" s="57" t="s">
        <v>315</v>
      </c>
      <c r="D43" s="57"/>
      <c r="E43" s="57"/>
      <c r="F43" s="57"/>
      <c r="G43" s="422"/>
      <c r="H43" s="834" t="s">
        <v>307</v>
      </c>
      <c r="I43" s="835"/>
      <c r="J43" s="835"/>
      <c r="K43" s="835"/>
      <c r="L43" s="836"/>
      <c r="M43" s="413"/>
      <c r="N43" s="413"/>
      <c r="O43" s="413"/>
      <c r="P43" s="413"/>
      <c r="Q43" s="423"/>
      <c r="R43" s="837"/>
      <c r="S43" s="837"/>
      <c r="T43" s="837"/>
      <c r="U43" s="837"/>
      <c r="V43" s="838"/>
      <c r="W43" s="59"/>
      <c r="Y43" s="512" t="s">
        <v>315</v>
      </c>
      <c r="AA43" s="513" t="s">
        <v>307</v>
      </c>
    </row>
    <row r="44" spans="1:28" ht="17.100000000000001" customHeight="1" x14ac:dyDescent="0.2">
      <c r="A44" s="345">
        <f t="shared" si="0"/>
        <v>44</v>
      </c>
      <c r="B44" s="426"/>
      <c r="C44" s="79" t="s">
        <v>316</v>
      </c>
      <c r="D44" s="427"/>
      <c r="E44" s="427"/>
      <c r="F44" s="427"/>
      <c r="G44" s="428"/>
      <c r="H44" s="834" t="s">
        <v>310</v>
      </c>
      <c r="I44" s="835"/>
      <c r="J44" s="835"/>
      <c r="K44" s="835"/>
      <c r="L44" s="836"/>
      <c r="M44" s="413"/>
      <c r="N44" s="413"/>
      <c r="O44" s="413"/>
      <c r="P44" s="413"/>
      <c r="Q44" s="423"/>
      <c r="R44" s="837"/>
      <c r="S44" s="837"/>
      <c r="T44" s="837"/>
      <c r="U44" s="837"/>
      <c r="V44" s="838"/>
      <c r="W44" s="59"/>
      <c r="Y44" s="514" t="s">
        <v>317</v>
      </c>
      <c r="AA44" s="513" t="s">
        <v>310</v>
      </c>
    </row>
    <row r="45" spans="1:28" ht="17.100000000000001" customHeight="1" x14ac:dyDescent="0.2">
      <c r="A45" s="345">
        <f t="shared" si="0"/>
        <v>45</v>
      </c>
      <c r="B45" s="430"/>
      <c r="C45" s="79" t="s">
        <v>318</v>
      </c>
      <c r="D45" s="57"/>
      <c r="E45" s="79" t="s">
        <v>12</v>
      </c>
      <c r="F45" s="79" t="s">
        <v>12</v>
      </c>
      <c r="G45" s="422"/>
      <c r="H45" s="834" t="s">
        <v>303</v>
      </c>
      <c r="I45" s="835"/>
      <c r="J45" s="835"/>
      <c r="K45" s="835"/>
      <c r="L45" s="836"/>
      <c r="M45" s="413"/>
      <c r="N45" s="413"/>
      <c r="O45" s="413"/>
      <c r="P45" s="413"/>
      <c r="Q45" s="423"/>
      <c r="R45" s="837"/>
      <c r="S45" s="837"/>
      <c r="T45" s="837"/>
      <c r="U45" s="837"/>
      <c r="V45" s="838"/>
      <c r="W45" s="59"/>
      <c r="Y45" s="514" t="s">
        <v>319</v>
      </c>
      <c r="AA45" s="515" t="s">
        <v>320</v>
      </c>
    </row>
    <row r="46" spans="1:28" ht="17.100000000000001" customHeight="1" x14ac:dyDescent="0.2">
      <c r="A46" s="345">
        <f t="shared" si="0"/>
        <v>46</v>
      </c>
      <c r="B46" s="430"/>
      <c r="C46" s="79" t="s">
        <v>321</v>
      </c>
      <c r="D46" s="57"/>
      <c r="E46" s="79"/>
      <c r="F46" s="79"/>
      <c r="G46" s="432"/>
      <c r="H46" s="834" t="s">
        <v>303</v>
      </c>
      <c r="I46" s="835"/>
      <c r="J46" s="835"/>
      <c r="K46" s="835"/>
      <c r="L46" s="836"/>
      <c r="M46" s="413"/>
      <c r="N46" s="413"/>
      <c r="O46" s="413"/>
      <c r="P46" s="413"/>
      <c r="Q46" s="423"/>
      <c r="R46" s="837"/>
      <c r="S46" s="837"/>
      <c r="T46" s="837"/>
      <c r="U46" s="837"/>
      <c r="V46" s="838"/>
      <c r="W46" s="59"/>
      <c r="Y46" s="514" t="s">
        <v>318</v>
      </c>
      <c r="AA46" s="513" t="s">
        <v>303</v>
      </c>
    </row>
    <row r="47" spans="1:28" ht="17.100000000000001" customHeight="1" x14ac:dyDescent="0.2">
      <c r="A47" s="345">
        <f t="shared" si="0"/>
        <v>47</v>
      </c>
      <c r="B47" s="430"/>
      <c r="C47" s="79" t="s">
        <v>322</v>
      </c>
      <c r="D47" s="57"/>
      <c r="E47" s="79"/>
      <c r="F47" s="79"/>
      <c r="G47" s="432"/>
      <c r="H47" s="834" t="s">
        <v>303</v>
      </c>
      <c r="I47" s="835"/>
      <c r="J47" s="835"/>
      <c r="K47" s="835"/>
      <c r="L47" s="836"/>
      <c r="M47" s="413"/>
      <c r="N47" s="413"/>
      <c r="O47" s="413"/>
      <c r="P47" s="413"/>
      <c r="Q47" s="423"/>
      <c r="R47" s="837"/>
      <c r="S47" s="837"/>
      <c r="T47" s="837"/>
      <c r="U47" s="837"/>
      <c r="V47" s="838"/>
      <c r="W47" s="59"/>
      <c r="Y47" s="514" t="s">
        <v>323</v>
      </c>
      <c r="AA47" s="513" t="s">
        <v>303</v>
      </c>
    </row>
    <row r="48" spans="1:28" ht="17.100000000000001" customHeight="1" x14ac:dyDescent="0.2">
      <c r="A48" s="345">
        <f t="shared" si="0"/>
        <v>48</v>
      </c>
      <c r="B48" s="430"/>
      <c r="C48" s="79" t="s">
        <v>324</v>
      </c>
      <c r="D48" s="57"/>
      <c r="E48" s="79"/>
      <c r="F48" s="79"/>
      <c r="G48" s="422"/>
      <c r="H48" s="834" t="s">
        <v>310</v>
      </c>
      <c r="I48" s="835"/>
      <c r="J48" s="835"/>
      <c r="K48" s="835"/>
      <c r="L48" s="836"/>
      <c r="M48" s="413"/>
      <c r="N48" s="413"/>
      <c r="O48" s="413"/>
      <c r="P48" s="413"/>
      <c r="Q48" s="423"/>
      <c r="R48" s="837"/>
      <c r="S48" s="837"/>
      <c r="T48" s="837"/>
      <c r="U48" s="837"/>
      <c r="V48" s="838"/>
      <c r="W48" s="59"/>
      <c r="Y48" s="514" t="s">
        <v>322</v>
      </c>
      <c r="AA48" s="513" t="s">
        <v>303</v>
      </c>
    </row>
    <row r="49" spans="1:28" ht="17.100000000000001" customHeight="1" x14ac:dyDescent="0.2">
      <c r="A49" s="345">
        <f t="shared" si="0"/>
        <v>49</v>
      </c>
      <c r="B49" s="430"/>
      <c r="C49" s="79" t="s">
        <v>325</v>
      </c>
      <c r="D49" s="57"/>
      <c r="E49" s="79"/>
      <c r="F49" s="79"/>
      <c r="G49" s="422"/>
      <c r="H49" s="834" t="s">
        <v>310</v>
      </c>
      <c r="I49" s="835"/>
      <c r="J49" s="835"/>
      <c r="K49" s="835"/>
      <c r="L49" s="836"/>
      <c r="M49" s="413"/>
      <c r="N49" s="413"/>
      <c r="O49" s="413"/>
      <c r="P49" s="413"/>
      <c r="Q49" s="423"/>
      <c r="R49" s="837"/>
      <c r="S49" s="837"/>
      <c r="T49" s="837"/>
      <c r="U49" s="837"/>
      <c r="V49" s="838"/>
      <c r="W49" s="59"/>
      <c r="Y49" s="514" t="s">
        <v>325</v>
      </c>
      <c r="AA49" s="513" t="s">
        <v>310</v>
      </c>
    </row>
    <row r="50" spans="1:28" ht="17.100000000000001" customHeight="1" x14ac:dyDescent="0.2">
      <c r="A50" s="345">
        <f t="shared" si="0"/>
        <v>50</v>
      </c>
      <c r="B50" s="430"/>
      <c r="C50" s="57" t="s">
        <v>326</v>
      </c>
      <c r="D50" s="57"/>
      <c r="E50" s="57"/>
      <c r="F50" s="57"/>
      <c r="G50" s="422"/>
      <c r="H50" s="834" t="s">
        <v>307</v>
      </c>
      <c r="I50" s="835"/>
      <c r="J50" s="835"/>
      <c r="K50" s="835"/>
      <c r="L50" s="836"/>
      <c r="M50" s="413"/>
      <c r="N50" s="413"/>
      <c r="O50" s="413"/>
      <c r="P50" s="413"/>
      <c r="Q50" s="423"/>
      <c r="R50" s="837"/>
      <c r="S50" s="837"/>
      <c r="T50" s="837"/>
      <c r="U50" s="837"/>
      <c r="V50" s="838"/>
      <c r="W50" s="59"/>
      <c r="Y50" s="512" t="s">
        <v>326</v>
      </c>
      <c r="AA50" s="513" t="s">
        <v>307</v>
      </c>
    </row>
    <row r="51" spans="1:28" ht="17.100000000000001" customHeight="1" x14ac:dyDescent="0.2">
      <c r="A51" s="345">
        <f t="shared" si="0"/>
        <v>51</v>
      </c>
      <c r="B51" s="430"/>
      <c r="C51" s="57" t="s">
        <v>327</v>
      </c>
      <c r="D51" s="57"/>
      <c r="E51" s="79"/>
      <c r="F51" s="79" t="s">
        <v>12</v>
      </c>
      <c r="G51" s="422"/>
      <c r="H51" s="834" t="s">
        <v>303</v>
      </c>
      <c r="I51" s="835"/>
      <c r="J51" s="835"/>
      <c r="K51" s="835"/>
      <c r="L51" s="836"/>
      <c r="M51" s="413"/>
      <c r="N51" s="413"/>
      <c r="O51" s="413"/>
      <c r="P51" s="413"/>
      <c r="Q51" s="423"/>
      <c r="R51" s="837"/>
      <c r="S51" s="837"/>
      <c r="T51" s="837"/>
      <c r="U51" s="837"/>
      <c r="V51" s="838"/>
      <c r="W51" s="59"/>
      <c r="Y51" s="512" t="s">
        <v>328</v>
      </c>
      <c r="AA51" s="513" t="s">
        <v>329</v>
      </c>
    </row>
    <row r="52" spans="1:28" ht="17.100000000000001" customHeight="1" x14ac:dyDescent="0.2">
      <c r="A52" s="345">
        <f t="shared" si="0"/>
        <v>52</v>
      </c>
      <c r="B52" s="430"/>
      <c r="C52" s="79" t="s">
        <v>330</v>
      </c>
      <c r="D52" s="57"/>
      <c r="E52" s="57"/>
      <c r="F52" s="57"/>
      <c r="G52" s="422"/>
      <c r="H52" s="834" t="s">
        <v>303</v>
      </c>
      <c r="I52" s="835"/>
      <c r="J52" s="835"/>
      <c r="K52" s="835"/>
      <c r="L52" s="836"/>
      <c r="M52" s="413"/>
      <c r="N52" s="413"/>
      <c r="O52" s="413"/>
      <c r="P52" s="413"/>
      <c r="Q52" s="423"/>
      <c r="R52" s="837"/>
      <c r="S52" s="837"/>
      <c r="T52" s="837"/>
      <c r="U52" s="837"/>
      <c r="V52" s="838"/>
      <c r="W52" s="59"/>
      <c r="Y52" s="512" t="s">
        <v>331</v>
      </c>
      <c r="AA52" s="513" t="s">
        <v>332</v>
      </c>
    </row>
    <row r="53" spans="1:28" ht="17.100000000000001" customHeight="1" x14ac:dyDescent="0.2">
      <c r="A53" s="345">
        <f t="shared" si="0"/>
        <v>53</v>
      </c>
      <c r="B53" s="430" t="s">
        <v>163</v>
      </c>
      <c r="C53" s="57" t="s">
        <v>333</v>
      </c>
      <c r="D53" s="57"/>
      <c r="E53" s="57"/>
      <c r="F53" s="57"/>
      <c r="G53" s="422"/>
      <c r="H53" s="834" t="s">
        <v>310</v>
      </c>
      <c r="I53" s="835"/>
      <c r="J53" s="835"/>
      <c r="K53" s="835"/>
      <c r="L53" s="836"/>
      <c r="M53" s="413"/>
      <c r="N53" s="413"/>
      <c r="O53" s="413"/>
      <c r="P53" s="413"/>
      <c r="Q53" s="423"/>
      <c r="R53" s="837"/>
      <c r="S53" s="837"/>
      <c r="T53" s="837"/>
      <c r="U53" s="837"/>
      <c r="V53" s="838"/>
      <c r="W53" s="59"/>
      <c r="Y53" s="512" t="s">
        <v>327</v>
      </c>
      <c r="AA53" s="513" t="s">
        <v>303</v>
      </c>
      <c r="AB53" s="421"/>
    </row>
    <row r="54" spans="1:28" ht="17.100000000000001" customHeight="1" x14ac:dyDescent="0.2">
      <c r="A54" s="345">
        <f t="shared" si="0"/>
        <v>54</v>
      </c>
      <c r="B54" s="430"/>
      <c r="C54" s="57" t="s">
        <v>334</v>
      </c>
      <c r="D54" s="57"/>
      <c r="E54" s="57"/>
      <c r="F54" s="57"/>
      <c r="G54" s="422"/>
      <c r="H54" s="834" t="s">
        <v>310</v>
      </c>
      <c r="I54" s="835"/>
      <c r="J54" s="835"/>
      <c r="K54" s="835"/>
      <c r="L54" s="836"/>
      <c r="M54" s="413"/>
      <c r="N54" s="413"/>
      <c r="O54" s="413"/>
      <c r="P54" s="413"/>
      <c r="Q54" s="423"/>
      <c r="R54" s="837"/>
      <c r="S54" s="837"/>
      <c r="T54" s="837"/>
      <c r="U54" s="837"/>
      <c r="V54" s="838"/>
      <c r="W54" s="59"/>
      <c r="Y54" s="514" t="s">
        <v>330</v>
      </c>
      <c r="AA54" s="513" t="s">
        <v>303</v>
      </c>
      <c r="AB54" s="421"/>
    </row>
    <row r="55" spans="1:28" s="421" customFormat="1" ht="17.100000000000001" customHeight="1" thickBot="1" x14ac:dyDescent="0.25">
      <c r="A55" s="345">
        <f t="shared" si="0"/>
        <v>55</v>
      </c>
      <c r="B55" s="433"/>
      <c r="C55" s="57" t="s">
        <v>335</v>
      </c>
      <c r="D55" s="57"/>
      <c r="E55" s="57"/>
      <c r="F55" s="57"/>
      <c r="G55" s="422"/>
      <c r="H55" s="834" t="s">
        <v>303</v>
      </c>
      <c r="I55" s="835"/>
      <c r="J55" s="835"/>
      <c r="K55" s="835"/>
      <c r="L55" s="836"/>
      <c r="M55" s="413"/>
      <c r="N55" s="413"/>
      <c r="O55" s="413"/>
      <c r="P55" s="413"/>
      <c r="Q55" s="423"/>
      <c r="R55" s="837"/>
      <c r="S55" s="837"/>
      <c r="T55" s="837"/>
      <c r="U55" s="837"/>
      <c r="V55" s="838"/>
      <c r="W55" s="59"/>
      <c r="Y55" s="514" t="s">
        <v>336</v>
      </c>
      <c r="AA55" s="513" t="s">
        <v>310</v>
      </c>
    </row>
    <row r="56" spans="1:28" s="421" customFormat="1" ht="17.100000000000001" customHeight="1" thickBot="1" x14ac:dyDescent="0.25">
      <c r="A56" s="31">
        <f t="shared" si="0"/>
        <v>56</v>
      </c>
      <c r="B56" s="434"/>
      <c r="C56" s="701" t="s">
        <v>337</v>
      </c>
      <c r="D56" s="701"/>
      <c r="E56" s="701"/>
      <c r="F56" s="701"/>
      <c r="G56" s="702"/>
      <c r="H56" s="700" t="s">
        <v>246</v>
      </c>
      <c r="I56" s="621"/>
      <c r="J56" s="621"/>
      <c r="K56" s="621"/>
      <c r="L56" s="622"/>
      <c r="M56" s="700"/>
      <c r="N56" s="621"/>
      <c r="O56" s="621"/>
      <c r="P56" s="621"/>
      <c r="Q56" s="622"/>
      <c r="R56" s="700"/>
      <c r="S56" s="621"/>
      <c r="T56" s="621"/>
      <c r="U56" s="621"/>
      <c r="V56" s="622"/>
      <c r="W56" s="59"/>
      <c r="Y56" s="514" t="s">
        <v>338</v>
      </c>
      <c r="AA56" s="513" t="s">
        <v>310</v>
      </c>
    </row>
    <row r="57" spans="1:28" s="421" customFormat="1" ht="17.100000000000001" customHeight="1" x14ac:dyDescent="0.2">
      <c r="A57" s="31">
        <f t="shared" si="0"/>
        <v>57</v>
      </c>
      <c r="B57" s="435"/>
      <c r="C57" s="79" t="s">
        <v>339</v>
      </c>
      <c r="D57" s="436"/>
      <c r="E57" s="437"/>
      <c r="F57" s="438"/>
      <c r="G57" s="439"/>
      <c r="H57" s="839" t="s">
        <v>260</v>
      </c>
      <c r="I57" s="840"/>
      <c r="J57" s="840"/>
      <c r="K57" s="840"/>
      <c r="L57" s="841"/>
      <c r="M57" s="842"/>
      <c r="N57" s="842"/>
      <c r="O57" s="842"/>
      <c r="P57" s="842"/>
      <c r="Q57" s="843"/>
      <c r="R57" s="842"/>
      <c r="S57" s="842"/>
      <c r="T57" s="842"/>
      <c r="U57" s="842"/>
      <c r="V57" s="843"/>
      <c r="W57" s="59"/>
      <c r="Y57" s="514" t="s">
        <v>340</v>
      </c>
      <c r="AA57" s="513" t="s">
        <v>310</v>
      </c>
    </row>
    <row r="58" spans="1:28" s="421" customFormat="1" ht="17.100000000000001" customHeight="1" thickBot="1" x14ac:dyDescent="0.25">
      <c r="A58" s="31">
        <f t="shared" si="0"/>
        <v>58</v>
      </c>
      <c r="B58" s="419"/>
      <c r="C58" s="79" t="s">
        <v>341</v>
      </c>
      <c r="D58" s="50"/>
      <c r="E58" s="369"/>
      <c r="F58" s="51"/>
      <c r="G58" s="440"/>
      <c r="H58" s="844" t="s">
        <v>260</v>
      </c>
      <c r="I58" s="845"/>
      <c r="J58" s="845"/>
      <c r="K58" s="845"/>
      <c r="L58" s="846"/>
      <c r="M58" s="837"/>
      <c r="N58" s="837"/>
      <c r="O58" s="837"/>
      <c r="P58" s="837"/>
      <c r="Q58" s="838"/>
      <c r="R58" s="837"/>
      <c r="S58" s="837"/>
      <c r="T58" s="837"/>
      <c r="U58" s="837"/>
      <c r="V58" s="838"/>
      <c r="W58" s="59"/>
      <c r="Y58" s="514" t="s">
        <v>342</v>
      </c>
      <c r="AA58" s="513" t="s">
        <v>310</v>
      </c>
    </row>
    <row r="59" spans="1:28" s="421" customFormat="1" ht="17.100000000000001" customHeight="1" thickBot="1" x14ac:dyDescent="0.25">
      <c r="A59" s="31">
        <f t="shared" si="0"/>
        <v>59</v>
      </c>
      <c r="B59" s="700"/>
      <c r="C59" s="621"/>
      <c r="D59" s="621"/>
      <c r="E59" s="621"/>
      <c r="F59" s="621"/>
      <c r="G59" s="621"/>
      <c r="H59" s="621"/>
      <c r="I59" s="621"/>
      <c r="J59" s="621"/>
      <c r="K59" s="621"/>
      <c r="L59" s="621"/>
      <c r="M59" s="621"/>
      <c r="N59" s="621"/>
      <c r="O59" s="621"/>
      <c r="P59" s="621"/>
      <c r="Q59" s="621"/>
      <c r="R59" s="621"/>
      <c r="S59" s="621"/>
      <c r="T59" s="621"/>
      <c r="U59" s="621"/>
      <c r="V59" s="622"/>
      <c r="W59" s="59"/>
      <c r="Y59" s="512" t="s">
        <v>333</v>
      </c>
      <c r="AA59" s="513" t="s">
        <v>310</v>
      </c>
    </row>
    <row r="60" spans="1:28" s="421" customFormat="1" ht="16.5" customHeight="1" x14ac:dyDescent="0.2">
      <c r="A60" s="31">
        <f t="shared" si="0"/>
        <v>60</v>
      </c>
      <c r="B60" s="441"/>
      <c r="C60" s="864"/>
      <c r="D60" s="864"/>
      <c r="E60" s="864"/>
      <c r="F60" s="864"/>
      <c r="G60" s="864"/>
      <c r="H60" s="864"/>
      <c r="I60" s="864"/>
      <c r="J60" s="864"/>
      <c r="K60" s="864"/>
      <c r="L60" s="864"/>
      <c r="M60" s="864"/>
      <c r="N60" s="864"/>
      <c r="O60" s="864"/>
      <c r="P60" s="864"/>
      <c r="Q60" s="864"/>
      <c r="R60" s="864"/>
      <c r="S60" s="864"/>
      <c r="T60" s="864"/>
      <c r="U60" s="864"/>
      <c r="V60" s="865"/>
      <c r="W60" s="442"/>
      <c r="Y60" s="512" t="s">
        <v>334</v>
      </c>
      <c r="AA60" s="513" t="s">
        <v>310</v>
      </c>
    </row>
    <row r="61" spans="1:28" s="421" customFormat="1" ht="16.5" customHeight="1" x14ac:dyDescent="0.2">
      <c r="A61" s="31">
        <f t="shared" si="0"/>
        <v>61</v>
      </c>
      <c r="B61" s="441"/>
      <c r="C61" s="651"/>
      <c r="D61" s="651"/>
      <c r="E61" s="651"/>
      <c r="F61" s="651"/>
      <c r="G61" s="651"/>
      <c r="H61" s="651"/>
      <c r="I61" s="651"/>
      <c r="J61" s="651"/>
      <c r="K61" s="651"/>
      <c r="L61" s="651"/>
      <c r="M61" s="651"/>
      <c r="N61" s="651"/>
      <c r="O61" s="651"/>
      <c r="P61" s="651"/>
      <c r="Q61" s="651"/>
      <c r="R61" s="651"/>
      <c r="S61" s="651"/>
      <c r="T61" s="651"/>
      <c r="U61" s="651"/>
      <c r="V61" s="866"/>
      <c r="W61" s="442"/>
      <c r="Y61" s="512" t="s">
        <v>335</v>
      </c>
      <c r="AA61" s="513" t="s">
        <v>303</v>
      </c>
    </row>
    <row r="62" spans="1:28" s="421" customFormat="1" ht="16.5" customHeight="1" thickBot="1" x14ac:dyDescent="0.25">
      <c r="A62" s="31">
        <f t="shared" si="0"/>
        <v>62</v>
      </c>
      <c r="B62" s="443"/>
      <c r="C62" s="867"/>
      <c r="D62" s="867"/>
      <c r="E62" s="867"/>
      <c r="F62" s="867"/>
      <c r="G62" s="867"/>
      <c r="H62" s="867"/>
      <c r="I62" s="867"/>
      <c r="J62" s="867"/>
      <c r="K62" s="867"/>
      <c r="L62" s="867"/>
      <c r="M62" s="867"/>
      <c r="N62" s="867"/>
      <c r="O62" s="867"/>
      <c r="P62" s="867"/>
      <c r="Q62" s="867"/>
      <c r="R62" s="867"/>
      <c r="S62" s="867"/>
      <c r="T62" s="867"/>
      <c r="U62" s="867"/>
      <c r="V62" s="868"/>
      <c r="W62" s="444"/>
      <c r="Y62" s="512" t="s">
        <v>343</v>
      </c>
      <c r="Z62" s="29"/>
      <c r="AA62" s="513" t="s">
        <v>344</v>
      </c>
    </row>
    <row r="63" spans="1:28" ht="17.100000000000001" customHeight="1" thickBot="1" x14ac:dyDescent="0.25">
      <c r="A63" s="31">
        <f t="shared" si="0"/>
        <v>63</v>
      </c>
      <c r="B63" s="445"/>
      <c r="C63" s="869"/>
      <c r="D63" s="869"/>
      <c r="E63" s="869"/>
      <c r="F63" s="869"/>
      <c r="G63" s="869"/>
      <c r="H63" s="869"/>
      <c r="I63" s="869"/>
      <c r="J63" s="869"/>
      <c r="K63" s="869"/>
      <c r="L63" s="870"/>
      <c r="M63" s="871"/>
      <c r="N63" s="872"/>
      <c r="O63" s="872"/>
      <c r="P63" s="872"/>
      <c r="Q63" s="872"/>
      <c r="R63" s="872"/>
      <c r="S63" s="872"/>
      <c r="T63" s="872"/>
      <c r="U63" s="872"/>
      <c r="V63" s="873"/>
      <c r="W63" s="446"/>
      <c r="Y63" s="512" t="s">
        <v>345</v>
      </c>
      <c r="AA63" s="513" t="s">
        <v>307</v>
      </c>
    </row>
    <row r="64" spans="1:28" ht="17.100000000000001" customHeight="1" x14ac:dyDescent="0.2">
      <c r="A64" s="31">
        <f t="shared" si="0"/>
        <v>64</v>
      </c>
      <c r="B64" s="137"/>
      <c r="C64" s="188" t="s">
        <v>171</v>
      </c>
      <c r="D64" s="189"/>
      <c r="E64" s="973" t="s">
        <v>511</v>
      </c>
      <c r="F64" s="850"/>
      <c r="G64" s="850"/>
      <c r="H64" s="850"/>
      <c r="I64" s="850"/>
      <c r="J64" s="850"/>
      <c r="K64" s="850"/>
      <c r="L64" s="851"/>
      <c r="M64" s="852" t="s">
        <v>346</v>
      </c>
      <c r="N64" s="853"/>
      <c r="O64" s="854"/>
      <c r="P64" s="447"/>
      <c r="Q64" s="855" t="str">
        <f>IF(G2="","",G2)</f>
        <v>PBA - 904</v>
      </c>
      <c r="R64" s="855"/>
      <c r="S64" s="855"/>
      <c r="T64" s="855"/>
      <c r="U64" s="855"/>
      <c r="V64" s="856"/>
      <c r="W64" s="195"/>
    </row>
    <row r="65" spans="1:23" ht="17.100000000000001" customHeight="1" thickBot="1" x14ac:dyDescent="0.25">
      <c r="A65" s="31">
        <f t="shared" si="0"/>
        <v>65</v>
      </c>
      <c r="B65" s="94"/>
      <c r="C65" s="191" t="s">
        <v>173</v>
      </c>
      <c r="D65" s="192"/>
      <c r="E65" s="857" t="str">
        <f>IF([1]JP1!E67=0,"",[1]JP1!E67)</f>
        <v>NPDC</v>
      </c>
      <c r="F65" s="857"/>
      <c r="G65" s="857"/>
      <c r="H65" s="857"/>
      <c r="I65" s="857"/>
      <c r="J65" s="857"/>
      <c r="K65" s="857"/>
      <c r="L65" s="858"/>
      <c r="M65" s="859" t="s">
        <v>347</v>
      </c>
      <c r="N65" s="860"/>
      <c r="O65" s="861"/>
      <c r="P65" s="193"/>
      <c r="Q65" s="862" t="str">
        <f>IF([1]JP1!O67=0,"",[1]JP1!O67)</f>
        <v>N/A</v>
      </c>
      <c r="R65" s="862"/>
      <c r="S65" s="862"/>
      <c r="T65" s="862"/>
      <c r="U65" s="862"/>
      <c r="V65" s="863"/>
      <c r="W65" s="448"/>
    </row>
    <row r="66" spans="1:23" ht="17.100000000000001" customHeight="1" thickBot="1" x14ac:dyDescent="0.25">
      <c r="A66" s="449"/>
      <c r="B66" s="197"/>
      <c r="C66" s="199"/>
      <c r="D66" s="199"/>
      <c r="E66" s="199"/>
      <c r="F66" s="199"/>
      <c r="G66" s="199"/>
      <c r="H66" s="199"/>
      <c r="I66" s="199"/>
      <c r="J66" s="199"/>
      <c r="K66" s="199"/>
      <c r="L66" s="199"/>
      <c r="M66" s="847" t="s">
        <v>478</v>
      </c>
      <c r="N66" s="848"/>
      <c r="O66" s="848"/>
      <c r="P66" s="848"/>
      <c r="Q66" s="848"/>
      <c r="R66" s="848"/>
      <c r="S66" s="848"/>
      <c r="T66" s="848"/>
      <c r="U66" s="848"/>
      <c r="V66" s="849"/>
      <c r="W66" s="203"/>
    </row>
    <row r="67" spans="1:23" x14ac:dyDescent="0.2">
      <c r="W67" s="209"/>
    </row>
    <row r="68" spans="1:23" x14ac:dyDescent="0.2">
      <c r="W68" s="209"/>
    </row>
    <row r="69" spans="1:23" x14ac:dyDescent="0.2">
      <c r="W69" s="209"/>
    </row>
    <row r="70" spans="1:23" x14ac:dyDescent="0.2">
      <c r="W70" s="209"/>
    </row>
    <row r="71" spans="1:23" x14ac:dyDescent="0.2">
      <c r="W71" s="209"/>
    </row>
    <row r="72" spans="1:23" x14ac:dyDescent="0.2">
      <c r="W72" s="209"/>
    </row>
    <row r="73" spans="1:23" x14ac:dyDescent="0.2">
      <c r="W73" s="209"/>
    </row>
    <row r="74" spans="1:23" x14ac:dyDescent="0.2">
      <c r="W74" s="209"/>
    </row>
    <row r="75" spans="1:23" x14ac:dyDescent="0.2">
      <c r="W75" s="209"/>
    </row>
    <row r="76" spans="1:23" x14ac:dyDescent="0.2">
      <c r="W76" s="209"/>
    </row>
    <row r="77" spans="1:23" x14ac:dyDescent="0.2">
      <c r="W77" s="209"/>
    </row>
    <row r="78" spans="1:23" x14ac:dyDescent="0.2">
      <c r="W78" s="209"/>
    </row>
    <row r="79" spans="1:23" x14ac:dyDescent="0.2">
      <c r="W79" s="209"/>
    </row>
    <row r="80" spans="1:23" x14ac:dyDescent="0.2">
      <c r="W80" s="209"/>
    </row>
    <row r="81" spans="23:23" x14ac:dyDescent="0.2">
      <c r="W81" s="209"/>
    </row>
    <row r="82" spans="23:23" x14ac:dyDescent="0.2">
      <c r="W82" s="209"/>
    </row>
    <row r="83" spans="23:23" x14ac:dyDescent="0.2">
      <c r="W83" s="209"/>
    </row>
    <row r="84" spans="23:23" x14ac:dyDescent="0.2">
      <c r="W84" s="209"/>
    </row>
    <row r="85" spans="23:23" x14ac:dyDescent="0.2">
      <c r="W85" s="209"/>
    </row>
    <row r="86" spans="23:23" x14ac:dyDescent="0.2">
      <c r="W86" s="209"/>
    </row>
    <row r="87" spans="23:23" x14ac:dyDescent="0.2">
      <c r="W87" s="209"/>
    </row>
    <row r="88" spans="23:23" x14ac:dyDescent="0.2">
      <c r="W88" s="209"/>
    </row>
    <row r="89" spans="23:23" x14ac:dyDescent="0.2">
      <c r="W89" s="209"/>
    </row>
    <row r="90" spans="23:23" x14ac:dyDescent="0.2">
      <c r="W90" s="209"/>
    </row>
    <row r="91" spans="23:23" x14ac:dyDescent="0.2">
      <c r="W91" s="209"/>
    </row>
    <row r="92" spans="23:23" x14ac:dyDescent="0.2">
      <c r="W92" s="209"/>
    </row>
    <row r="93" spans="23:23" x14ac:dyDescent="0.2">
      <c r="W93" s="209"/>
    </row>
    <row r="94" spans="23:23" x14ac:dyDescent="0.2">
      <c r="W94" s="209"/>
    </row>
    <row r="95" spans="23:23" x14ac:dyDescent="0.2">
      <c r="W95" s="209"/>
    </row>
    <row r="96" spans="23:23" x14ac:dyDescent="0.2">
      <c r="W96" s="209"/>
    </row>
    <row r="97" spans="23:23" x14ac:dyDescent="0.2">
      <c r="W97" s="209"/>
    </row>
    <row r="98" spans="23:23" x14ac:dyDescent="0.2">
      <c r="W98" s="209"/>
    </row>
    <row r="99" spans="23:23" x14ac:dyDescent="0.2">
      <c r="W99" s="209"/>
    </row>
    <row r="100" spans="23:23" x14ac:dyDescent="0.2">
      <c r="W100" s="209"/>
    </row>
    <row r="101" spans="23:23" x14ac:dyDescent="0.2">
      <c r="W101" s="209"/>
    </row>
    <row r="102" spans="23:23" x14ac:dyDescent="0.2">
      <c r="W102" s="209"/>
    </row>
    <row r="103" spans="23:23" x14ac:dyDescent="0.2">
      <c r="W103" s="209"/>
    </row>
    <row r="104" spans="23:23" x14ac:dyDescent="0.2">
      <c r="W104" s="209"/>
    </row>
    <row r="105" spans="23:23" x14ac:dyDescent="0.2">
      <c r="W105" s="209"/>
    </row>
    <row r="106" spans="23:23" x14ac:dyDescent="0.2">
      <c r="W106" s="209"/>
    </row>
    <row r="107" spans="23:23" x14ac:dyDescent="0.2">
      <c r="W107" s="209"/>
    </row>
    <row r="108" spans="23:23" x14ac:dyDescent="0.2">
      <c r="W108" s="209"/>
    </row>
    <row r="109" spans="23:23" x14ac:dyDescent="0.2">
      <c r="W109" s="209"/>
    </row>
    <row r="110" spans="23:23" x14ac:dyDescent="0.2">
      <c r="W110" s="209"/>
    </row>
    <row r="111" spans="23:23" x14ac:dyDescent="0.2">
      <c r="W111" s="209"/>
    </row>
    <row r="112" spans="23:23" x14ac:dyDescent="0.2">
      <c r="W112" s="209"/>
    </row>
    <row r="113" spans="23:23" x14ac:dyDescent="0.2">
      <c r="W113" s="209"/>
    </row>
    <row r="114" spans="23:23" x14ac:dyDescent="0.2">
      <c r="W114" s="209"/>
    </row>
    <row r="115" spans="23:23" x14ac:dyDescent="0.2">
      <c r="W115" s="209"/>
    </row>
    <row r="116" spans="23:23" x14ac:dyDescent="0.2">
      <c r="W116" s="209"/>
    </row>
    <row r="117" spans="23:23" x14ac:dyDescent="0.2">
      <c r="W117" s="209"/>
    </row>
    <row r="118" spans="23:23" x14ac:dyDescent="0.2">
      <c r="W118" s="209"/>
    </row>
    <row r="119" spans="23:23" x14ac:dyDescent="0.2">
      <c r="W119" s="209"/>
    </row>
    <row r="120" spans="23:23" x14ac:dyDescent="0.2">
      <c r="W120" s="209"/>
    </row>
    <row r="121" spans="23:23" x14ac:dyDescent="0.2">
      <c r="W121" s="204"/>
    </row>
    <row r="122" spans="23:23" x14ac:dyDescent="0.2">
      <c r="W122" s="204"/>
    </row>
    <row r="123" spans="23:23" x14ac:dyDescent="0.2">
      <c r="W123" s="204"/>
    </row>
    <row r="124" spans="23:23" x14ac:dyDescent="0.2">
      <c r="W124" s="204"/>
    </row>
    <row r="125" spans="23:23" x14ac:dyDescent="0.2">
      <c r="W125" s="204"/>
    </row>
    <row r="126" spans="23:23" x14ac:dyDescent="0.2">
      <c r="W126" s="204"/>
    </row>
    <row r="127" spans="23:23" x14ac:dyDescent="0.2">
      <c r="W127" s="204"/>
    </row>
    <row r="128" spans="23:23" x14ac:dyDescent="0.2">
      <c r="W128" s="204"/>
    </row>
    <row r="129" spans="23:23" x14ac:dyDescent="0.2">
      <c r="W129" s="204"/>
    </row>
    <row r="130" spans="23:23" x14ac:dyDescent="0.2">
      <c r="W130" s="204"/>
    </row>
    <row r="131" spans="23:23" x14ac:dyDescent="0.2">
      <c r="W131" s="204"/>
    </row>
    <row r="132" spans="23:23" x14ac:dyDescent="0.2">
      <c r="W132" s="204"/>
    </row>
    <row r="133" spans="23:23" x14ac:dyDescent="0.2">
      <c r="W133" s="204"/>
    </row>
    <row r="134" spans="23:23" x14ac:dyDescent="0.2">
      <c r="W134" s="204"/>
    </row>
    <row r="135" spans="23:23" x14ac:dyDescent="0.2">
      <c r="W135" s="209"/>
    </row>
    <row r="136" spans="23:23" x14ac:dyDescent="0.2">
      <c r="W136" s="209"/>
    </row>
    <row r="137" spans="23:23" x14ac:dyDescent="0.2">
      <c r="W137" s="209"/>
    </row>
    <row r="138" spans="23:23" x14ac:dyDescent="0.2">
      <c r="W138" s="209"/>
    </row>
    <row r="139" spans="23:23" x14ac:dyDescent="0.2">
      <c r="W139" s="209"/>
    </row>
    <row r="140" spans="23:23" x14ac:dyDescent="0.2">
      <c r="W140" s="209"/>
    </row>
    <row r="141" spans="23:23" x14ac:dyDescent="0.2">
      <c r="W141" s="209"/>
    </row>
    <row r="142" spans="23:23" x14ac:dyDescent="0.2">
      <c r="W142" s="209"/>
    </row>
    <row r="143" spans="23:23" x14ac:dyDescent="0.2">
      <c r="W143" s="209"/>
    </row>
    <row r="144" spans="23:23" x14ac:dyDescent="0.2">
      <c r="W144" s="209"/>
    </row>
    <row r="145" spans="23:23" x14ac:dyDescent="0.2">
      <c r="W145" s="209"/>
    </row>
    <row r="146" spans="23:23" x14ac:dyDescent="0.2">
      <c r="W146" s="209"/>
    </row>
    <row r="147" spans="23:23" x14ac:dyDescent="0.2">
      <c r="W147" s="209"/>
    </row>
    <row r="148" spans="23:23" x14ac:dyDescent="0.2">
      <c r="W148" s="209"/>
    </row>
    <row r="149" spans="23:23" x14ac:dyDescent="0.2">
      <c r="W149" s="209"/>
    </row>
    <row r="150" spans="23:23" x14ac:dyDescent="0.2">
      <c r="W150" s="209"/>
    </row>
    <row r="151" spans="23:23" x14ac:dyDescent="0.2">
      <c r="W151" s="209"/>
    </row>
    <row r="152" spans="23:23" x14ac:dyDescent="0.2">
      <c r="W152" s="209"/>
    </row>
    <row r="153" spans="23:23" x14ac:dyDescent="0.2">
      <c r="W153" s="209"/>
    </row>
    <row r="154" spans="23:23" x14ac:dyDescent="0.2">
      <c r="W154" s="209"/>
    </row>
    <row r="155" spans="23:23" x14ac:dyDescent="0.2">
      <c r="W155" s="209"/>
    </row>
    <row r="156" spans="23:23" x14ac:dyDescent="0.2">
      <c r="W156" s="209"/>
    </row>
    <row r="157" spans="23:23" x14ac:dyDescent="0.2">
      <c r="W157" s="209"/>
    </row>
    <row r="158" spans="23:23" x14ac:dyDescent="0.2">
      <c r="W158" s="209"/>
    </row>
    <row r="159" spans="23:23" x14ac:dyDescent="0.2">
      <c r="W159" s="209"/>
    </row>
    <row r="160" spans="23:23" x14ac:dyDescent="0.2">
      <c r="W160" s="209"/>
    </row>
    <row r="161" spans="23:23" x14ac:dyDescent="0.2">
      <c r="W161" s="209"/>
    </row>
    <row r="162" spans="23:23" x14ac:dyDescent="0.2">
      <c r="W162" s="209"/>
    </row>
    <row r="163" spans="23:23" x14ac:dyDescent="0.2">
      <c r="W163" s="209"/>
    </row>
    <row r="164" spans="23:23" x14ac:dyDescent="0.2">
      <c r="W164" s="209"/>
    </row>
    <row r="165" spans="23:23" x14ac:dyDescent="0.2">
      <c r="W165" s="209"/>
    </row>
    <row r="166" spans="23:23" x14ac:dyDescent="0.2">
      <c r="W166" s="209"/>
    </row>
    <row r="167" spans="23:23" x14ac:dyDescent="0.2">
      <c r="W167" s="209"/>
    </row>
    <row r="168" spans="23:23" x14ac:dyDescent="0.2">
      <c r="W168" s="209"/>
    </row>
    <row r="169" spans="23:23" x14ac:dyDescent="0.2">
      <c r="W169" s="209"/>
    </row>
    <row r="170" spans="23:23" x14ac:dyDescent="0.2">
      <c r="W170" s="209"/>
    </row>
    <row r="171" spans="23:23" x14ac:dyDescent="0.2">
      <c r="W171" s="209"/>
    </row>
    <row r="172" spans="23:23" x14ac:dyDescent="0.2">
      <c r="W172" s="209"/>
    </row>
    <row r="173" spans="23:23" x14ac:dyDescent="0.2">
      <c r="W173" s="209"/>
    </row>
    <row r="174" spans="23:23" x14ac:dyDescent="0.2">
      <c r="W174" s="209"/>
    </row>
    <row r="175" spans="23:23" x14ac:dyDescent="0.2">
      <c r="W175" s="209"/>
    </row>
    <row r="176" spans="23:23" x14ac:dyDescent="0.2">
      <c r="W176" s="209"/>
    </row>
    <row r="177" spans="23:23" x14ac:dyDescent="0.2">
      <c r="W177" s="209"/>
    </row>
    <row r="178" spans="23:23" x14ac:dyDescent="0.2">
      <c r="W178" s="209"/>
    </row>
    <row r="179" spans="23:23" x14ac:dyDescent="0.2">
      <c r="W179" s="209"/>
    </row>
    <row r="180" spans="23:23" x14ac:dyDescent="0.2">
      <c r="W180" s="209"/>
    </row>
    <row r="181" spans="23:23" x14ac:dyDescent="0.2">
      <c r="W181" s="209"/>
    </row>
    <row r="182" spans="23:23" x14ac:dyDescent="0.2">
      <c r="W182" s="209"/>
    </row>
    <row r="183" spans="23:23" x14ac:dyDescent="0.2">
      <c r="W183" s="209"/>
    </row>
    <row r="184" spans="23:23" x14ac:dyDescent="0.2">
      <c r="W184" s="209"/>
    </row>
    <row r="185" spans="23:23" x14ac:dyDescent="0.2">
      <c r="W185" s="209"/>
    </row>
    <row r="186" spans="23:23" x14ac:dyDescent="0.2">
      <c r="W186" s="209"/>
    </row>
    <row r="187" spans="23:23" x14ac:dyDescent="0.2">
      <c r="W187" s="209"/>
    </row>
    <row r="188" spans="23:23" x14ac:dyDescent="0.2">
      <c r="W188" s="209"/>
    </row>
    <row r="189" spans="23:23" x14ac:dyDescent="0.2">
      <c r="W189" s="209"/>
    </row>
    <row r="190" spans="23:23" x14ac:dyDescent="0.2">
      <c r="W190" s="209"/>
    </row>
    <row r="191" spans="23:23" x14ac:dyDescent="0.2">
      <c r="W191" s="209"/>
    </row>
    <row r="192" spans="23:23" x14ac:dyDescent="0.2">
      <c r="W192" s="209"/>
    </row>
    <row r="193" spans="23:23" x14ac:dyDescent="0.2">
      <c r="W193" s="209"/>
    </row>
    <row r="194" spans="23:23" x14ac:dyDescent="0.2">
      <c r="W194" s="209"/>
    </row>
    <row r="195" spans="23:23" x14ac:dyDescent="0.2">
      <c r="W195" s="209"/>
    </row>
    <row r="196" spans="23:23" x14ac:dyDescent="0.2">
      <c r="W196" s="209"/>
    </row>
    <row r="197" spans="23:23" x14ac:dyDescent="0.2">
      <c r="W197" s="209"/>
    </row>
    <row r="198" spans="23:23" x14ac:dyDescent="0.2">
      <c r="W198" s="209"/>
    </row>
    <row r="199" spans="23:23" x14ac:dyDescent="0.2">
      <c r="W199" s="209"/>
    </row>
    <row r="200" spans="23:23" x14ac:dyDescent="0.2">
      <c r="W200" s="209"/>
    </row>
    <row r="201" spans="23:23" x14ac:dyDescent="0.2">
      <c r="W201" s="209"/>
    </row>
    <row r="202" spans="23:23" x14ac:dyDescent="0.2">
      <c r="W202" s="209"/>
    </row>
    <row r="203" spans="23:23" x14ac:dyDescent="0.2">
      <c r="W203" s="209"/>
    </row>
    <row r="204" spans="23:23" x14ac:dyDescent="0.2">
      <c r="W204" s="209"/>
    </row>
    <row r="205" spans="23:23" x14ac:dyDescent="0.2">
      <c r="W205" s="209"/>
    </row>
    <row r="206" spans="23:23" x14ac:dyDescent="0.2">
      <c r="W206" s="209"/>
    </row>
    <row r="207" spans="23:23" x14ac:dyDescent="0.2">
      <c r="W207" s="209"/>
    </row>
    <row r="208" spans="23:23" x14ac:dyDescent="0.2">
      <c r="W208" s="209"/>
    </row>
    <row r="209" spans="23:23" x14ac:dyDescent="0.2">
      <c r="W209" s="209"/>
    </row>
    <row r="210" spans="23:23" x14ac:dyDescent="0.2">
      <c r="W210" s="209"/>
    </row>
    <row r="211" spans="23:23" x14ac:dyDescent="0.2">
      <c r="W211" s="209"/>
    </row>
    <row r="212" spans="23:23" x14ac:dyDescent="0.2">
      <c r="W212" s="209"/>
    </row>
    <row r="213" spans="23:23" x14ac:dyDescent="0.2">
      <c r="W213" s="209"/>
    </row>
    <row r="214" spans="23:23" x14ac:dyDescent="0.2">
      <c r="W214" s="209"/>
    </row>
    <row r="215" spans="23:23" x14ac:dyDescent="0.2">
      <c r="W215" s="209"/>
    </row>
    <row r="216" spans="23:23" x14ac:dyDescent="0.2">
      <c r="W216" s="209"/>
    </row>
    <row r="217" spans="23:23" x14ac:dyDescent="0.2">
      <c r="W217" s="209"/>
    </row>
    <row r="218" spans="23:23" x14ac:dyDescent="0.2">
      <c r="W218" s="209"/>
    </row>
    <row r="219" spans="23:23" x14ac:dyDescent="0.2">
      <c r="W219" s="209"/>
    </row>
    <row r="220" spans="23:23" x14ac:dyDescent="0.2">
      <c r="W220" s="209"/>
    </row>
    <row r="221" spans="23:23" x14ac:dyDescent="0.2">
      <c r="W221" s="209"/>
    </row>
    <row r="222" spans="23:23" x14ac:dyDescent="0.2">
      <c r="W222" s="209"/>
    </row>
    <row r="223" spans="23:23" x14ac:dyDescent="0.2">
      <c r="W223" s="209"/>
    </row>
    <row r="224" spans="23:23" x14ac:dyDescent="0.2">
      <c r="W224" s="209"/>
    </row>
    <row r="225" spans="23:23" x14ac:dyDescent="0.2">
      <c r="W225" s="209"/>
    </row>
    <row r="226" spans="23:23" x14ac:dyDescent="0.2">
      <c r="W226" s="209"/>
    </row>
    <row r="227" spans="23:23" x14ac:dyDescent="0.2">
      <c r="W227" s="209"/>
    </row>
    <row r="228" spans="23:23" x14ac:dyDescent="0.2">
      <c r="W228" s="209"/>
    </row>
    <row r="229" spans="23:23" x14ac:dyDescent="0.2">
      <c r="W229" s="209"/>
    </row>
    <row r="230" spans="23:23" x14ac:dyDescent="0.2">
      <c r="W230" s="209"/>
    </row>
    <row r="231" spans="23:23" x14ac:dyDescent="0.2">
      <c r="W231" s="209"/>
    </row>
    <row r="232" spans="23:23" x14ac:dyDescent="0.2">
      <c r="W232" s="209"/>
    </row>
    <row r="233" spans="23:23" x14ac:dyDescent="0.2">
      <c r="W233" s="209"/>
    </row>
    <row r="234" spans="23:23" x14ac:dyDescent="0.2">
      <c r="W234" s="209"/>
    </row>
    <row r="235" spans="23:23" x14ac:dyDescent="0.2">
      <c r="W235" s="209"/>
    </row>
    <row r="236" spans="23:23" x14ac:dyDescent="0.2">
      <c r="W236" s="209"/>
    </row>
    <row r="237" spans="23:23" x14ac:dyDescent="0.2">
      <c r="W237" s="209"/>
    </row>
    <row r="238" spans="23:23" x14ac:dyDescent="0.2">
      <c r="W238" s="209"/>
    </row>
    <row r="239" spans="23:23" x14ac:dyDescent="0.2">
      <c r="W239" s="209"/>
    </row>
    <row r="240" spans="23:23" x14ac:dyDescent="0.2">
      <c r="W240" s="209"/>
    </row>
    <row r="241" spans="23:23" x14ac:dyDescent="0.2">
      <c r="W241" s="209"/>
    </row>
    <row r="242" spans="23:23" x14ac:dyDescent="0.2">
      <c r="W242" s="209"/>
    </row>
    <row r="243" spans="23:23" x14ac:dyDescent="0.2">
      <c r="W243" s="209"/>
    </row>
    <row r="244" spans="23:23" x14ac:dyDescent="0.2">
      <c r="W244" s="209"/>
    </row>
    <row r="245" spans="23:23" x14ac:dyDescent="0.2">
      <c r="W245" s="209"/>
    </row>
    <row r="246" spans="23:23" x14ac:dyDescent="0.2">
      <c r="W246" s="209"/>
    </row>
    <row r="247" spans="23:23" x14ac:dyDescent="0.2">
      <c r="W247" s="209"/>
    </row>
    <row r="248" spans="23:23" x14ac:dyDescent="0.2">
      <c r="W248" s="209"/>
    </row>
    <row r="249" spans="23:23" x14ac:dyDescent="0.2">
      <c r="W249" s="209"/>
    </row>
    <row r="250" spans="23:23" x14ac:dyDescent="0.2">
      <c r="W250" s="209"/>
    </row>
    <row r="251" spans="23:23" x14ac:dyDescent="0.2">
      <c r="W251" s="209"/>
    </row>
    <row r="252" spans="23:23" x14ac:dyDescent="0.2">
      <c r="W252" s="209"/>
    </row>
    <row r="253" spans="23:23" x14ac:dyDescent="0.2">
      <c r="W253" s="209"/>
    </row>
    <row r="254" spans="23:23" x14ac:dyDescent="0.2">
      <c r="W254" s="209"/>
    </row>
    <row r="255" spans="23:23" x14ac:dyDescent="0.2">
      <c r="W255" s="209"/>
    </row>
    <row r="256" spans="23:23" x14ac:dyDescent="0.2">
      <c r="W256" s="209"/>
    </row>
    <row r="257" spans="23:23" x14ac:dyDescent="0.2">
      <c r="W257" s="209"/>
    </row>
    <row r="258" spans="23:23" x14ac:dyDescent="0.2">
      <c r="W258" s="209"/>
    </row>
    <row r="259" spans="23:23" x14ac:dyDescent="0.2">
      <c r="W259" s="209"/>
    </row>
    <row r="260" spans="23:23" x14ac:dyDescent="0.2">
      <c r="W260" s="209"/>
    </row>
    <row r="261" spans="23:23" x14ac:dyDescent="0.2">
      <c r="W261" s="209"/>
    </row>
    <row r="262" spans="23:23" x14ac:dyDescent="0.2">
      <c r="W262" s="209"/>
    </row>
    <row r="263" spans="23:23" x14ac:dyDescent="0.2">
      <c r="W263" s="209"/>
    </row>
    <row r="264" spans="23:23" x14ac:dyDescent="0.2">
      <c r="W264" s="209"/>
    </row>
    <row r="265" spans="23:23" x14ac:dyDescent="0.2">
      <c r="W265" s="209"/>
    </row>
    <row r="266" spans="23:23" x14ac:dyDescent="0.2">
      <c r="W266" s="209"/>
    </row>
    <row r="267" spans="23:23" x14ac:dyDescent="0.2">
      <c r="W267" s="209"/>
    </row>
    <row r="268" spans="23:23" x14ac:dyDescent="0.2">
      <c r="W268" s="209"/>
    </row>
    <row r="269" spans="23:23" x14ac:dyDescent="0.2">
      <c r="W269" s="209"/>
    </row>
    <row r="270" spans="23:23" x14ac:dyDescent="0.2">
      <c r="W270" s="209"/>
    </row>
    <row r="271" spans="23:23" x14ac:dyDescent="0.2">
      <c r="W271" s="209"/>
    </row>
    <row r="272" spans="23:23" x14ac:dyDescent="0.2">
      <c r="W272" s="209"/>
    </row>
    <row r="273" spans="23:23" x14ac:dyDescent="0.2">
      <c r="W273" s="209"/>
    </row>
    <row r="274" spans="23:23" x14ac:dyDescent="0.2">
      <c r="W274" s="209"/>
    </row>
    <row r="275" spans="23:23" x14ac:dyDescent="0.2">
      <c r="W275" s="209"/>
    </row>
    <row r="276" spans="23:23" x14ac:dyDescent="0.2">
      <c r="W276" s="209"/>
    </row>
    <row r="277" spans="23:23" x14ac:dyDescent="0.2">
      <c r="W277" s="209"/>
    </row>
    <row r="278" spans="23:23" x14ac:dyDescent="0.2">
      <c r="W278" s="209"/>
    </row>
    <row r="279" spans="23:23" x14ac:dyDescent="0.2">
      <c r="W279" s="209"/>
    </row>
    <row r="280" spans="23:23" x14ac:dyDescent="0.2">
      <c r="W280" s="209"/>
    </row>
    <row r="281" spans="23:23" x14ac:dyDescent="0.2">
      <c r="W281" s="209"/>
    </row>
    <row r="282" spans="23:23" x14ac:dyDescent="0.2">
      <c r="W282" s="209"/>
    </row>
    <row r="283" spans="23:23" x14ac:dyDescent="0.2">
      <c r="W283" s="209"/>
    </row>
    <row r="284" spans="23:23" x14ac:dyDescent="0.2">
      <c r="W284" s="209"/>
    </row>
    <row r="285" spans="23:23" x14ac:dyDescent="0.2">
      <c r="W285" s="209"/>
    </row>
    <row r="286" spans="23:23" x14ac:dyDescent="0.2">
      <c r="W286" s="209"/>
    </row>
    <row r="287" spans="23:23" x14ac:dyDescent="0.2">
      <c r="W287" s="209"/>
    </row>
    <row r="288" spans="23:23" x14ac:dyDescent="0.2">
      <c r="W288" s="209"/>
    </row>
    <row r="289" spans="23:23" x14ac:dyDescent="0.2">
      <c r="W289" s="209"/>
    </row>
    <row r="290" spans="23:23" x14ac:dyDescent="0.2">
      <c r="W290" s="209"/>
    </row>
    <row r="291" spans="23:23" x14ac:dyDescent="0.2">
      <c r="W291" s="209"/>
    </row>
    <row r="292" spans="23:23" x14ac:dyDescent="0.2">
      <c r="W292" s="209"/>
    </row>
    <row r="293" spans="23:23" x14ac:dyDescent="0.2">
      <c r="W293" s="209"/>
    </row>
    <row r="294" spans="23:23" x14ac:dyDescent="0.2">
      <c r="W294" s="209"/>
    </row>
    <row r="295" spans="23:23" x14ac:dyDescent="0.2">
      <c r="W295" s="209"/>
    </row>
    <row r="296" spans="23:23" x14ac:dyDescent="0.2">
      <c r="W296" s="209"/>
    </row>
    <row r="297" spans="23:23" x14ac:dyDescent="0.2">
      <c r="W297" s="209"/>
    </row>
    <row r="298" spans="23:23" x14ac:dyDescent="0.2">
      <c r="W298" s="209"/>
    </row>
    <row r="299" spans="23:23" x14ac:dyDescent="0.2">
      <c r="W299" s="209"/>
    </row>
    <row r="300" spans="23:23" x14ac:dyDescent="0.2">
      <c r="W300" s="209"/>
    </row>
    <row r="301" spans="23:23" x14ac:dyDescent="0.2">
      <c r="W301" s="209"/>
    </row>
    <row r="302" spans="23:23" x14ac:dyDescent="0.2">
      <c r="W302" s="209"/>
    </row>
    <row r="303" spans="23:23" x14ac:dyDescent="0.2">
      <c r="W303" s="209"/>
    </row>
    <row r="304" spans="23:23" x14ac:dyDescent="0.2">
      <c r="W304" s="209"/>
    </row>
    <row r="305" spans="23:23" x14ac:dyDescent="0.2">
      <c r="W305" s="209"/>
    </row>
    <row r="306" spans="23:23" x14ac:dyDescent="0.2">
      <c r="W306" s="209"/>
    </row>
    <row r="307" spans="23:23" x14ac:dyDescent="0.2">
      <c r="W307" s="209"/>
    </row>
    <row r="308" spans="23:23" x14ac:dyDescent="0.2">
      <c r="W308" s="209"/>
    </row>
    <row r="309" spans="23:23" x14ac:dyDescent="0.2">
      <c r="W309" s="209"/>
    </row>
    <row r="310" spans="23:23" x14ac:dyDescent="0.2">
      <c r="W310" s="209"/>
    </row>
    <row r="311" spans="23:23" x14ac:dyDescent="0.2">
      <c r="W311" s="209"/>
    </row>
    <row r="312" spans="23:23" x14ac:dyDescent="0.2">
      <c r="W312" s="209"/>
    </row>
    <row r="313" spans="23:23" x14ac:dyDescent="0.2">
      <c r="W313" s="209"/>
    </row>
    <row r="314" spans="23:23" x14ac:dyDescent="0.2">
      <c r="W314" s="209"/>
    </row>
    <row r="315" spans="23:23" x14ac:dyDescent="0.2">
      <c r="W315" s="209"/>
    </row>
    <row r="316" spans="23:23" x14ac:dyDescent="0.2">
      <c r="W316" s="209"/>
    </row>
    <row r="317" spans="23:23" x14ac:dyDescent="0.2">
      <c r="W317" s="209"/>
    </row>
    <row r="318" spans="23:23" x14ac:dyDescent="0.2">
      <c r="W318" s="209"/>
    </row>
    <row r="319" spans="23:23" x14ac:dyDescent="0.2">
      <c r="W319" s="209"/>
    </row>
    <row r="320" spans="23:23" x14ac:dyDescent="0.2">
      <c r="W320" s="209"/>
    </row>
    <row r="321" spans="23:23" x14ac:dyDescent="0.2">
      <c r="W321" s="209"/>
    </row>
    <row r="322" spans="23:23" x14ac:dyDescent="0.2">
      <c r="W322" s="209"/>
    </row>
    <row r="323" spans="23:23" x14ac:dyDescent="0.2">
      <c r="W323" s="209"/>
    </row>
    <row r="324" spans="23:23" x14ac:dyDescent="0.2">
      <c r="W324" s="209"/>
    </row>
    <row r="325" spans="23:23" x14ac:dyDescent="0.2">
      <c r="W325" s="209"/>
    </row>
    <row r="326" spans="23:23" x14ac:dyDescent="0.2">
      <c r="W326" s="209"/>
    </row>
    <row r="327" spans="23:23" x14ac:dyDescent="0.2">
      <c r="W327" s="209"/>
    </row>
    <row r="328" spans="23:23" x14ac:dyDescent="0.2">
      <c r="W328" s="209"/>
    </row>
    <row r="329" spans="23:23" x14ac:dyDescent="0.2">
      <c r="W329" s="209"/>
    </row>
    <row r="330" spans="23:23" x14ac:dyDescent="0.2">
      <c r="W330" s="209"/>
    </row>
    <row r="331" spans="23:23" x14ac:dyDescent="0.2">
      <c r="W331" s="209"/>
    </row>
    <row r="332" spans="23:23" x14ac:dyDescent="0.2">
      <c r="W332" s="209"/>
    </row>
    <row r="333" spans="23:23" x14ac:dyDescent="0.2">
      <c r="W333" s="209"/>
    </row>
    <row r="334" spans="23:23" x14ac:dyDescent="0.2">
      <c r="W334" s="209"/>
    </row>
    <row r="335" spans="23:23" x14ac:dyDescent="0.2">
      <c r="W335" s="209"/>
    </row>
    <row r="336" spans="23:23" x14ac:dyDescent="0.2">
      <c r="W336" s="209"/>
    </row>
    <row r="337" spans="23:23" x14ac:dyDescent="0.2">
      <c r="W337" s="209"/>
    </row>
    <row r="338" spans="23:23" x14ac:dyDescent="0.2">
      <c r="W338" s="209"/>
    </row>
    <row r="339" spans="23:23" x14ac:dyDescent="0.2">
      <c r="W339" s="209"/>
    </row>
    <row r="340" spans="23:23" x14ac:dyDescent="0.2">
      <c r="W340" s="209"/>
    </row>
    <row r="341" spans="23:23" x14ac:dyDescent="0.2">
      <c r="W341" s="209"/>
    </row>
    <row r="342" spans="23:23" x14ac:dyDescent="0.2">
      <c r="W342" s="209"/>
    </row>
    <row r="343" spans="23:23" x14ac:dyDescent="0.2">
      <c r="W343" s="209"/>
    </row>
    <row r="344" spans="23:23" x14ac:dyDescent="0.2">
      <c r="W344" s="209"/>
    </row>
    <row r="345" spans="23:23" x14ac:dyDescent="0.2">
      <c r="W345" s="209"/>
    </row>
    <row r="346" spans="23:23" x14ac:dyDescent="0.2">
      <c r="W346" s="209"/>
    </row>
    <row r="347" spans="23:23" x14ac:dyDescent="0.2">
      <c r="W347" s="209"/>
    </row>
    <row r="348" spans="23:23" x14ac:dyDescent="0.2">
      <c r="W348" s="209"/>
    </row>
    <row r="349" spans="23:23" x14ac:dyDescent="0.2">
      <c r="W349" s="209"/>
    </row>
    <row r="350" spans="23:23" x14ac:dyDescent="0.2">
      <c r="W350" s="209"/>
    </row>
    <row r="351" spans="23:23" x14ac:dyDescent="0.2">
      <c r="W351" s="209"/>
    </row>
    <row r="352" spans="23:23" x14ac:dyDescent="0.2">
      <c r="W352" s="209"/>
    </row>
    <row r="353" spans="23:23" x14ac:dyDescent="0.2">
      <c r="W353" s="209"/>
    </row>
    <row r="354" spans="23:23" x14ac:dyDescent="0.2">
      <c r="W354" s="209"/>
    </row>
    <row r="355" spans="23:23" x14ac:dyDescent="0.2">
      <c r="W355" s="209"/>
    </row>
    <row r="356" spans="23:23" x14ac:dyDescent="0.2">
      <c r="W356" s="209"/>
    </row>
    <row r="357" spans="23:23" x14ac:dyDescent="0.2">
      <c r="W357" s="209"/>
    </row>
    <row r="358" spans="23:23" x14ac:dyDescent="0.2">
      <c r="W358" s="209"/>
    </row>
    <row r="359" spans="23:23" x14ac:dyDescent="0.2">
      <c r="W359" s="209"/>
    </row>
    <row r="360" spans="23:23" x14ac:dyDescent="0.2">
      <c r="W360" s="209"/>
    </row>
    <row r="361" spans="23:23" x14ac:dyDescent="0.2">
      <c r="W361" s="209"/>
    </row>
    <row r="362" spans="23:23" x14ac:dyDescent="0.2">
      <c r="W362" s="209"/>
    </row>
    <row r="363" spans="23:23" x14ac:dyDescent="0.2">
      <c r="W363" s="209"/>
    </row>
    <row r="364" spans="23:23" x14ac:dyDescent="0.2">
      <c r="W364" s="209"/>
    </row>
    <row r="365" spans="23:23" x14ac:dyDescent="0.2">
      <c r="W365" s="209"/>
    </row>
    <row r="366" spans="23:23" x14ac:dyDescent="0.2">
      <c r="W366" s="209"/>
    </row>
    <row r="367" spans="23:23" x14ac:dyDescent="0.2">
      <c r="W367" s="209"/>
    </row>
    <row r="368" spans="23:23" x14ac:dyDescent="0.2">
      <c r="W368" s="209"/>
    </row>
    <row r="369" spans="23:23" x14ac:dyDescent="0.2">
      <c r="W369" s="209"/>
    </row>
    <row r="370" spans="23:23" x14ac:dyDescent="0.2">
      <c r="W370" s="209"/>
    </row>
    <row r="371" spans="23:23" x14ac:dyDescent="0.2">
      <c r="W371" s="209"/>
    </row>
    <row r="372" spans="23:23" x14ac:dyDescent="0.2">
      <c r="W372" s="209"/>
    </row>
    <row r="373" spans="23:23" x14ac:dyDescent="0.2">
      <c r="W373" s="209"/>
    </row>
    <row r="374" spans="23:23" x14ac:dyDescent="0.2">
      <c r="W374" s="209"/>
    </row>
    <row r="375" spans="23:23" x14ac:dyDescent="0.2">
      <c r="W375" s="209"/>
    </row>
    <row r="376" spans="23:23" x14ac:dyDescent="0.2">
      <c r="W376" s="209"/>
    </row>
    <row r="377" spans="23:23" x14ac:dyDescent="0.2">
      <c r="W377" s="209"/>
    </row>
    <row r="378" spans="23:23" x14ac:dyDescent="0.2">
      <c r="W378" s="209"/>
    </row>
    <row r="379" spans="23:23" x14ac:dyDescent="0.2">
      <c r="W379" s="209"/>
    </row>
    <row r="380" spans="23:23" x14ac:dyDescent="0.2">
      <c r="W380" s="209"/>
    </row>
    <row r="381" spans="23:23" x14ac:dyDescent="0.2">
      <c r="W381" s="209"/>
    </row>
    <row r="382" spans="23:23" x14ac:dyDescent="0.2">
      <c r="W382" s="209"/>
    </row>
    <row r="383" spans="23:23" x14ac:dyDescent="0.2">
      <c r="W383" s="209"/>
    </row>
    <row r="384" spans="23:23" x14ac:dyDescent="0.2">
      <c r="W384" s="209"/>
    </row>
    <row r="385" spans="23:23" x14ac:dyDescent="0.2">
      <c r="W385" s="209"/>
    </row>
    <row r="386" spans="23:23" x14ac:dyDescent="0.2">
      <c r="W386" s="209"/>
    </row>
    <row r="387" spans="23:23" x14ac:dyDescent="0.2">
      <c r="W387" s="209"/>
    </row>
    <row r="388" spans="23:23" x14ac:dyDescent="0.2">
      <c r="W388" s="209"/>
    </row>
    <row r="389" spans="23:23" x14ac:dyDescent="0.2">
      <c r="W389" s="209"/>
    </row>
    <row r="390" spans="23:23" x14ac:dyDescent="0.2">
      <c r="W390" s="209"/>
    </row>
    <row r="391" spans="23:23" x14ac:dyDescent="0.2">
      <c r="W391" s="209"/>
    </row>
    <row r="392" spans="23:23" x14ac:dyDescent="0.2">
      <c r="W392" s="209"/>
    </row>
    <row r="393" spans="23:23" x14ac:dyDescent="0.2">
      <c r="W393" s="209"/>
    </row>
    <row r="394" spans="23:23" x14ac:dyDescent="0.2">
      <c r="W394" s="209"/>
    </row>
    <row r="395" spans="23:23" x14ac:dyDescent="0.2">
      <c r="W395" s="209"/>
    </row>
    <row r="396" spans="23:23" x14ac:dyDescent="0.2">
      <c r="W396" s="209"/>
    </row>
    <row r="397" spans="23:23" x14ac:dyDescent="0.2">
      <c r="W397" s="209"/>
    </row>
    <row r="398" spans="23:23" x14ac:dyDescent="0.2">
      <c r="W398" s="209"/>
    </row>
    <row r="399" spans="23:23" x14ac:dyDescent="0.2">
      <c r="W399" s="209"/>
    </row>
    <row r="400" spans="23:23" x14ac:dyDescent="0.2">
      <c r="W400" s="209"/>
    </row>
    <row r="401" spans="23:23" x14ac:dyDescent="0.2">
      <c r="W401" s="209"/>
    </row>
    <row r="402" spans="23:23" x14ac:dyDescent="0.2">
      <c r="W402" s="209"/>
    </row>
    <row r="403" spans="23:23" x14ac:dyDescent="0.2">
      <c r="W403" s="209"/>
    </row>
    <row r="404" spans="23:23" x14ac:dyDescent="0.2">
      <c r="W404" s="209"/>
    </row>
    <row r="405" spans="23:23" x14ac:dyDescent="0.2">
      <c r="W405" s="209"/>
    </row>
    <row r="406" spans="23:23" x14ac:dyDescent="0.2">
      <c r="W406" s="209"/>
    </row>
    <row r="407" spans="23:23" x14ac:dyDescent="0.2">
      <c r="W407" s="209"/>
    </row>
    <row r="408" spans="23:23" x14ac:dyDescent="0.2">
      <c r="W408" s="209"/>
    </row>
    <row r="409" spans="23:23" x14ac:dyDescent="0.2">
      <c r="W409" s="209"/>
    </row>
    <row r="410" spans="23:23" x14ac:dyDescent="0.2">
      <c r="W410" s="209"/>
    </row>
    <row r="411" spans="23:23" x14ac:dyDescent="0.2">
      <c r="W411" s="209"/>
    </row>
    <row r="412" spans="23:23" x14ac:dyDescent="0.2">
      <c r="W412" s="209"/>
    </row>
    <row r="413" spans="23:23" x14ac:dyDescent="0.2">
      <c r="W413" s="209"/>
    </row>
    <row r="414" spans="23:23" x14ac:dyDescent="0.2">
      <c r="W414" s="209"/>
    </row>
    <row r="415" spans="23:23" x14ac:dyDescent="0.2">
      <c r="W415" s="209"/>
    </row>
    <row r="416" spans="23:23" x14ac:dyDescent="0.2">
      <c r="W416" s="209"/>
    </row>
    <row r="417" spans="23:23" x14ac:dyDescent="0.2">
      <c r="W417" s="209"/>
    </row>
    <row r="418" spans="23:23" x14ac:dyDescent="0.2">
      <c r="W418" s="209"/>
    </row>
    <row r="419" spans="23:23" x14ac:dyDescent="0.2">
      <c r="W419" s="209"/>
    </row>
    <row r="420" spans="23:23" x14ac:dyDescent="0.2">
      <c r="W420" s="209"/>
    </row>
    <row r="421" spans="23:23" x14ac:dyDescent="0.2">
      <c r="W421" s="209"/>
    </row>
    <row r="422" spans="23:23" x14ac:dyDescent="0.2">
      <c r="W422" s="209"/>
    </row>
    <row r="423" spans="23:23" x14ac:dyDescent="0.2">
      <c r="W423" s="209"/>
    </row>
    <row r="424" spans="23:23" x14ac:dyDescent="0.2">
      <c r="W424" s="209"/>
    </row>
    <row r="425" spans="23:23" x14ac:dyDescent="0.2">
      <c r="W425" s="209"/>
    </row>
    <row r="426" spans="23:23" x14ac:dyDescent="0.2">
      <c r="W426" s="209"/>
    </row>
    <row r="427" spans="23:23" x14ac:dyDescent="0.2">
      <c r="W427" s="209"/>
    </row>
    <row r="428" spans="23:23" x14ac:dyDescent="0.2">
      <c r="W428" s="209"/>
    </row>
    <row r="429" spans="23:23" x14ac:dyDescent="0.2">
      <c r="W429" s="209"/>
    </row>
    <row r="430" spans="23:23" x14ac:dyDescent="0.2">
      <c r="W430" s="209"/>
    </row>
    <row r="431" spans="23:23" x14ac:dyDescent="0.2">
      <c r="W431" s="209"/>
    </row>
    <row r="432" spans="23:23" x14ac:dyDescent="0.2">
      <c r="W432" s="209"/>
    </row>
    <row r="433" spans="23:23" x14ac:dyDescent="0.2">
      <c r="W433" s="209"/>
    </row>
    <row r="434" spans="23:23" x14ac:dyDescent="0.2">
      <c r="W434" s="209"/>
    </row>
    <row r="435" spans="23:23" x14ac:dyDescent="0.2">
      <c r="W435" s="209"/>
    </row>
    <row r="436" spans="23:23" x14ac:dyDescent="0.2">
      <c r="W436" s="209"/>
    </row>
    <row r="437" spans="23:23" x14ac:dyDescent="0.2">
      <c r="W437" s="209"/>
    </row>
    <row r="438" spans="23:23" x14ac:dyDescent="0.2">
      <c r="W438" s="209"/>
    </row>
    <row r="439" spans="23:23" x14ac:dyDescent="0.2">
      <c r="W439" s="209"/>
    </row>
    <row r="440" spans="23:23" x14ac:dyDescent="0.2">
      <c r="W440" s="209"/>
    </row>
    <row r="441" spans="23:23" x14ac:dyDescent="0.2">
      <c r="W441" s="209"/>
    </row>
    <row r="442" spans="23:23" x14ac:dyDescent="0.2">
      <c r="W442" s="209"/>
    </row>
    <row r="443" spans="23:23" x14ac:dyDescent="0.2">
      <c r="W443" s="209"/>
    </row>
    <row r="444" spans="23:23" x14ac:dyDescent="0.2">
      <c r="W444" s="209"/>
    </row>
    <row r="445" spans="23:23" x14ac:dyDescent="0.2">
      <c r="W445" s="209"/>
    </row>
    <row r="446" spans="23:23" x14ac:dyDescent="0.2">
      <c r="W446" s="209"/>
    </row>
    <row r="447" spans="23:23" x14ac:dyDescent="0.2">
      <c r="W447" s="209"/>
    </row>
    <row r="448" spans="23:23" x14ac:dyDescent="0.2">
      <c r="W448" s="209"/>
    </row>
    <row r="449" spans="23:23" x14ac:dyDescent="0.2">
      <c r="W449" s="209"/>
    </row>
    <row r="450" spans="23:23" x14ac:dyDescent="0.2">
      <c r="W450" s="209"/>
    </row>
    <row r="451" spans="23:23" x14ac:dyDescent="0.2">
      <c r="W451" s="209"/>
    </row>
    <row r="452" spans="23:23" x14ac:dyDescent="0.2">
      <c r="W452" s="209"/>
    </row>
    <row r="453" spans="23:23" x14ac:dyDescent="0.2">
      <c r="W453" s="209"/>
    </row>
    <row r="454" spans="23:23" x14ac:dyDescent="0.2">
      <c r="W454" s="209"/>
    </row>
    <row r="455" spans="23:23" x14ac:dyDescent="0.2">
      <c r="W455" s="209"/>
    </row>
    <row r="456" spans="23:23" x14ac:dyDescent="0.2">
      <c r="W456" s="209"/>
    </row>
    <row r="457" spans="23:23" x14ac:dyDescent="0.2">
      <c r="W457" s="209"/>
    </row>
    <row r="458" spans="23:23" x14ac:dyDescent="0.2">
      <c r="W458" s="209"/>
    </row>
    <row r="459" spans="23:23" x14ac:dyDescent="0.2">
      <c r="W459" s="209"/>
    </row>
    <row r="460" spans="23:23" x14ac:dyDescent="0.2">
      <c r="W460" s="209"/>
    </row>
    <row r="461" spans="23:23" x14ac:dyDescent="0.2">
      <c r="W461" s="209"/>
    </row>
    <row r="462" spans="23:23" x14ac:dyDescent="0.2">
      <c r="W462" s="209"/>
    </row>
    <row r="463" spans="23:23" x14ac:dyDescent="0.2">
      <c r="W463" s="209"/>
    </row>
    <row r="464" spans="23:23" x14ac:dyDescent="0.2">
      <c r="W464" s="209"/>
    </row>
    <row r="465" spans="23:23" x14ac:dyDescent="0.2">
      <c r="W465" s="209"/>
    </row>
    <row r="466" spans="23:23" x14ac:dyDescent="0.2">
      <c r="W466" s="209"/>
    </row>
    <row r="467" spans="23:23" x14ac:dyDescent="0.2">
      <c r="W467" s="209"/>
    </row>
    <row r="468" spans="23:23" x14ac:dyDescent="0.2">
      <c r="W468" s="209"/>
    </row>
    <row r="469" spans="23:23" x14ac:dyDescent="0.2">
      <c r="W469" s="209"/>
    </row>
    <row r="470" spans="23:23" x14ac:dyDescent="0.2">
      <c r="W470" s="209"/>
    </row>
    <row r="471" spans="23:23" x14ac:dyDescent="0.2">
      <c r="W471" s="209"/>
    </row>
    <row r="472" spans="23:23" x14ac:dyDescent="0.2">
      <c r="W472" s="209"/>
    </row>
    <row r="473" spans="23:23" x14ac:dyDescent="0.2">
      <c r="W473" s="209"/>
    </row>
    <row r="474" spans="23:23" x14ac:dyDescent="0.2">
      <c r="W474" s="209"/>
    </row>
    <row r="475" spans="23:23" x14ac:dyDescent="0.2">
      <c r="W475" s="209"/>
    </row>
    <row r="476" spans="23:23" x14ac:dyDescent="0.2">
      <c r="W476" s="209"/>
    </row>
    <row r="477" spans="23:23" x14ac:dyDescent="0.2">
      <c r="W477" s="209"/>
    </row>
    <row r="478" spans="23:23" x14ac:dyDescent="0.2">
      <c r="W478" s="209"/>
    </row>
    <row r="479" spans="23:23" x14ac:dyDescent="0.2">
      <c r="W479" s="209"/>
    </row>
    <row r="480" spans="23:23" x14ac:dyDescent="0.2">
      <c r="W480" s="209"/>
    </row>
    <row r="481" spans="23:23" x14ac:dyDescent="0.2">
      <c r="W481" s="209"/>
    </row>
    <row r="482" spans="23:23" x14ac:dyDescent="0.2">
      <c r="W482" s="209"/>
    </row>
    <row r="483" spans="23:23" x14ac:dyDescent="0.2">
      <c r="W483" s="209"/>
    </row>
    <row r="484" spans="23:23" x14ac:dyDescent="0.2">
      <c r="W484" s="209"/>
    </row>
    <row r="485" spans="23:23" x14ac:dyDescent="0.2">
      <c r="W485" s="209"/>
    </row>
    <row r="486" spans="23:23" x14ac:dyDescent="0.2">
      <c r="W486" s="209"/>
    </row>
    <row r="487" spans="23:23" x14ac:dyDescent="0.2">
      <c r="W487" s="209"/>
    </row>
    <row r="488" spans="23:23" x14ac:dyDescent="0.2">
      <c r="W488" s="209"/>
    </row>
    <row r="489" spans="23:23" x14ac:dyDescent="0.2">
      <c r="W489" s="209"/>
    </row>
    <row r="490" spans="23:23" x14ac:dyDescent="0.2">
      <c r="W490" s="209"/>
    </row>
    <row r="491" spans="23:23" x14ac:dyDescent="0.2">
      <c r="W491" s="209"/>
    </row>
    <row r="492" spans="23:23" x14ac:dyDescent="0.2">
      <c r="W492" s="209"/>
    </row>
    <row r="493" spans="23:23" x14ac:dyDescent="0.2">
      <c r="W493" s="209"/>
    </row>
    <row r="494" spans="23:23" x14ac:dyDescent="0.2">
      <c r="W494" s="209"/>
    </row>
    <row r="495" spans="23:23" x14ac:dyDescent="0.2">
      <c r="W495" s="209"/>
    </row>
    <row r="496" spans="23:23" x14ac:dyDescent="0.2">
      <c r="W496" s="209"/>
    </row>
    <row r="497" spans="23:23" x14ac:dyDescent="0.2">
      <c r="W497" s="209"/>
    </row>
    <row r="498" spans="23:23" x14ac:dyDescent="0.2">
      <c r="W498" s="209"/>
    </row>
    <row r="499" spans="23:23" x14ac:dyDescent="0.2">
      <c r="W499" s="209"/>
    </row>
    <row r="500" spans="23:23" x14ac:dyDescent="0.2">
      <c r="W500" s="209"/>
    </row>
    <row r="501" spans="23:23" x14ac:dyDescent="0.2">
      <c r="W501" s="209"/>
    </row>
    <row r="502" spans="23:23" x14ac:dyDescent="0.2">
      <c r="W502" s="209"/>
    </row>
    <row r="503" spans="23:23" x14ac:dyDescent="0.2">
      <c r="W503" s="209"/>
    </row>
    <row r="504" spans="23:23" x14ac:dyDescent="0.2">
      <c r="W504" s="209"/>
    </row>
    <row r="505" spans="23:23" x14ac:dyDescent="0.2">
      <c r="W505" s="209"/>
    </row>
    <row r="506" spans="23:23" x14ac:dyDescent="0.2">
      <c r="W506" s="209"/>
    </row>
    <row r="507" spans="23:23" x14ac:dyDescent="0.2">
      <c r="W507" s="209"/>
    </row>
    <row r="508" spans="23:23" x14ac:dyDescent="0.2">
      <c r="W508" s="209"/>
    </row>
    <row r="509" spans="23:23" x14ac:dyDescent="0.2">
      <c r="W509" s="209"/>
    </row>
    <row r="510" spans="23:23" x14ac:dyDescent="0.2">
      <c r="W510" s="209"/>
    </row>
    <row r="511" spans="23:23" x14ac:dyDescent="0.2">
      <c r="W511" s="209"/>
    </row>
    <row r="512" spans="23:23" x14ac:dyDescent="0.2">
      <c r="W512" s="209"/>
    </row>
    <row r="513" spans="23:23" x14ac:dyDescent="0.2">
      <c r="W513" s="209"/>
    </row>
    <row r="514" spans="23:23" x14ac:dyDescent="0.2">
      <c r="W514" s="209"/>
    </row>
    <row r="515" spans="23:23" x14ac:dyDescent="0.2">
      <c r="W515" s="209"/>
    </row>
    <row r="516" spans="23:23" x14ac:dyDescent="0.2">
      <c r="W516" s="209"/>
    </row>
    <row r="517" spans="23:23" x14ac:dyDescent="0.2">
      <c r="W517" s="209"/>
    </row>
    <row r="518" spans="23:23" x14ac:dyDescent="0.2">
      <c r="W518" s="209"/>
    </row>
  </sheetData>
  <mergeCells count="170">
    <mergeCell ref="E65:L65"/>
    <mergeCell ref="M65:O65"/>
    <mergeCell ref="Q65:V65"/>
    <mergeCell ref="M66:V66"/>
    <mergeCell ref="C62:V62"/>
    <mergeCell ref="C63:L63"/>
    <mergeCell ref="M63:V63"/>
    <mergeCell ref="E64:L64"/>
    <mergeCell ref="M64:O64"/>
    <mergeCell ref="Q64:V64"/>
    <mergeCell ref="H58:L58"/>
    <mergeCell ref="M58:Q58"/>
    <mergeCell ref="R58:V58"/>
    <mergeCell ref="B59:V59"/>
    <mergeCell ref="C60:V60"/>
    <mergeCell ref="C61:V61"/>
    <mergeCell ref="C56:G56"/>
    <mergeCell ref="H56:L56"/>
    <mergeCell ref="M56:Q56"/>
    <mergeCell ref="R56:V56"/>
    <mergeCell ref="H57:L57"/>
    <mergeCell ref="M57:Q57"/>
    <mergeCell ref="R57:V57"/>
    <mergeCell ref="H53:L53"/>
    <mergeCell ref="R53:V53"/>
    <mergeCell ref="H54:L54"/>
    <mergeCell ref="R54:V54"/>
    <mergeCell ref="H55:L55"/>
    <mergeCell ref="R55:V55"/>
    <mergeCell ref="H50:L50"/>
    <mergeCell ref="R50:V50"/>
    <mergeCell ref="H51:L51"/>
    <mergeCell ref="R51:V51"/>
    <mergeCell ref="H52:L52"/>
    <mergeCell ref="R52:V52"/>
    <mergeCell ref="H47:L47"/>
    <mergeCell ref="R47:V47"/>
    <mergeCell ref="H48:L48"/>
    <mergeCell ref="R48:V48"/>
    <mergeCell ref="H49:L49"/>
    <mergeCell ref="R49:V49"/>
    <mergeCell ref="H44:L44"/>
    <mergeCell ref="R44:V44"/>
    <mergeCell ref="H45:L45"/>
    <mergeCell ref="R45:V45"/>
    <mergeCell ref="H46:L46"/>
    <mergeCell ref="R46:V46"/>
    <mergeCell ref="H41:L41"/>
    <mergeCell ref="R41:V41"/>
    <mergeCell ref="H42:L42"/>
    <mergeCell ref="R42:V42"/>
    <mergeCell ref="H43:L43"/>
    <mergeCell ref="R43:V43"/>
    <mergeCell ref="H38:L38"/>
    <mergeCell ref="R38:V38"/>
    <mergeCell ref="H39:L39"/>
    <mergeCell ref="R39:V39"/>
    <mergeCell ref="H40:L40"/>
    <mergeCell ref="R40:V40"/>
    <mergeCell ref="C36:F36"/>
    <mergeCell ref="H36:I36"/>
    <mergeCell ref="K36:L36"/>
    <mergeCell ref="M36:Q36"/>
    <mergeCell ref="R36:V36"/>
    <mergeCell ref="H37:L37"/>
    <mergeCell ref="R37:V37"/>
    <mergeCell ref="C33:G33"/>
    <mergeCell ref="R33:V33"/>
    <mergeCell ref="C34:Q34"/>
    <mergeCell ref="R34:V34"/>
    <mergeCell ref="C35:G35"/>
    <mergeCell ref="H35:L35"/>
    <mergeCell ref="M35:Q35"/>
    <mergeCell ref="R35:V35"/>
    <mergeCell ref="H31:L31"/>
    <mergeCell ref="M31:Q31"/>
    <mergeCell ref="R31:V31"/>
    <mergeCell ref="C32:F32"/>
    <mergeCell ref="H32:L32"/>
    <mergeCell ref="M32:Q32"/>
    <mergeCell ref="R32:V32"/>
    <mergeCell ref="H28:L28"/>
    <mergeCell ref="M28:Q28"/>
    <mergeCell ref="R28:V28"/>
    <mergeCell ref="H29:L29"/>
    <mergeCell ref="H30:L30"/>
    <mergeCell ref="M30:Q30"/>
    <mergeCell ref="R30:V30"/>
    <mergeCell ref="C26:F26"/>
    <mergeCell ref="H26:L26"/>
    <mergeCell ref="M26:Q26"/>
    <mergeCell ref="R26:V26"/>
    <mergeCell ref="C27:F27"/>
    <mergeCell ref="H27:L27"/>
    <mergeCell ref="M27:Q27"/>
    <mergeCell ref="R27:V27"/>
    <mergeCell ref="C24:F24"/>
    <mergeCell ref="H24:L24"/>
    <mergeCell ref="M24:Q24"/>
    <mergeCell ref="R24:V24"/>
    <mergeCell ref="C25:F25"/>
    <mergeCell ref="H25:L25"/>
    <mergeCell ref="M25:Q25"/>
    <mergeCell ref="R25:V25"/>
    <mergeCell ref="C22:G22"/>
    <mergeCell ref="H22:L22"/>
    <mergeCell ref="M22:Q22"/>
    <mergeCell ref="R22:V22"/>
    <mergeCell ref="H23:L23"/>
    <mergeCell ref="M23:Q23"/>
    <mergeCell ref="R23:V23"/>
    <mergeCell ref="I20:K20"/>
    <mergeCell ref="M20:Q20"/>
    <mergeCell ref="R20:V20"/>
    <mergeCell ref="C21:F21"/>
    <mergeCell ref="I21:K21"/>
    <mergeCell ref="M21:Q21"/>
    <mergeCell ref="R21:V21"/>
    <mergeCell ref="H17:L17"/>
    <mergeCell ref="M17:Q17"/>
    <mergeCell ref="R17:V17"/>
    <mergeCell ref="H18:L18"/>
    <mergeCell ref="M18:Q18"/>
    <mergeCell ref="R18:V18"/>
    <mergeCell ref="I15:K15"/>
    <mergeCell ref="N15:P15"/>
    <mergeCell ref="S15:U15"/>
    <mergeCell ref="H16:L16"/>
    <mergeCell ref="M16:Q16"/>
    <mergeCell ref="R16:V16"/>
    <mergeCell ref="I13:K13"/>
    <mergeCell ref="N13:P13"/>
    <mergeCell ref="S13:U13"/>
    <mergeCell ref="I14:K14"/>
    <mergeCell ref="N14:P14"/>
    <mergeCell ref="S14:U14"/>
    <mergeCell ref="H11:L11"/>
    <mergeCell ref="M11:Q11"/>
    <mergeCell ref="R11:V11"/>
    <mergeCell ref="I12:K12"/>
    <mergeCell ref="N12:P12"/>
    <mergeCell ref="S12:U12"/>
    <mergeCell ref="H10:I10"/>
    <mergeCell ref="K10:L10"/>
    <mergeCell ref="M10:N10"/>
    <mergeCell ref="P10:Q10"/>
    <mergeCell ref="R10:S10"/>
    <mergeCell ref="U10:V10"/>
    <mergeCell ref="C8:F8"/>
    <mergeCell ref="H8:L8"/>
    <mergeCell ref="M8:Q8"/>
    <mergeCell ref="R8:V8"/>
    <mergeCell ref="C9:G9"/>
    <mergeCell ref="H9:L9"/>
    <mergeCell ref="M9:Q9"/>
    <mergeCell ref="R9:V9"/>
    <mergeCell ref="C6:G6"/>
    <mergeCell ref="H6:L6"/>
    <mergeCell ref="M6:Q6"/>
    <mergeCell ref="R6:V6"/>
    <mergeCell ref="C7:G7"/>
    <mergeCell ref="H7:L7"/>
    <mergeCell ref="M7:Q7"/>
    <mergeCell ref="R7:V7"/>
    <mergeCell ref="W1:W3"/>
    <mergeCell ref="G2:H3"/>
    <mergeCell ref="L2:U2"/>
    <mergeCell ref="L3:U3"/>
    <mergeCell ref="E4:H4"/>
    <mergeCell ref="E5:H5"/>
  </mergeCells>
  <phoneticPr fontId="44" type="noConversion"/>
  <conditionalFormatting sqref="I20:K21 E4:H5 H37:L55 H10 AA37:AA44 K10 G2:H2 E64:L65 AA46:AA63 I12:K15 Q64:V65 C34:Q34">
    <cfRule type="cellIs" dxfId="14" priority="1" stopIfTrue="1" operator="equal">
      <formula>""</formula>
    </cfRule>
  </conditionalFormatting>
  <conditionalFormatting sqref="G28">
    <cfRule type="cellIs" dxfId="13" priority="2" stopIfTrue="1" operator="equal">
      <formula>"s"</formula>
    </cfRule>
    <cfRule type="cellIs" dxfId="12" priority="3" stopIfTrue="1" operator="equal">
      <formula>"d"</formula>
    </cfRule>
  </conditionalFormatting>
  <conditionalFormatting sqref="G36 J2 G24:G27">
    <cfRule type="cellIs" dxfId="11" priority="4" stopIfTrue="1" operator="equal">
      <formula>"?"</formula>
    </cfRule>
  </conditionalFormatting>
  <conditionalFormatting sqref="H19 J19 L19">
    <cfRule type="cellIs" dxfId="10" priority="5" stopIfTrue="1" operator="equal">
      <formula>0</formula>
    </cfRule>
  </conditionalFormatting>
  <conditionalFormatting sqref="H24:V27 H7:V7">
    <cfRule type="cellIs" dxfId="9" priority="6" stopIfTrue="1" operator="equal">
      <formula>"?"</formula>
    </cfRule>
  </conditionalFormatting>
  <dataValidations count="10">
    <dataValidation type="list" allowBlank="1" showErrorMessage="1" errorTitle="Volute / Diffuser" error="Select from drop-down list" sqref="H26:L26 JD26:JH26 SZ26:TD26 ACV26:ACZ26 AMR26:AMV26 AWN26:AWR26 BGJ26:BGN26 BQF26:BQJ26 CAB26:CAF26 CJX26:CKB26 CTT26:CTX26 DDP26:DDT26 DNL26:DNP26 DXH26:DXL26 EHD26:EHH26 EQZ26:ERD26 FAV26:FAZ26 FKR26:FKV26 FUN26:FUR26 GEJ26:GEN26 GOF26:GOJ26 GYB26:GYF26 HHX26:HIB26 HRT26:HRX26 IBP26:IBT26 ILL26:ILP26 IVH26:IVL26 JFD26:JFH26 JOZ26:JPD26 JYV26:JYZ26 KIR26:KIV26 KSN26:KSR26 LCJ26:LCN26 LMF26:LMJ26 LWB26:LWF26 MFX26:MGB26 MPT26:MPX26 MZP26:MZT26 NJL26:NJP26 NTH26:NTL26 ODD26:ODH26 OMZ26:OND26 OWV26:OWZ26 PGR26:PGV26 PQN26:PQR26 QAJ26:QAN26 QKF26:QKJ26 QUB26:QUF26 RDX26:REB26 RNT26:RNX26 RXP26:RXT26 SHL26:SHP26 SRH26:SRL26 TBD26:TBH26 TKZ26:TLD26 TUV26:TUZ26 UER26:UEV26 UON26:UOR26 UYJ26:UYN26 VIF26:VIJ26 VSB26:VSF26 WBX26:WCB26 WLT26:WLX26 WVP26:WVT26 H65562:L65562 JD65562:JH65562 SZ65562:TD65562 ACV65562:ACZ65562 AMR65562:AMV65562 AWN65562:AWR65562 BGJ65562:BGN65562 BQF65562:BQJ65562 CAB65562:CAF65562 CJX65562:CKB65562 CTT65562:CTX65562 DDP65562:DDT65562 DNL65562:DNP65562 DXH65562:DXL65562 EHD65562:EHH65562 EQZ65562:ERD65562 FAV65562:FAZ65562 FKR65562:FKV65562 FUN65562:FUR65562 GEJ65562:GEN65562 GOF65562:GOJ65562 GYB65562:GYF65562 HHX65562:HIB65562 HRT65562:HRX65562 IBP65562:IBT65562 ILL65562:ILP65562 IVH65562:IVL65562 JFD65562:JFH65562 JOZ65562:JPD65562 JYV65562:JYZ65562 KIR65562:KIV65562 KSN65562:KSR65562 LCJ65562:LCN65562 LMF65562:LMJ65562 LWB65562:LWF65562 MFX65562:MGB65562 MPT65562:MPX65562 MZP65562:MZT65562 NJL65562:NJP65562 NTH65562:NTL65562 ODD65562:ODH65562 OMZ65562:OND65562 OWV65562:OWZ65562 PGR65562:PGV65562 PQN65562:PQR65562 QAJ65562:QAN65562 QKF65562:QKJ65562 QUB65562:QUF65562 RDX65562:REB65562 RNT65562:RNX65562 RXP65562:RXT65562 SHL65562:SHP65562 SRH65562:SRL65562 TBD65562:TBH65562 TKZ65562:TLD65562 TUV65562:TUZ65562 UER65562:UEV65562 UON65562:UOR65562 UYJ65562:UYN65562 VIF65562:VIJ65562 VSB65562:VSF65562 WBX65562:WCB65562 WLT65562:WLX65562 WVP65562:WVT65562 H131098:L131098 JD131098:JH131098 SZ131098:TD131098 ACV131098:ACZ131098 AMR131098:AMV131098 AWN131098:AWR131098 BGJ131098:BGN131098 BQF131098:BQJ131098 CAB131098:CAF131098 CJX131098:CKB131098 CTT131098:CTX131098 DDP131098:DDT131098 DNL131098:DNP131098 DXH131098:DXL131098 EHD131098:EHH131098 EQZ131098:ERD131098 FAV131098:FAZ131098 FKR131098:FKV131098 FUN131098:FUR131098 GEJ131098:GEN131098 GOF131098:GOJ131098 GYB131098:GYF131098 HHX131098:HIB131098 HRT131098:HRX131098 IBP131098:IBT131098 ILL131098:ILP131098 IVH131098:IVL131098 JFD131098:JFH131098 JOZ131098:JPD131098 JYV131098:JYZ131098 KIR131098:KIV131098 KSN131098:KSR131098 LCJ131098:LCN131098 LMF131098:LMJ131098 LWB131098:LWF131098 MFX131098:MGB131098 MPT131098:MPX131098 MZP131098:MZT131098 NJL131098:NJP131098 NTH131098:NTL131098 ODD131098:ODH131098 OMZ131098:OND131098 OWV131098:OWZ131098 PGR131098:PGV131098 PQN131098:PQR131098 QAJ131098:QAN131098 QKF131098:QKJ131098 QUB131098:QUF131098 RDX131098:REB131098 RNT131098:RNX131098 RXP131098:RXT131098 SHL131098:SHP131098 SRH131098:SRL131098 TBD131098:TBH131098 TKZ131098:TLD131098 TUV131098:TUZ131098 UER131098:UEV131098 UON131098:UOR131098 UYJ131098:UYN131098 VIF131098:VIJ131098 VSB131098:VSF131098 WBX131098:WCB131098 WLT131098:WLX131098 WVP131098:WVT131098 H196634:L196634 JD196634:JH196634 SZ196634:TD196634 ACV196634:ACZ196634 AMR196634:AMV196634 AWN196634:AWR196634 BGJ196634:BGN196634 BQF196634:BQJ196634 CAB196634:CAF196634 CJX196634:CKB196634 CTT196634:CTX196634 DDP196634:DDT196634 DNL196634:DNP196634 DXH196634:DXL196634 EHD196634:EHH196634 EQZ196634:ERD196634 FAV196634:FAZ196634 FKR196634:FKV196634 FUN196634:FUR196634 GEJ196634:GEN196634 GOF196634:GOJ196634 GYB196634:GYF196634 HHX196634:HIB196634 HRT196634:HRX196634 IBP196634:IBT196634 ILL196634:ILP196634 IVH196634:IVL196634 JFD196634:JFH196634 JOZ196634:JPD196634 JYV196634:JYZ196634 KIR196634:KIV196634 KSN196634:KSR196634 LCJ196634:LCN196634 LMF196634:LMJ196634 LWB196634:LWF196634 MFX196634:MGB196634 MPT196634:MPX196634 MZP196634:MZT196634 NJL196634:NJP196634 NTH196634:NTL196634 ODD196634:ODH196634 OMZ196634:OND196634 OWV196634:OWZ196634 PGR196634:PGV196634 PQN196634:PQR196634 QAJ196634:QAN196634 QKF196634:QKJ196634 QUB196634:QUF196634 RDX196634:REB196634 RNT196634:RNX196634 RXP196634:RXT196634 SHL196634:SHP196634 SRH196634:SRL196634 TBD196634:TBH196634 TKZ196634:TLD196634 TUV196634:TUZ196634 UER196634:UEV196634 UON196634:UOR196634 UYJ196634:UYN196634 VIF196634:VIJ196634 VSB196634:VSF196634 WBX196634:WCB196634 WLT196634:WLX196634 WVP196634:WVT196634 H262170:L262170 JD262170:JH262170 SZ262170:TD262170 ACV262170:ACZ262170 AMR262170:AMV262170 AWN262170:AWR262170 BGJ262170:BGN262170 BQF262170:BQJ262170 CAB262170:CAF262170 CJX262170:CKB262170 CTT262170:CTX262170 DDP262170:DDT262170 DNL262170:DNP262170 DXH262170:DXL262170 EHD262170:EHH262170 EQZ262170:ERD262170 FAV262170:FAZ262170 FKR262170:FKV262170 FUN262170:FUR262170 GEJ262170:GEN262170 GOF262170:GOJ262170 GYB262170:GYF262170 HHX262170:HIB262170 HRT262170:HRX262170 IBP262170:IBT262170 ILL262170:ILP262170 IVH262170:IVL262170 JFD262170:JFH262170 JOZ262170:JPD262170 JYV262170:JYZ262170 KIR262170:KIV262170 KSN262170:KSR262170 LCJ262170:LCN262170 LMF262170:LMJ262170 LWB262170:LWF262170 MFX262170:MGB262170 MPT262170:MPX262170 MZP262170:MZT262170 NJL262170:NJP262170 NTH262170:NTL262170 ODD262170:ODH262170 OMZ262170:OND262170 OWV262170:OWZ262170 PGR262170:PGV262170 PQN262170:PQR262170 QAJ262170:QAN262170 QKF262170:QKJ262170 QUB262170:QUF262170 RDX262170:REB262170 RNT262170:RNX262170 RXP262170:RXT262170 SHL262170:SHP262170 SRH262170:SRL262170 TBD262170:TBH262170 TKZ262170:TLD262170 TUV262170:TUZ262170 UER262170:UEV262170 UON262170:UOR262170 UYJ262170:UYN262170 VIF262170:VIJ262170 VSB262170:VSF262170 WBX262170:WCB262170 WLT262170:WLX262170 WVP262170:WVT262170 H327706:L327706 JD327706:JH327706 SZ327706:TD327706 ACV327706:ACZ327706 AMR327706:AMV327706 AWN327706:AWR327706 BGJ327706:BGN327706 BQF327706:BQJ327706 CAB327706:CAF327706 CJX327706:CKB327706 CTT327706:CTX327706 DDP327706:DDT327706 DNL327706:DNP327706 DXH327706:DXL327706 EHD327706:EHH327706 EQZ327706:ERD327706 FAV327706:FAZ327706 FKR327706:FKV327706 FUN327706:FUR327706 GEJ327706:GEN327706 GOF327706:GOJ327706 GYB327706:GYF327706 HHX327706:HIB327706 HRT327706:HRX327706 IBP327706:IBT327706 ILL327706:ILP327706 IVH327706:IVL327706 JFD327706:JFH327706 JOZ327706:JPD327706 JYV327706:JYZ327706 KIR327706:KIV327706 KSN327706:KSR327706 LCJ327706:LCN327706 LMF327706:LMJ327706 LWB327706:LWF327706 MFX327706:MGB327706 MPT327706:MPX327706 MZP327706:MZT327706 NJL327706:NJP327706 NTH327706:NTL327706 ODD327706:ODH327706 OMZ327706:OND327706 OWV327706:OWZ327706 PGR327706:PGV327706 PQN327706:PQR327706 QAJ327706:QAN327706 QKF327706:QKJ327706 QUB327706:QUF327706 RDX327706:REB327706 RNT327706:RNX327706 RXP327706:RXT327706 SHL327706:SHP327706 SRH327706:SRL327706 TBD327706:TBH327706 TKZ327706:TLD327706 TUV327706:TUZ327706 UER327706:UEV327706 UON327706:UOR327706 UYJ327706:UYN327706 VIF327706:VIJ327706 VSB327706:VSF327706 WBX327706:WCB327706 WLT327706:WLX327706 WVP327706:WVT327706 H393242:L393242 JD393242:JH393242 SZ393242:TD393242 ACV393242:ACZ393242 AMR393242:AMV393242 AWN393242:AWR393242 BGJ393242:BGN393242 BQF393242:BQJ393242 CAB393242:CAF393242 CJX393242:CKB393242 CTT393242:CTX393242 DDP393242:DDT393242 DNL393242:DNP393242 DXH393242:DXL393242 EHD393242:EHH393242 EQZ393242:ERD393242 FAV393242:FAZ393242 FKR393242:FKV393242 FUN393242:FUR393242 GEJ393242:GEN393242 GOF393242:GOJ393242 GYB393242:GYF393242 HHX393242:HIB393242 HRT393242:HRX393242 IBP393242:IBT393242 ILL393242:ILP393242 IVH393242:IVL393242 JFD393242:JFH393242 JOZ393242:JPD393242 JYV393242:JYZ393242 KIR393242:KIV393242 KSN393242:KSR393242 LCJ393242:LCN393242 LMF393242:LMJ393242 LWB393242:LWF393242 MFX393242:MGB393242 MPT393242:MPX393242 MZP393242:MZT393242 NJL393242:NJP393242 NTH393242:NTL393242 ODD393242:ODH393242 OMZ393242:OND393242 OWV393242:OWZ393242 PGR393242:PGV393242 PQN393242:PQR393242 QAJ393242:QAN393242 QKF393242:QKJ393242 QUB393242:QUF393242 RDX393242:REB393242 RNT393242:RNX393242 RXP393242:RXT393242 SHL393242:SHP393242 SRH393242:SRL393242 TBD393242:TBH393242 TKZ393242:TLD393242 TUV393242:TUZ393242 UER393242:UEV393242 UON393242:UOR393242 UYJ393242:UYN393242 VIF393242:VIJ393242 VSB393242:VSF393242 WBX393242:WCB393242 WLT393242:WLX393242 WVP393242:WVT393242 H458778:L458778 JD458778:JH458778 SZ458778:TD458778 ACV458778:ACZ458778 AMR458778:AMV458778 AWN458778:AWR458778 BGJ458778:BGN458778 BQF458778:BQJ458778 CAB458778:CAF458778 CJX458778:CKB458778 CTT458778:CTX458778 DDP458778:DDT458778 DNL458778:DNP458778 DXH458778:DXL458778 EHD458778:EHH458778 EQZ458778:ERD458778 FAV458778:FAZ458778 FKR458778:FKV458778 FUN458778:FUR458778 GEJ458778:GEN458778 GOF458778:GOJ458778 GYB458778:GYF458778 HHX458778:HIB458778 HRT458778:HRX458778 IBP458778:IBT458778 ILL458778:ILP458778 IVH458778:IVL458778 JFD458778:JFH458778 JOZ458778:JPD458778 JYV458778:JYZ458778 KIR458778:KIV458778 KSN458778:KSR458778 LCJ458778:LCN458778 LMF458778:LMJ458778 LWB458778:LWF458778 MFX458778:MGB458778 MPT458778:MPX458778 MZP458778:MZT458778 NJL458778:NJP458778 NTH458778:NTL458778 ODD458778:ODH458778 OMZ458778:OND458778 OWV458778:OWZ458778 PGR458778:PGV458778 PQN458778:PQR458778 QAJ458778:QAN458778 QKF458778:QKJ458778 QUB458778:QUF458778 RDX458778:REB458778 RNT458778:RNX458778 RXP458778:RXT458778 SHL458778:SHP458778 SRH458778:SRL458778 TBD458778:TBH458778 TKZ458778:TLD458778 TUV458778:TUZ458778 UER458778:UEV458778 UON458778:UOR458778 UYJ458778:UYN458778 VIF458778:VIJ458778 VSB458778:VSF458778 WBX458778:WCB458778 WLT458778:WLX458778 WVP458778:WVT458778 H524314:L524314 JD524314:JH524314 SZ524314:TD524314 ACV524314:ACZ524314 AMR524314:AMV524314 AWN524314:AWR524314 BGJ524314:BGN524314 BQF524314:BQJ524314 CAB524314:CAF524314 CJX524314:CKB524314 CTT524314:CTX524314 DDP524314:DDT524314 DNL524314:DNP524314 DXH524314:DXL524314 EHD524314:EHH524314 EQZ524314:ERD524314 FAV524314:FAZ524314 FKR524314:FKV524314 FUN524314:FUR524314 GEJ524314:GEN524314 GOF524314:GOJ524314 GYB524314:GYF524314 HHX524314:HIB524314 HRT524314:HRX524314 IBP524314:IBT524314 ILL524314:ILP524314 IVH524314:IVL524314 JFD524314:JFH524314 JOZ524314:JPD524314 JYV524314:JYZ524314 KIR524314:KIV524314 KSN524314:KSR524314 LCJ524314:LCN524314 LMF524314:LMJ524314 LWB524314:LWF524314 MFX524314:MGB524314 MPT524314:MPX524314 MZP524314:MZT524314 NJL524314:NJP524314 NTH524314:NTL524314 ODD524314:ODH524314 OMZ524314:OND524314 OWV524314:OWZ524314 PGR524314:PGV524314 PQN524314:PQR524314 QAJ524314:QAN524314 QKF524314:QKJ524314 QUB524314:QUF524314 RDX524314:REB524314 RNT524314:RNX524314 RXP524314:RXT524314 SHL524314:SHP524314 SRH524314:SRL524314 TBD524314:TBH524314 TKZ524314:TLD524314 TUV524314:TUZ524314 UER524314:UEV524314 UON524314:UOR524314 UYJ524314:UYN524314 VIF524314:VIJ524314 VSB524314:VSF524314 WBX524314:WCB524314 WLT524314:WLX524314 WVP524314:WVT524314 H589850:L589850 JD589850:JH589850 SZ589850:TD589850 ACV589850:ACZ589850 AMR589850:AMV589850 AWN589850:AWR589850 BGJ589850:BGN589850 BQF589850:BQJ589850 CAB589850:CAF589850 CJX589850:CKB589850 CTT589850:CTX589850 DDP589850:DDT589850 DNL589850:DNP589850 DXH589850:DXL589850 EHD589850:EHH589850 EQZ589850:ERD589850 FAV589850:FAZ589850 FKR589850:FKV589850 FUN589850:FUR589850 GEJ589850:GEN589850 GOF589850:GOJ589850 GYB589850:GYF589850 HHX589850:HIB589850 HRT589850:HRX589850 IBP589850:IBT589850 ILL589850:ILP589850 IVH589850:IVL589850 JFD589850:JFH589850 JOZ589850:JPD589850 JYV589850:JYZ589850 KIR589850:KIV589850 KSN589850:KSR589850 LCJ589850:LCN589850 LMF589850:LMJ589850 LWB589850:LWF589850 MFX589850:MGB589850 MPT589850:MPX589850 MZP589850:MZT589850 NJL589850:NJP589850 NTH589850:NTL589850 ODD589850:ODH589850 OMZ589850:OND589850 OWV589850:OWZ589850 PGR589850:PGV589850 PQN589850:PQR589850 QAJ589850:QAN589850 QKF589850:QKJ589850 QUB589850:QUF589850 RDX589850:REB589850 RNT589850:RNX589850 RXP589850:RXT589850 SHL589850:SHP589850 SRH589850:SRL589850 TBD589850:TBH589850 TKZ589850:TLD589850 TUV589850:TUZ589850 UER589850:UEV589850 UON589850:UOR589850 UYJ589850:UYN589850 VIF589850:VIJ589850 VSB589850:VSF589850 WBX589850:WCB589850 WLT589850:WLX589850 WVP589850:WVT589850 H655386:L655386 JD655386:JH655386 SZ655386:TD655386 ACV655386:ACZ655386 AMR655386:AMV655386 AWN655386:AWR655386 BGJ655386:BGN655386 BQF655386:BQJ655386 CAB655386:CAF655386 CJX655386:CKB655386 CTT655386:CTX655386 DDP655386:DDT655386 DNL655386:DNP655386 DXH655386:DXL655386 EHD655386:EHH655386 EQZ655386:ERD655386 FAV655386:FAZ655386 FKR655386:FKV655386 FUN655386:FUR655386 GEJ655386:GEN655386 GOF655386:GOJ655386 GYB655386:GYF655386 HHX655386:HIB655386 HRT655386:HRX655386 IBP655386:IBT655386 ILL655386:ILP655386 IVH655386:IVL655386 JFD655386:JFH655386 JOZ655386:JPD655386 JYV655386:JYZ655386 KIR655386:KIV655386 KSN655386:KSR655386 LCJ655386:LCN655386 LMF655386:LMJ655386 LWB655386:LWF655386 MFX655386:MGB655386 MPT655386:MPX655386 MZP655386:MZT655386 NJL655386:NJP655386 NTH655386:NTL655386 ODD655386:ODH655386 OMZ655386:OND655386 OWV655386:OWZ655386 PGR655386:PGV655386 PQN655386:PQR655386 QAJ655386:QAN655386 QKF655386:QKJ655386 QUB655386:QUF655386 RDX655386:REB655386 RNT655386:RNX655386 RXP655386:RXT655386 SHL655386:SHP655386 SRH655386:SRL655386 TBD655386:TBH655386 TKZ655386:TLD655386 TUV655386:TUZ655386 UER655386:UEV655386 UON655386:UOR655386 UYJ655386:UYN655386 VIF655386:VIJ655386 VSB655386:VSF655386 WBX655386:WCB655386 WLT655386:WLX655386 WVP655386:WVT655386 H720922:L720922 JD720922:JH720922 SZ720922:TD720922 ACV720922:ACZ720922 AMR720922:AMV720922 AWN720922:AWR720922 BGJ720922:BGN720922 BQF720922:BQJ720922 CAB720922:CAF720922 CJX720922:CKB720922 CTT720922:CTX720922 DDP720922:DDT720922 DNL720922:DNP720922 DXH720922:DXL720922 EHD720922:EHH720922 EQZ720922:ERD720922 FAV720922:FAZ720922 FKR720922:FKV720922 FUN720922:FUR720922 GEJ720922:GEN720922 GOF720922:GOJ720922 GYB720922:GYF720922 HHX720922:HIB720922 HRT720922:HRX720922 IBP720922:IBT720922 ILL720922:ILP720922 IVH720922:IVL720922 JFD720922:JFH720922 JOZ720922:JPD720922 JYV720922:JYZ720922 KIR720922:KIV720922 KSN720922:KSR720922 LCJ720922:LCN720922 LMF720922:LMJ720922 LWB720922:LWF720922 MFX720922:MGB720922 MPT720922:MPX720922 MZP720922:MZT720922 NJL720922:NJP720922 NTH720922:NTL720922 ODD720922:ODH720922 OMZ720922:OND720922 OWV720922:OWZ720922 PGR720922:PGV720922 PQN720922:PQR720922 QAJ720922:QAN720922 QKF720922:QKJ720922 QUB720922:QUF720922 RDX720922:REB720922 RNT720922:RNX720922 RXP720922:RXT720922 SHL720922:SHP720922 SRH720922:SRL720922 TBD720922:TBH720922 TKZ720922:TLD720922 TUV720922:TUZ720922 UER720922:UEV720922 UON720922:UOR720922 UYJ720922:UYN720922 VIF720922:VIJ720922 VSB720922:VSF720922 WBX720922:WCB720922 WLT720922:WLX720922 WVP720922:WVT720922 H786458:L786458 JD786458:JH786458 SZ786458:TD786458 ACV786458:ACZ786458 AMR786458:AMV786458 AWN786458:AWR786458 BGJ786458:BGN786458 BQF786458:BQJ786458 CAB786458:CAF786458 CJX786458:CKB786458 CTT786458:CTX786458 DDP786458:DDT786458 DNL786458:DNP786458 DXH786458:DXL786458 EHD786458:EHH786458 EQZ786458:ERD786458 FAV786458:FAZ786458 FKR786458:FKV786458 FUN786458:FUR786458 GEJ786458:GEN786458 GOF786458:GOJ786458 GYB786458:GYF786458 HHX786458:HIB786458 HRT786458:HRX786458 IBP786458:IBT786458 ILL786458:ILP786458 IVH786458:IVL786458 JFD786458:JFH786458 JOZ786458:JPD786458 JYV786458:JYZ786458 KIR786458:KIV786458 KSN786458:KSR786458 LCJ786458:LCN786458 LMF786458:LMJ786458 LWB786458:LWF786458 MFX786458:MGB786458 MPT786458:MPX786458 MZP786458:MZT786458 NJL786458:NJP786458 NTH786458:NTL786458 ODD786458:ODH786458 OMZ786458:OND786458 OWV786458:OWZ786458 PGR786458:PGV786458 PQN786458:PQR786458 QAJ786458:QAN786458 QKF786458:QKJ786458 QUB786458:QUF786458 RDX786458:REB786458 RNT786458:RNX786458 RXP786458:RXT786458 SHL786458:SHP786458 SRH786458:SRL786458 TBD786458:TBH786458 TKZ786458:TLD786458 TUV786458:TUZ786458 UER786458:UEV786458 UON786458:UOR786458 UYJ786458:UYN786458 VIF786458:VIJ786458 VSB786458:VSF786458 WBX786458:WCB786458 WLT786458:WLX786458 WVP786458:WVT786458 H851994:L851994 JD851994:JH851994 SZ851994:TD851994 ACV851994:ACZ851994 AMR851994:AMV851994 AWN851994:AWR851994 BGJ851994:BGN851994 BQF851994:BQJ851994 CAB851994:CAF851994 CJX851994:CKB851994 CTT851994:CTX851994 DDP851994:DDT851994 DNL851994:DNP851994 DXH851994:DXL851994 EHD851994:EHH851994 EQZ851994:ERD851994 FAV851994:FAZ851994 FKR851994:FKV851994 FUN851994:FUR851994 GEJ851994:GEN851994 GOF851994:GOJ851994 GYB851994:GYF851994 HHX851994:HIB851994 HRT851994:HRX851994 IBP851994:IBT851994 ILL851994:ILP851994 IVH851994:IVL851994 JFD851994:JFH851994 JOZ851994:JPD851994 JYV851994:JYZ851994 KIR851994:KIV851994 KSN851994:KSR851994 LCJ851994:LCN851994 LMF851994:LMJ851994 LWB851994:LWF851994 MFX851994:MGB851994 MPT851994:MPX851994 MZP851994:MZT851994 NJL851994:NJP851994 NTH851994:NTL851994 ODD851994:ODH851994 OMZ851994:OND851994 OWV851994:OWZ851994 PGR851994:PGV851994 PQN851994:PQR851994 QAJ851994:QAN851994 QKF851994:QKJ851994 QUB851994:QUF851994 RDX851994:REB851994 RNT851994:RNX851994 RXP851994:RXT851994 SHL851994:SHP851994 SRH851994:SRL851994 TBD851994:TBH851994 TKZ851994:TLD851994 TUV851994:TUZ851994 UER851994:UEV851994 UON851994:UOR851994 UYJ851994:UYN851994 VIF851994:VIJ851994 VSB851994:VSF851994 WBX851994:WCB851994 WLT851994:WLX851994 WVP851994:WVT851994 H917530:L917530 JD917530:JH917530 SZ917530:TD917530 ACV917530:ACZ917530 AMR917530:AMV917530 AWN917530:AWR917530 BGJ917530:BGN917530 BQF917530:BQJ917530 CAB917530:CAF917530 CJX917530:CKB917530 CTT917530:CTX917530 DDP917530:DDT917530 DNL917530:DNP917530 DXH917530:DXL917530 EHD917530:EHH917530 EQZ917530:ERD917530 FAV917530:FAZ917530 FKR917530:FKV917530 FUN917530:FUR917530 GEJ917530:GEN917530 GOF917530:GOJ917530 GYB917530:GYF917530 HHX917530:HIB917530 HRT917530:HRX917530 IBP917530:IBT917530 ILL917530:ILP917530 IVH917530:IVL917530 JFD917530:JFH917530 JOZ917530:JPD917530 JYV917530:JYZ917530 KIR917530:KIV917530 KSN917530:KSR917530 LCJ917530:LCN917530 LMF917530:LMJ917530 LWB917530:LWF917530 MFX917530:MGB917530 MPT917530:MPX917530 MZP917530:MZT917530 NJL917530:NJP917530 NTH917530:NTL917530 ODD917530:ODH917530 OMZ917530:OND917530 OWV917530:OWZ917530 PGR917530:PGV917530 PQN917530:PQR917530 QAJ917530:QAN917530 QKF917530:QKJ917530 QUB917530:QUF917530 RDX917530:REB917530 RNT917530:RNX917530 RXP917530:RXT917530 SHL917530:SHP917530 SRH917530:SRL917530 TBD917530:TBH917530 TKZ917530:TLD917530 TUV917530:TUZ917530 UER917530:UEV917530 UON917530:UOR917530 UYJ917530:UYN917530 VIF917530:VIJ917530 VSB917530:VSF917530 WBX917530:WCB917530 WLT917530:WLX917530 WVP917530:WVT917530 H983066:L983066 JD983066:JH983066 SZ983066:TD983066 ACV983066:ACZ983066 AMR983066:AMV983066 AWN983066:AWR983066 BGJ983066:BGN983066 BQF983066:BQJ983066 CAB983066:CAF983066 CJX983066:CKB983066 CTT983066:CTX983066 DDP983066:DDT983066 DNL983066:DNP983066 DXH983066:DXL983066 EHD983066:EHH983066 EQZ983066:ERD983066 FAV983066:FAZ983066 FKR983066:FKV983066 FUN983066:FUR983066 GEJ983066:GEN983066 GOF983066:GOJ983066 GYB983066:GYF983066 HHX983066:HIB983066 HRT983066:HRX983066 IBP983066:IBT983066 ILL983066:ILP983066 IVH983066:IVL983066 JFD983066:JFH983066 JOZ983066:JPD983066 JYV983066:JYZ983066 KIR983066:KIV983066 KSN983066:KSR983066 LCJ983066:LCN983066 LMF983066:LMJ983066 LWB983066:LWF983066 MFX983066:MGB983066 MPT983066:MPX983066 MZP983066:MZT983066 NJL983066:NJP983066 NTH983066:NTL983066 ODD983066:ODH983066 OMZ983066:OND983066 OWV983066:OWZ983066 PGR983066:PGV983066 PQN983066:PQR983066 QAJ983066:QAN983066 QKF983066:QKJ983066 QUB983066:QUF983066 RDX983066:REB983066 RNT983066:RNX983066 RXP983066:RXT983066 SHL983066:SHP983066 SRH983066:SRL983066 TBD983066:TBH983066 TKZ983066:TLD983066 TUV983066:TUZ983066 UER983066:UEV983066 UON983066:UOR983066 UYJ983066:UYN983066 VIF983066:VIJ983066 VSB983066:VSF983066 WBX983066:WCB983066 WLT983066:WLX983066 WVP983066:WVT983066">
      <formula1>$Z$18:$Z$22</formula1>
    </dataValidation>
    <dataValidation type="list" allowBlank="1" showErrorMessage="1" errorTitle="First Stage Suction" error="Enter selection from drop-down list" sqref="H27:L27 JD27:JH27 SZ27:TD27 ACV27:ACZ27 AMR27:AMV27 AWN27:AWR27 BGJ27:BGN27 BQF27:BQJ27 CAB27:CAF27 CJX27:CKB27 CTT27:CTX27 DDP27:DDT27 DNL27:DNP27 DXH27:DXL27 EHD27:EHH27 EQZ27:ERD27 FAV27:FAZ27 FKR27:FKV27 FUN27:FUR27 GEJ27:GEN27 GOF27:GOJ27 GYB27:GYF27 HHX27:HIB27 HRT27:HRX27 IBP27:IBT27 ILL27:ILP27 IVH27:IVL27 JFD27:JFH27 JOZ27:JPD27 JYV27:JYZ27 KIR27:KIV27 KSN27:KSR27 LCJ27:LCN27 LMF27:LMJ27 LWB27:LWF27 MFX27:MGB27 MPT27:MPX27 MZP27:MZT27 NJL27:NJP27 NTH27:NTL27 ODD27:ODH27 OMZ27:OND27 OWV27:OWZ27 PGR27:PGV27 PQN27:PQR27 QAJ27:QAN27 QKF27:QKJ27 QUB27:QUF27 RDX27:REB27 RNT27:RNX27 RXP27:RXT27 SHL27:SHP27 SRH27:SRL27 TBD27:TBH27 TKZ27:TLD27 TUV27:TUZ27 UER27:UEV27 UON27:UOR27 UYJ27:UYN27 VIF27:VIJ27 VSB27:VSF27 WBX27:WCB27 WLT27:WLX27 WVP27:WVT27 H65563:L65563 JD65563:JH65563 SZ65563:TD65563 ACV65563:ACZ65563 AMR65563:AMV65563 AWN65563:AWR65563 BGJ65563:BGN65563 BQF65563:BQJ65563 CAB65563:CAF65563 CJX65563:CKB65563 CTT65563:CTX65563 DDP65563:DDT65563 DNL65563:DNP65563 DXH65563:DXL65563 EHD65563:EHH65563 EQZ65563:ERD65563 FAV65563:FAZ65563 FKR65563:FKV65563 FUN65563:FUR65563 GEJ65563:GEN65563 GOF65563:GOJ65563 GYB65563:GYF65563 HHX65563:HIB65563 HRT65563:HRX65563 IBP65563:IBT65563 ILL65563:ILP65563 IVH65563:IVL65563 JFD65563:JFH65563 JOZ65563:JPD65563 JYV65563:JYZ65563 KIR65563:KIV65563 KSN65563:KSR65563 LCJ65563:LCN65563 LMF65563:LMJ65563 LWB65563:LWF65563 MFX65563:MGB65563 MPT65563:MPX65563 MZP65563:MZT65563 NJL65563:NJP65563 NTH65563:NTL65563 ODD65563:ODH65563 OMZ65563:OND65563 OWV65563:OWZ65563 PGR65563:PGV65563 PQN65563:PQR65563 QAJ65563:QAN65563 QKF65563:QKJ65563 QUB65563:QUF65563 RDX65563:REB65563 RNT65563:RNX65563 RXP65563:RXT65563 SHL65563:SHP65563 SRH65563:SRL65563 TBD65563:TBH65563 TKZ65563:TLD65563 TUV65563:TUZ65563 UER65563:UEV65563 UON65563:UOR65563 UYJ65563:UYN65563 VIF65563:VIJ65563 VSB65563:VSF65563 WBX65563:WCB65563 WLT65563:WLX65563 WVP65563:WVT65563 H131099:L131099 JD131099:JH131099 SZ131099:TD131099 ACV131099:ACZ131099 AMR131099:AMV131099 AWN131099:AWR131099 BGJ131099:BGN131099 BQF131099:BQJ131099 CAB131099:CAF131099 CJX131099:CKB131099 CTT131099:CTX131099 DDP131099:DDT131099 DNL131099:DNP131099 DXH131099:DXL131099 EHD131099:EHH131099 EQZ131099:ERD131099 FAV131099:FAZ131099 FKR131099:FKV131099 FUN131099:FUR131099 GEJ131099:GEN131099 GOF131099:GOJ131099 GYB131099:GYF131099 HHX131099:HIB131099 HRT131099:HRX131099 IBP131099:IBT131099 ILL131099:ILP131099 IVH131099:IVL131099 JFD131099:JFH131099 JOZ131099:JPD131099 JYV131099:JYZ131099 KIR131099:KIV131099 KSN131099:KSR131099 LCJ131099:LCN131099 LMF131099:LMJ131099 LWB131099:LWF131099 MFX131099:MGB131099 MPT131099:MPX131099 MZP131099:MZT131099 NJL131099:NJP131099 NTH131099:NTL131099 ODD131099:ODH131099 OMZ131099:OND131099 OWV131099:OWZ131099 PGR131099:PGV131099 PQN131099:PQR131099 QAJ131099:QAN131099 QKF131099:QKJ131099 QUB131099:QUF131099 RDX131099:REB131099 RNT131099:RNX131099 RXP131099:RXT131099 SHL131099:SHP131099 SRH131099:SRL131099 TBD131099:TBH131099 TKZ131099:TLD131099 TUV131099:TUZ131099 UER131099:UEV131099 UON131099:UOR131099 UYJ131099:UYN131099 VIF131099:VIJ131099 VSB131099:VSF131099 WBX131099:WCB131099 WLT131099:WLX131099 WVP131099:WVT131099 H196635:L196635 JD196635:JH196635 SZ196635:TD196635 ACV196635:ACZ196635 AMR196635:AMV196635 AWN196635:AWR196635 BGJ196635:BGN196635 BQF196635:BQJ196635 CAB196635:CAF196635 CJX196635:CKB196635 CTT196635:CTX196635 DDP196635:DDT196635 DNL196635:DNP196635 DXH196635:DXL196635 EHD196635:EHH196635 EQZ196635:ERD196635 FAV196635:FAZ196635 FKR196635:FKV196635 FUN196635:FUR196635 GEJ196635:GEN196635 GOF196635:GOJ196635 GYB196635:GYF196635 HHX196635:HIB196635 HRT196635:HRX196635 IBP196635:IBT196635 ILL196635:ILP196635 IVH196635:IVL196635 JFD196635:JFH196635 JOZ196635:JPD196635 JYV196635:JYZ196635 KIR196635:KIV196635 KSN196635:KSR196635 LCJ196635:LCN196635 LMF196635:LMJ196635 LWB196635:LWF196635 MFX196635:MGB196635 MPT196635:MPX196635 MZP196635:MZT196635 NJL196635:NJP196635 NTH196635:NTL196635 ODD196635:ODH196635 OMZ196635:OND196635 OWV196635:OWZ196635 PGR196635:PGV196635 PQN196635:PQR196635 QAJ196635:QAN196635 QKF196635:QKJ196635 QUB196635:QUF196635 RDX196635:REB196635 RNT196635:RNX196635 RXP196635:RXT196635 SHL196635:SHP196635 SRH196635:SRL196635 TBD196635:TBH196635 TKZ196635:TLD196635 TUV196635:TUZ196635 UER196635:UEV196635 UON196635:UOR196635 UYJ196635:UYN196635 VIF196635:VIJ196635 VSB196635:VSF196635 WBX196635:WCB196635 WLT196635:WLX196635 WVP196635:WVT196635 H262171:L262171 JD262171:JH262171 SZ262171:TD262171 ACV262171:ACZ262171 AMR262171:AMV262171 AWN262171:AWR262171 BGJ262171:BGN262171 BQF262171:BQJ262171 CAB262171:CAF262171 CJX262171:CKB262171 CTT262171:CTX262171 DDP262171:DDT262171 DNL262171:DNP262171 DXH262171:DXL262171 EHD262171:EHH262171 EQZ262171:ERD262171 FAV262171:FAZ262171 FKR262171:FKV262171 FUN262171:FUR262171 GEJ262171:GEN262171 GOF262171:GOJ262171 GYB262171:GYF262171 HHX262171:HIB262171 HRT262171:HRX262171 IBP262171:IBT262171 ILL262171:ILP262171 IVH262171:IVL262171 JFD262171:JFH262171 JOZ262171:JPD262171 JYV262171:JYZ262171 KIR262171:KIV262171 KSN262171:KSR262171 LCJ262171:LCN262171 LMF262171:LMJ262171 LWB262171:LWF262171 MFX262171:MGB262171 MPT262171:MPX262171 MZP262171:MZT262171 NJL262171:NJP262171 NTH262171:NTL262171 ODD262171:ODH262171 OMZ262171:OND262171 OWV262171:OWZ262171 PGR262171:PGV262171 PQN262171:PQR262171 QAJ262171:QAN262171 QKF262171:QKJ262171 QUB262171:QUF262171 RDX262171:REB262171 RNT262171:RNX262171 RXP262171:RXT262171 SHL262171:SHP262171 SRH262171:SRL262171 TBD262171:TBH262171 TKZ262171:TLD262171 TUV262171:TUZ262171 UER262171:UEV262171 UON262171:UOR262171 UYJ262171:UYN262171 VIF262171:VIJ262171 VSB262171:VSF262171 WBX262171:WCB262171 WLT262171:WLX262171 WVP262171:WVT262171 H327707:L327707 JD327707:JH327707 SZ327707:TD327707 ACV327707:ACZ327707 AMR327707:AMV327707 AWN327707:AWR327707 BGJ327707:BGN327707 BQF327707:BQJ327707 CAB327707:CAF327707 CJX327707:CKB327707 CTT327707:CTX327707 DDP327707:DDT327707 DNL327707:DNP327707 DXH327707:DXL327707 EHD327707:EHH327707 EQZ327707:ERD327707 FAV327707:FAZ327707 FKR327707:FKV327707 FUN327707:FUR327707 GEJ327707:GEN327707 GOF327707:GOJ327707 GYB327707:GYF327707 HHX327707:HIB327707 HRT327707:HRX327707 IBP327707:IBT327707 ILL327707:ILP327707 IVH327707:IVL327707 JFD327707:JFH327707 JOZ327707:JPD327707 JYV327707:JYZ327707 KIR327707:KIV327707 KSN327707:KSR327707 LCJ327707:LCN327707 LMF327707:LMJ327707 LWB327707:LWF327707 MFX327707:MGB327707 MPT327707:MPX327707 MZP327707:MZT327707 NJL327707:NJP327707 NTH327707:NTL327707 ODD327707:ODH327707 OMZ327707:OND327707 OWV327707:OWZ327707 PGR327707:PGV327707 PQN327707:PQR327707 QAJ327707:QAN327707 QKF327707:QKJ327707 QUB327707:QUF327707 RDX327707:REB327707 RNT327707:RNX327707 RXP327707:RXT327707 SHL327707:SHP327707 SRH327707:SRL327707 TBD327707:TBH327707 TKZ327707:TLD327707 TUV327707:TUZ327707 UER327707:UEV327707 UON327707:UOR327707 UYJ327707:UYN327707 VIF327707:VIJ327707 VSB327707:VSF327707 WBX327707:WCB327707 WLT327707:WLX327707 WVP327707:WVT327707 H393243:L393243 JD393243:JH393243 SZ393243:TD393243 ACV393243:ACZ393243 AMR393243:AMV393243 AWN393243:AWR393243 BGJ393243:BGN393243 BQF393243:BQJ393243 CAB393243:CAF393243 CJX393243:CKB393243 CTT393243:CTX393243 DDP393243:DDT393243 DNL393243:DNP393243 DXH393243:DXL393243 EHD393243:EHH393243 EQZ393243:ERD393243 FAV393243:FAZ393243 FKR393243:FKV393243 FUN393243:FUR393243 GEJ393243:GEN393243 GOF393243:GOJ393243 GYB393243:GYF393243 HHX393243:HIB393243 HRT393243:HRX393243 IBP393243:IBT393243 ILL393243:ILP393243 IVH393243:IVL393243 JFD393243:JFH393243 JOZ393243:JPD393243 JYV393243:JYZ393243 KIR393243:KIV393243 KSN393243:KSR393243 LCJ393243:LCN393243 LMF393243:LMJ393243 LWB393243:LWF393243 MFX393243:MGB393243 MPT393243:MPX393243 MZP393243:MZT393243 NJL393243:NJP393243 NTH393243:NTL393243 ODD393243:ODH393243 OMZ393243:OND393243 OWV393243:OWZ393243 PGR393243:PGV393243 PQN393243:PQR393243 QAJ393243:QAN393243 QKF393243:QKJ393243 QUB393243:QUF393243 RDX393243:REB393243 RNT393243:RNX393243 RXP393243:RXT393243 SHL393243:SHP393243 SRH393243:SRL393243 TBD393243:TBH393243 TKZ393243:TLD393243 TUV393243:TUZ393243 UER393243:UEV393243 UON393243:UOR393243 UYJ393243:UYN393243 VIF393243:VIJ393243 VSB393243:VSF393243 WBX393243:WCB393243 WLT393243:WLX393243 WVP393243:WVT393243 H458779:L458779 JD458779:JH458779 SZ458779:TD458779 ACV458779:ACZ458779 AMR458779:AMV458779 AWN458779:AWR458779 BGJ458779:BGN458779 BQF458779:BQJ458779 CAB458779:CAF458779 CJX458779:CKB458779 CTT458779:CTX458779 DDP458779:DDT458779 DNL458779:DNP458779 DXH458779:DXL458779 EHD458779:EHH458779 EQZ458779:ERD458779 FAV458779:FAZ458779 FKR458779:FKV458779 FUN458779:FUR458779 GEJ458779:GEN458779 GOF458779:GOJ458779 GYB458779:GYF458779 HHX458779:HIB458779 HRT458779:HRX458779 IBP458779:IBT458779 ILL458779:ILP458779 IVH458779:IVL458779 JFD458779:JFH458779 JOZ458779:JPD458779 JYV458779:JYZ458779 KIR458779:KIV458779 KSN458779:KSR458779 LCJ458779:LCN458779 LMF458779:LMJ458779 LWB458779:LWF458779 MFX458779:MGB458779 MPT458779:MPX458779 MZP458779:MZT458779 NJL458779:NJP458779 NTH458779:NTL458779 ODD458779:ODH458779 OMZ458779:OND458779 OWV458779:OWZ458779 PGR458779:PGV458779 PQN458779:PQR458779 QAJ458779:QAN458779 QKF458779:QKJ458779 QUB458779:QUF458779 RDX458779:REB458779 RNT458779:RNX458779 RXP458779:RXT458779 SHL458779:SHP458779 SRH458779:SRL458779 TBD458779:TBH458779 TKZ458779:TLD458779 TUV458779:TUZ458779 UER458779:UEV458779 UON458779:UOR458779 UYJ458779:UYN458779 VIF458779:VIJ458779 VSB458779:VSF458779 WBX458779:WCB458779 WLT458779:WLX458779 WVP458779:WVT458779 H524315:L524315 JD524315:JH524315 SZ524315:TD524315 ACV524315:ACZ524315 AMR524315:AMV524315 AWN524315:AWR524315 BGJ524315:BGN524315 BQF524315:BQJ524315 CAB524315:CAF524315 CJX524315:CKB524315 CTT524315:CTX524315 DDP524315:DDT524315 DNL524315:DNP524315 DXH524315:DXL524315 EHD524315:EHH524315 EQZ524315:ERD524315 FAV524315:FAZ524315 FKR524315:FKV524315 FUN524315:FUR524315 GEJ524315:GEN524315 GOF524315:GOJ524315 GYB524315:GYF524315 HHX524315:HIB524315 HRT524315:HRX524315 IBP524315:IBT524315 ILL524315:ILP524315 IVH524315:IVL524315 JFD524315:JFH524315 JOZ524315:JPD524315 JYV524315:JYZ524315 KIR524315:KIV524315 KSN524315:KSR524315 LCJ524315:LCN524315 LMF524315:LMJ524315 LWB524315:LWF524315 MFX524315:MGB524315 MPT524315:MPX524315 MZP524315:MZT524315 NJL524315:NJP524315 NTH524315:NTL524315 ODD524315:ODH524315 OMZ524315:OND524315 OWV524315:OWZ524315 PGR524315:PGV524315 PQN524315:PQR524315 QAJ524315:QAN524315 QKF524315:QKJ524315 QUB524315:QUF524315 RDX524315:REB524315 RNT524315:RNX524315 RXP524315:RXT524315 SHL524315:SHP524315 SRH524315:SRL524315 TBD524315:TBH524315 TKZ524315:TLD524315 TUV524315:TUZ524315 UER524315:UEV524315 UON524315:UOR524315 UYJ524315:UYN524315 VIF524315:VIJ524315 VSB524315:VSF524315 WBX524315:WCB524315 WLT524315:WLX524315 WVP524315:WVT524315 H589851:L589851 JD589851:JH589851 SZ589851:TD589851 ACV589851:ACZ589851 AMR589851:AMV589851 AWN589851:AWR589851 BGJ589851:BGN589851 BQF589851:BQJ589851 CAB589851:CAF589851 CJX589851:CKB589851 CTT589851:CTX589851 DDP589851:DDT589851 DNL589851:DNP589851 DXH589851:DXL589851 EHD589851:EHH589851 EQZ589851:ERD589851 FAV589851:FAZ589851 FKR589851:FKV589851 FUN589851:FUR589851 GEJ589851:GEN589851 GOF589851:GOJ589851 GYB589851:GYF589851 HHX589851:HIB589851 HRT589851:HRX589851 IBP589851:IBT589851 ILL589851:ILP589851 IVH589851:IVL589851 JFD589851:JFH589851 JOZ589851:JPD589851 JYV589851:JYZ589851 KIR589851:KIV589851 KSN589851:KSR589851 LCJ589851:LCN589851 LMF589851:LMJ589851 LWB589851:LWF589851 MFX589851:MGB589851 MPT589851:MPX589851 MZP589851:MZT589851 NJL589851:NJP589851 NTH589851:NTL589851 ODD589851:ODH589851 OMZ589851:OND589851 OWV589851:OWZ589851 PGR589851:PGV589851 PQN589851:PQR589851 QAJ589851:QAN589851 QKF589851:QKJ589851 QUB589851:QUF589851 RDX589851:REB589851 RNT589851:RNX589851 RXP589851:RXT589851 SHL589851:SHP589851 SRH589851:SRL589851 TBD589851:TBH589851 TKZ589851:TLD589851 TUV589851:TUZ589851 UER589851:UEV589851 UON589851:UOR589851 UYJ589851:UYN589851 VIF589851:VIJ589851 VSB589851:VSF589851 WBX589851:WCB589851 WLT589851:WLX589851 WVP589851:WVT589851 H655387:L655387 JD655387:JH655387 SZ655387:TD655387 ACV655387:ACZ655387 AMR655387:AMV655387 AWN655387:AWR655387 BGJ655387:BGN655387 BQF655387:BQJ655387 CAB655387:CAF655387 CJX655387:CKB655387 CTT655387:CTX655387 DDP655387:DDT655387 DNL655387:DNP655387 DXH655387:DXL655387 EHD655387:EHH655387 EQZ655387:ERD655387 FAV655387:FAZ655387 FKR655387:FKV655387 FUN655387:FUR655387 GEJ655387:GEN655387 GOF655387:GOJ655387 GYB655387:GYF655387 HHX655387:HIB655387 HRT655387:HRX655387 IBP655387:IBT655387 ILL655387:ILP655387 IVH655387:IVL655387 JFD655387:JFH655387 JOZ655387:JPD655387 JYV655387:JYZ655387 KIR655387:KIV655387 KSN655387:KSR655387 LCJ655387:LCN655387 LMF655387:LMJ655387 LWB655387:LWF655387 MFX655387:MGB655387 MPT655387:MPX655387 MZP655387:MZT655387 NJL655387:NJP655387 NTH655387:NTL655387 ODD655387:ODH655387 OMZ655387:OND655387 OWV655387:OWZ655387 PGR655387:PGV655387 PQN655387:PQR655387 QAJ655387:QAN655387 QKF655387:QKJ655387 QUB655387:QUF655387 RDX655387:REB655387 RNT655387:RNX655387 RXP655387:RXT655387 SHL655387:SHP655387 SRH655387:SRL655387 TBD655387:TBH655387 TKZ655387:TLD655387 TUV655387:TUZ655387 UER655387:UEV655387 UON655387:UOR655387 UYJ655387:UYN655387 VIF655387:VIJ655387 VSB655387:VSF655387 WBX655387:WCB655387 WLT655387:WLX655387 WVP655387:WVT655387 H720923:L720923 JD720923:JH720923 SZ720923:TD720923 ACV720923:ACZ720923 AMR720923:AMV720923 AWN720923:AWR720923 BGJ720923:BGN720923 BQF720923:BQJ720923 CAB720923:CAF720923 CJX720923:CKB720923 CTT720923:CTX720923 DDP720923:DDT720923 DNL720923:DNP720923 DXH720923:DXL720923 EHD720923:EHH720923 EQZ720923:ERD720923 FAV720923:FAZ720923 FKR720923:FKV720923 FUN720923:FUR720923 GEJ720923:GEN720923 GOF720923:GOJ720923 GYB720923:GYF720923 HHX720923:HIB720923 HRT720923:HRX720923 IBP720923:IBT720923 ILL720923:ILP720923 IVH720923:IVL720923 JFD720923:JFH720923 JOZ720923:JPD720923 JYV720923:JYZ720923 KIR720923:KIV720923 KSN720923:KSR720923 LCJ720923:LCN720923 LMF720923:LMJ720923 LWB720923:LWF720923 MFX720923:MGB720923 MPT720923:MPX720923 MZP720923:MZT720923 NJL720923:NJP720923 NTH720923:NTL720923 ODD720923:ODH720923 OMZ720923:OND720923 OWV720923:OWZ720923 PGR720923:PGV720923 PQN720923:PQR720923 QAJ720923:QAN720923 QKF720923:QKJ720923 QUB720923:QUF720923 RDX720923:REB720923 RNT720923:RNX720923 RXP720923:RXT720923 SHL720923:SHP720923 SRH720923:SRL720923 TBD720923:TBH720923 TKZ720923:TLD720923 TUV720923:TUZ720923 UER720923:UEV720923 UON720923:UOR720923 UYJ720923:UYN720923 VIF720923:VIJ720923 VSB720923:VSF720923 WBX720923:WCB720923 WLT720923:WLX720923 WVP720923:WVT720923 H786459:L786459 JD786459:JH786459 SZ786459:TD786459 ACV786459:ACZ786459 AMR786459:AMV786459 AWN786459:AWR786459 BGJ786459:BGN786459 BQF786459:BQJ786459 CAB786459:CAF786459 CJX786459:CKB786459 CTT786459:CTX786459 DDP786459:DDT786459 DNL786459:DNP786459 DXH786459:DXL786459 EHD786459:EHH786459 EQZ786459:ERD786459 FAV786459:FAZ786459 FKR786459:FKV786459 FUN786459:FUR786459 GEJ786459:GEN786459 GOF786459:GOJ786459 GYB786459:GYF786459 HHX786459:HIB786459 HRT786459:HRX786459 IBP786459:IBT786459 ILL786459:ILP786459 IVH786459:IVL786459 JFD786459:JFH786459 JOZ786459:JPD786459 JYV786459:JYZ786459 KIR786459:KIV786459 KSN786459:KSR786459 LCJ786459:LCN786459 LMF786459:LMJ786459 LWB786459:LWF786459 MFX786459:MGB786459 MPT786459:MPX786459 MZP786459:MZT786459 NJL786459:NJP786459 NTH786459:NTL786459 ODD786459:ODH786459 OMZ786459:OND786459 OWV786459:OWZ786459 PGR786459:PGV786459 PQN786459:PQR786459 QAJ786459:QAN786459 QKF786459:QKJ786459 QUB786459:QUF786459 RDX786459:REB786459 RNT786459:RNX786459 RXP786459:RXT786459 SHL786459:SHP786459 SRH786459:SRL786459 TBD786459:TBH786459 TKZ786459:TLD786459 TUV786459:TUZ786459 UER786459:UEV786459 UON786459:UOR786459 UYJ786459:UYN786459 VIF786459:VIJ786459 VSB786459:VSF786459 WBX786459:WCB786459 WLT786459:WLX786459 WVP786459:WVT786459 H851995:L851995 JD851995:JH851995 SZ851995:TD851995 ACV851995:ACZ851995 AMR851995:AMV851995 AWN851995:AWR851995 BGJ851995:BGN851995 BQF851995:BQJ851995 CAB851995:CAF851995 CJX851995:CKB851995 CTT851995:CTX851995 DDP851995:DDT851995 DNL851995:DNP851995 DXH851995:DXL851995 EHD851995:EHH851995 EQZ851995:ERD851995 FAV851995:FAZ851995 FKR851995:FKV851995 FUN851995:FUR851995 GEJ851995:GEN851995 GOF851995:GOJ851995 GYB851995:GYF851995 HHX851995:HIB851995 HRT851995:HRX851995 IBP851995:IBT851995 ILL851995:ILP851995 IVH851995:IVL851995 JFD851995:JFH851995 JOZ851995:JPD851995 JYV851995:JYZ851995 KIR851995:KIV851995 KSN851995:KSR851995 LCJ851995:LCN851995 LMF851995:LMJ851995 LWB851995:LWF851995 MFX851995:MGB851995 MPT851995:MPX851995 MZP851995:MZT851995 NJL851995:NJP851995 NTH851995:NTL851995 ODD851995:ODH851995 OMZ851995:OND851995 OWV851995:OWZ851995 PGR851995:PGV851995 PQN851995:PQR851995 QAJ851995:QAN851995 QKF851995:QKJ851995 QUB851995:QUF851995 RDX851995:REB851995 RNT851995:RNX851995 RXP851995:RXT851995 SHL851995:SHP851995 SRH851995:SRL851995 TBD851995:TBH851995 TKZ851995:TLD851995 TUV851995:TUZ851995 UER851995:UEV851995 UON851995:UOR851995 UYJ851995:UYN851995 VIF851995:VIJ851995 VSB851995:VSF851995 WBX851995:WCB851995 WLT851995:WLX851995 WVP851995:WVT851995 H917531:L917531 JD917531:JH917531 SZ917531:TD917531 ACV917531:ACZ917531 AMR917531:AMV917531 AWN917531:AWR917531 BGJ917531:BGN917531 BQF917531:BQJ917531 CAB917531:CAF917531 CJX917531:CKB917531 CTT917531:CTX917531 DDP917531:DDT917531 DNL917531:DNP917531 DXH917531:DXL917531 EHD917531:EHH917531 EQZ917531:ERD917531 FAV917531:FAZ917531 FKR917531:FKV917531 FUN917531:FUR917531 GEJ917531:GEN917531 GOF917531:GOJ917531 GYB917531:GYF917531 HHX917531:HIB917531 HRT917531:HRX917531 IBP917531:IBT917531 ILL917531:ILP917531 IVH917531:IVL917531 JFD917531:JFH917531 JOZ917531:JPD917531 JYV917531:JYZ917531 KIR917531:KIV917531 KSN917531:KSR917531 LCJ917531:LCN917531 LMF917531:LMJ917531 LWB917531:LWF917531 MFX917531:MGB917531 MPT917531:MPX917531 MZP917531:MZT917531 NJL917531:NJP917531 NTH917531:NTL917531 ODD917531:ODH917531 OMZ917531:OND917531 OWV917531:OWZ917531 PGR917531:PGV917531 PQN917531:PQR917531 QAJ917531:QAN917531 QKF917531:QKJ917531 QUB917531:QUF917531 RDX917531:REB917531 RNT917531:RNX917531 RXP917531:RXT917531 SHL917531:SHP917531 SRH917531:SRL917531 TBD917531:TBH917531 TKZ917531:TLD917531 TUV917531:TUZ917531 UER917531:UEV917531 UON917531:UOR917531 UYJ917531:UYN917531 VIF917531:VIJ917531 VSB917531:VSF917531 WBX917531:WCB917531 WLT917531:WLX917531 WVP917531:WVT917531 H983067:L983067 JD983067:JH983067 SZ983067:TD983067 ACV983067:ACZ983067 AMR983067:AMV983067 AWN983067:AWR983067 BGJ983067:BGN983067 BQF983067:BQJ983067 CAB983067:CAF983067 CJX983067:CKB983067 CTT983067:CTX983067 DDP983067:DDT983067 DNL983067:DNP983067 DXH983067:DXL983067 EHD983067:EHH983067 EQZ983067:ERD983067 FAV983067:FAZ983067 FKR983067:FKV983067 FUN983067:FUR983067 GEJ983067:GEN983067 GOF983067:GOJ983067 GYB983067:GYF983067 HHX983067:HIB983067 HRT983067:HRX983067 IBP983067:IBT983067 ILL983067:ILP983067 IVH983067:IVL983067 JFD983067:JFH983067 JOZ983067:JPD983067 JYV983067:JYZ983067 KIR983067:KIV983067 KSN983067:KSR983067 LCJ983067:LCN983067 LMF983067:LMJ983067 LWB983067:LWF983067 MFX983067:MGB983067 MPT983067:MPX983067 MZP983067:MZT983067 NJL983067:NJP983067 NTH983067:NTL983067 ODD983067:ODH983067 OMZ983067:OND983067 OWV983067:OWZ983067 PGR983067:PGV983067 PQN983067:PQR983067 QAJ983067:QAN983067 QKF983067:QKJ983067 QUB983067:QUF983067 RDX983067:REB983067 RNT983067:RNX983067 RXP983067:RXT983067 SHL983067:SHP983067 SRH983067:SRL983067 TBD983067:TBH983067 TKZ983067:TLD983067 TUV983067:TUZ983067 UER983067:UEV983067 UON983067:UOR983067 UYJ983067:UYN983067 VIF983067:VIJ983067 VSB983067:VSF983067 WBX983067:WCB983067 WLT983067:WLX983067 WVP983067:WVT983067">
      <formula1>$Z$25:$Z$28</formula1>
    </dataValidation>
    <dataValidation type="list" allowBlank="1" showErrorMessage="1" errorTitle="First Stage Suction" error="Enter selection from drop-down list" sqref="M27:V27 JI27:JR27 TE27:TN27 ADA27:ADJ27 AMW27:ANF27 AWS27:AXB27 BGO27:BGX27 BQK27:BQT27 CAG27:CAP27 CKC27:CKL27 CTY27:CUH27 DDU27:DED27 DNQ27:DNZ27 DXM27:DXV27 EHI27:EHR27 ERE27:ERN27 FBA27:FBJ27 FKW27:FLF27 FUS27:FVB27 GEO27:GEX27 GOK27:GOT27 GYG27:GYP27 HIC27:HIL27 HRY27:HSH27 IBU27:ICD27 ILQ27:ILZ27 IVM27:IVV27 JFI27:JFR27 JPE27:JPN27 JZA27:JZJ27 KIW27:KJF27 KSS27:KTB27 LCO27:LCX27 LMK27:LMT27 LWG27:LWP27 MGC27:MGL27 MPY27:MQH27 MZU27:NAD27 NJQ27:NJZ27 NTM27:NTV27 ODI27:ODR27 ONE27:ONN27 OXA27:OXJ27 PGW27:PHF27 PQS27:PRB27 QAO27:QAX27 QKK27:QKT27 QUG27:QUP27 REC27:REL27 RNY27:ROH27 RXU27:RYD27 SHQ27:SHZ27 SRM27:SRV27 TBI27:TBR27 TLE27:TLN27 TVA27:TVJ27 UEW27:UFF27 UOS27:UPB27 UYO27:UYX27 VIK27:VIT27 VSG27:VSP27 WCC27:WCL27 WLY27:WMH27 WVU27:WWD27 M65563:V65563 JI65563:JR65563 TE65563:TN65563 ADA65563:ADJ65563 AMW65563:ANF65563 AWS65563:AXB65563 BGO65563:BGX65563 BQK65563:BQT65563 CAG65563:CAP65563 CKC65563:CKL65563 CTY65563:CUH65563 DDU65563:DED65563 DNQ65563:DNZ65563 DXM65563:DXV65563 EHI65563:EHR65563 ERE65563:ERN65563 FBA65563:FBJ65563 FKW65563:FLF65563 FUS65563:FVB65563 GEO65563:GEX65563 GOK65563:GOT65563 GYG65563:GYP65563 HIC65563:HIL65563 HRY65563:HSH65563 IBU65563:ICD65563 ILQ65563:ILZ65563 IVM65563:IVV65563 JFI65563:JFR65563 JPE65563:JPN65563 JZA65563:JZJ65563 KIW65563:KJF65563 KSS65563:KTB65563 LCO65563:LCX65563 LMK65563:LMT65563 LWG65563:LWP65563 MGC65563:MGL65563 MPY65563:MQH65563 MZU65563:NAD65563 NJQ65563:NJZ65563 NTM65563:NTV65563 ODI65563:ODR65563 ONE65563:ONN65563 OXA65563:OXJ65563 PGW65563:PHF65563 PQS65563:PRB65563 QAO65563:QAX65563 QKK65563:QKT65563 QUG65563:QUP65563 REC65563:REL65563 RNY65563:ROH65563 RXU65563:RYD65563 SHQ65563:SHZ65563 SRM65563:SRV65563 TBI65563:TBR65563 TLE65563:TLN65563 TVA65563:TVJ65563 UEW65563:UFF65563 UOS65563:UPB65563 UYO65563:UYX65563 VIK65563:VIT65563 VSG65563:VSP65563 WCC65563:WCL65563 WLY65563:WMH65563 WVU65563:WWD65563 M131099:V131099 JI131099:JR131099 TE131099:TN131099 ADA131099:ADJ131099 AMW131099:ANF131099 AWS131099:AXB131099 BGO131099:BGX131099 BQK131099:BQT131099 CAG131099:CAP131099 CKC131099:CKL131099 CTY131099:CUH131099 DDU131099:DED131099 DNQ131099:DNZ131099 DXM131099:DXV131099 EHI131099:EHR131099 ERE131099:ERN131099 FBA131099:FBJ131099 FKW131099:FLF131099 FUS131099:FVB131099 GEO131099:GEX131099 GOK131099:GOT131099 GYG131099:GYP131099 HIC131099:HIL131099 HRY131099:HSH131099 IBU131099:ICD131099 ILQ131099:ILZ131099 IVM131099:IVV131099 JFI131099:JFR131099 JPE131099:JPN131099 JZA131099:JZJ131099 KIW131099:KJF131099 KSS131099:KTB131099 LCO131099:LCX131099 LMK131099:LMT131099 LWG131099:LWP131099 MGC131099:MGL131099 MPY131099:MQH131099 MZU131099:NAD131099 NJQ131099:NJZ131099 NTM131099:NTV131099 ODI131099:ODR131099 ONE131099:ONN131099 OXA131099:OXJ131099 PGW131099:PHF131099 PQS131099:PRB131099 QAO131099:QAX131099 QKK131099:QKT131099 QUG131099:QUP131099 REC131099:REL131099 RNY131099:ROH131099 RXU131099:RYD131099 SHQ131099:SHZ131099 SRM131099:SRV131099 TBI131099:TBR131099 TLE131099:TLN131099 TVA131099:TVJ131099 UEW131099:UFF131099 UOS131099:UPB131099 UYO131099:UYX131099 VIK131099:VIT131099 VSG131099:VSP131099 WCC131099:WCL131099 WLY131099:WMH131099 WVU131099:WWD131099 M196635:V196635 JI196635:JR196635 TE196635:TN196635 ADA196635:ADJ196635 AMW196635:ANF196635 AWS196635:AXB196635 BGO196635:BGX196635 BQK196635:BQT196635 CAG196635:CAP196635 CKC196635:CKL196635 CTY196635:CUH196635 DDU196635:DED196635 DNQ196635:DNZ196635 DXM196635:DXV196635 EHI196635:EHR196635 ERE196635:ERN196635 FBA196635:FBJ196635 FKW196635:FLF196635 FUS196635:FVB196635 GEO196635:GEX196635 GOK196635:GOT196635 GYG196635:GYP196635 HIC196635:HIL196635 HRY196635:HSH196635 IBU196635:ICD196635 ILQ196635:ILZ196635 IVM196635:IVV196635 JFI196635:JFR196635 JPE196635:JPN196635 JZA196635:JZJ196635 KIW196635:KJF196635 KSS196635:KTB196635 LCO196635:LCX196635 LMK196635:LMT196635 LWG196635:LWP196635 MGC196635:MGL196635 MPY196635:MQH196635 MZU196635:NAD196635 NJQ196635:NJZ196635 NTM196635:NTV196635 ODI196635:ODR196635 ONE196635:ONN196635 OXA196635:OXJ196635 PGW196635:PHF196635 PQS196635:PRB196635 QAO196635:QAX196635 QKK196635:QKT196635 QUG196635:QUP196635 REC196635:REL196635 RNY196635:ROH196635 RXU196635:RYD196635 SHQ196635:SHZ196635 SRM196635:SRV196635 TBI196635:TBR196635 TLE196635:TLN196635 TVA196635:TVJ196635 UEW196635:UFF196635 UOS196635:UPB196635 UYO196635:UYX196635 VIK196635:VIT196635 VSG196635:VSP196635 WCC196635:WCL196635 WLY196635:WMH196635 WVU196635:WWD196635 M262171:V262171 JI262171:JR262171 TE262171:TN262171 ADA262171:ADJ262171 AMW262171:ANF262171 AWS262171:AXB262171 BGO262171:BGX262171 BQK262171:BQT262171 CAG262171:CAP262171 CKC262171:CKL262171 CTY262171:CUH262171 DDU262171:DED262171 DNQ262171:DNZ262171 DXM262171:DXV262171 EHI262171:EHR262171 ERE262171:ERN262171 FBA262171:FBJ262171 FKW262171:FLF262171 FUS262171:FVB262171 GEO262171:GEX262171 GOK262171:GOT262171 GYG262171:GYP262171 HIC262171:HIL262171 HRY262171:HSH262171 IBU262171:ICD262171 ILQ262171:ILZ262171 IVM262171:IVV262171 JFI262171:JFR262171 JPE262171:JPN262171 JZA262171:JZJ262171 KIW262171:KJF262171 KSS262171:KTB262171 LCO262171:LCX262171 LMK262171:LMT262171 LWG262171:LWP262171 MGC262171:MGL262171 MPY262171:MQH262171 MZU262171:NAD262171 NJQ262171:NJZ262171 NTM262171:NTV262171 ODI262171:ODR262171 ONE262171:ONN262171 OXA262171:OXJ262171 PGW262171:PHF262171 PQS262171:PRB262171 QAO262171:QAX262171 QKK262171:QKT262171 QUG262171:QUP262171 REC262171:REL262171 RNY262171:ROH262171 RXU262171:RYD262171 SHQ262171:SHZ262171 SRM262171:SRV262171 TBI262171:TBR262171 TLE262171:TLN262171 TVA262171:TVJ262171 UEW262171:UFF262171 UOS262171:UPB262171 UYO262171:UYX262171 VIK262171:VIT262171 VSG262171:VSP262171 WCC262171:WCL262171 WLY262171:WMH262171 WVU262171:WWD262171 M327707:V327707 JI327707:JR327707 TE327707:TN327707 ADA327707:ADJ327707 AMW327707:ANF327707 AWS327707:AXB327707 BGO327707:BGX327707 BQK327707:BQT327707 CAG327707:CAP327707 CKC327707:CKL327707 CTY327707:CUH327707 DDU327707:DED327707 DNQ327707:DNZ327707 DXM327707:DXV327707 EHI327707:EHR327707 ERE327707:ERN327707 FBA327707:FBJ327707 FKW327707:FLF327707 FUS327707:FVB327707 GEO327707:GEX327707 GOK327707:GOT327707 GYG327707:GYP327707 HIC327707:HIL327707 HRY327707:HSH327707 IBU327707:ICD327707 ILQ327707:ILZ327707 IVM327707:IVV327707 JFI327707:JFR327707 JPE327707:JPN327707 JZA327707:JZJ327707 KIW327707:KJF327707 KSS327707:KTB327707 LCO327707:LCX327707 LMK327707:LMT327707 LWG327707:LWP327707 MGC327707:MGL327707 MPY327707:MQH327707 MZU327707:NAD327707 NJQ327707:NJZ327707 NTM327707:NTV327707 ODI327707:ODR327707 ONE327707:ONN327707 OXA327707:OXJ327707 PGW327707:PHF327707 PQS327707:PRB327707 QAO327707:QAX327707 QKK327707:QKT327707 QUG327707:QUP327707 REC327707:REL327707 RNY327707:ROH327707 RXU327707:RYD327707 SHQ327707:SHZ327707 SRM327707:SRV327707 TBI327707:TBR327707 TLE327707:TLN327707 TVA327707:TVJ327707 UEW327707:UFF327707 UOS327707:UPB327707 UYO327707:UYX327707 VIK327707:VIT327707 VSG327707:VSP327707 WCC327707:WCL327707 WLY327707:WMH327707 WVU327707:WWD327707 M393243:V393243 JI393243:JR393243 TE393243:TN393243 ADA393243:ADJ393243 AMW393243:ANF393243 AWS393243:AXB393243 BGO393243:BGX393243 BQK393243:BQT393243 CAG393243:CAP393243 CKC393243:CKL393243 CTY393243:CUH393243 DDU393243:DED393243 DNQ393243:DNZ393243 DXM393243:DXV393243 EHI393243:EHR393243 ERE393243:ERN393243 FBA393243:FBJ393243 FKW393243:FLF393243 FUS393243:FVB393243 GEO393243:GEX393243 GOK393243:GOT393243 GYG393243:GYP393243 HIC393243:HIL393243 HRY393243:HSH393243 IBU393243:ICD393243 ILQ393243:ILZ393243 IVM393243:IVV393243 JFI393243:JFR393243 JPE393243:JPN393243 JZA393243:JZJ393243 KIW393243:KJF393243 KSS393243:KTB393243 LCO393243:LCX393243 LMK393243:LMT393243 LWG393243:LWP393243 MGC393243:MGL393243 MPY393243:MQH393243 MZU393243:NAD393243 NJQ393243:NJZ393243 NTM393243:NTV393243 ODI393243:ODR393243 ONE393243:ONN393243 OXA393243:OXJ393243 PGW393243:PHF393243 PQS393243:PRB393243 QAO393243:QAX393243 QKK393243:QKT393243 QUG393243:QUP393243 REC393243:REL393243 RNY393243:ROH393243 RXU393243:RYD393243 SHQ393243:SHZ393243 SRM393243:SRV393243 TBI393243:TBR393243 TLE393243:TLN393243 TVA393243:TVJ393243 UEW393243:UFF393243 UOS393243:UPB393243 UYO393243:UYX393243 VIK393243:VIT393243 VSG393243:VSP393243 WCC393243:WCL393243 WLY393243:WMH393243 WVU393243:WWD393243 M458779:V458779 JI458779:JR458779 TE458779:TN458779 ADA458779:ADJ458779 AMW458779:ANF458779 AWS458779:AXB458779 BGO458779:BGX458779 BQK458779:BQT458779 CAG458779:CAP458779 CKC458779:CKL458779 CTY458779:CUH458779 DDU458779:DED458779 DNQ458779:DNZ458779 DXM458779:DXV458779 EHI458779:EHR458779 ERE458779:ERN458779 FBA458779:FBJ458779 FKW458779:FLF458779 FUS458779:FVB458779 GEO458779:GEX458779 GOK458779:GOT458779 GYG458779:GYP458779 HIC458779:HIL458779 HRY458779:HSH458779 IBU458779:ICD458779 ILQ458779:ILZ458779 IVM458779:IVV458779 JFI458779:JFR458779 JPE458779:JPN458779 JZA458779:JZJ458779 KIW458779:KJF458779 KSS458779:KTB458779 LCO458779:LCX458779 LMK458779:LMT458779 LWG458779:LWP458779 MGC458779:MGL458779 MPY458779:MQH458779 MZU458779:NAD458779 NJQ458779:NJZ458779 NTM458779:NTV458779 ODI458779:ODR458779 ONE458779:ONN458779 OXA458779:OXJ458779 PGW458779:PHF458779 PQS458779:PRB458779 QAO458779:QAX458779 QKK458779:QKT458779 QUG458779:QUP458779 REC458779:REL458779 RNY458779:ROH458779 RXU458779:RYD458779 SHQ458779:SHZ458779 SRM458779:SRV458779 TBI458779:TBR458779 TLE458779:TLN458779 TVA458779:TVJ458779 UEW458779:UFF458779 UOS458779:UPB458779 UYO458779:UYX458779 VIK458779:VIT458779 VSG458779:VSP458779 WCC458779:WCL458779 WLY458779:WMH458779 WVU458779:WWD458779 M524315:V524315 JI524315:JR524315 TE524315:TN524315 ADA524315:ADJ524315 AMW524315:ANF524315 AWS524315:AXB524315 BGO524315:BGX524315 BQK524315:BQT524315 CAG524315:CAP524315 CKC524315:CKL524315 CTY524315:CUH524315 DDU524315:DED524315 DNQ524315:DNZ524315 DXM524315:DXV524315 EHI524315:EHR524315 ERE524315:ERN524315 FBA524315:FBJ524315 FKW524315:FLF524315 FUS524315:FVB524315 GEO524315:GEX524315 GOK524315:GOT524315 GYG524315:GYP524315 HIC524315:HIL524315 HRY524315:HSH524315 IBU524315:ICD524315 ILQ524315:ILZ524315 IVM524315:IVV524315 JFI524315:JFR524315 JPE524315:JPN524315 JZA524315:JZJ524315 KIW524315:KJF524315 KSS524315:KTB524315 LCO524315:LCX524315 LMK524315:LMT524315 LWG524315:LWP524315 MGC524315:MGL524315 MPY524315:MQH524315 MZU524315:NAD524315 NJQ524315:NJZ524315 NTM524315:NTV524315 ODI524315:ODR524315 ONE524315:ONN524315 OXA524315:OXJ524315 PGW524315:PHF524315 PQS524315:PRB524315 QAO524315:QAX524315 QKK524315:QKT524315 QUG524315:QUP524315 REC524315:REL524315 RNY524315:ROH524315 RXU524315:RYD524315 SHQ524315:SHZ524315 SRM524315:SRV524315 TBI524315:TBR524315 TLE524315:TLN524315 TVA524315:TVJ524315 UEW524315:UFF524315 UOS524315:UPB524315 UYO524315:UYX524315 VIK524315:VIT524315 VSG524315:VSP524315 WCC524315:WCL524315 WLY524315:WMH524315 WVU524315:WWD524315 M589851:V589851 JI589851:JR589851 TE589851:TN589851 ADA589851:ADJ589851 AMW589851:ANF589851 AWS589851:AXB589851 BGO589851:BGX589851 BQK589851:BQT589851 CAG589851:CAP589851 CKC589851:CKL589851 CTY589851:CUH589851 DDU589851:DED589851 DNQ589851:DNZ589851 DXM589851:DXV589851 EHI589851:EHR589851 ERE589851:ERN589851 FBA589851:FBJ589851 FKW589851:FLF589851 FUS589851:FVB589851 GEO589851:GEX589851 GOK589851:GOT589851 GYG589851:GYP589851 HIC589851:HIL589851 HRY589851:HSH589851 IBU589851:ICD589851 ILQ589851:ILZ589851 IVM589851:IVV589851 JFI589851:JFR589851 JPE589851:JPN589851 JZA589851:JZJ589851 KIW589851:KJF589851 KSS589851:KTB589851 LCO589851:LCX589851 LMK589851:LMT589851 LWG589851:LWP589851 MGC589851:MGL589851 MPY589851:MQH589851 MZU589851:NAD589851 NJQ589851:NJZ589851 NTM589851:NTV589851 ODI589851:ODR589851 ONE589851:ONN589851 OXA589851:OXJ589851 PGW589851:PHF589851 PQS589851:PRB589851 QAO589851:QAX589851 QKK589851:QKT589851 QUG589851:QUP589851 REC589851:REL589851 RNY589851:ROH589851 RXU589851:RYD589851 SHQ589851:SHZ589851 SRM589851:SRV589851 TBI589851:TBR589851 TLE589851:TLN589851 TVA589851:TVJ589851 UEW589851:UFF589851 UOS589851:UPB589851 UYO589851:UYX589851 VIK589851:VIT589851 VSG589851:VSP589851 WCC589851:WCL589851 WLY589851:WMH589851 WVU589851:WWD589851 M655387:V655387 JI655387:JR655387 TE655387:TN655387 ADA655387:ADJ655387 AMW655387:ANF655387 AWS655387:AXB655387 BGO655387:BGX655387 BQK655387:BQT655387 CAG655387:CAP655387 CKC655387:CKL655387 CTY655387:CUH655387 DDU655387:DED655387 DNQ655387:DNZ655387 DXM655387:DXV655387 EHI655387:EHR655387 ERE655387:ERN655387 FBA655387:FBJ655387 FKW655387:FLF655387 FUS655387:FVB655387 GEO655387:GEX655387 GOK655387:GOT655387 GYG655387:GYP655387 HIC655387:HIL655387 HRY655387:HSH655387 IBU655387:ICD655387 ILQ655387:ILZ655387 IVM655387:IVV655387 JFI655387:JFR655387 JPE655387:JPN655387 JZA655387:JZJ655387 KIW655387:KJF655387 KSS655387:KTB655387 LCO655387:LCX655387 LMK655387:LMT655387 LWG655387:LWP655387 MGC655387:MGL655387 MPY655387:MQH655387 MZU655387:NAD655387 NJQ655387:NJZ655387 NTM655387:NTV655387 ODI655387:ODR655387 ONE655387:ONN655387 OXA655387:OXJ655387 PGW655387:PHF655387 PQS655387:PRB655387 QAO655387:QAX655387 QKK655387:QKT655387 QUG655387:QUP655387 REC655387:REL655387 RNY655387:ROH655387 RXU655387:RYD655387 SHQ655387:SHZ655387 SRM655387:SRV655387 TBI655387:TBR655387 TLE655387:TLN655387 TVA655387:TVJ655387 UEW655387:UFF655387 UOS655387:UPB655387 UYO655387:UYX655387 VIK655387:VIT655387 VSG655387:VSP655387 WCC655387:WCL655387 WLY655387:WMH655387 WVU655387:WWD655387 M720923:V720923 JI720923:JR720923 TE720923:TN720923 ADA720923:ADJ720923 AMW720923:ANF720923 AWS720923:AXB720923 BGO720923:BGX720923 BQK720923:BQT720923 CAG720923:CAP720923 CKC720923:CKL720923 CTY720923:CUH720923 DDU720923:DED720923 DNQ720923:DNZ720923 DXM720923:DXV720923 EHI720923:EHR720923 ERE720923:ERN720923 FBA720923:FBJ720923 FKW720923:FLF720923 FUS720923:FVB720923 GEO720923:GEX720923 GOK720923:GOT720923 GYG720923:GYP720923 HIC720923:HIL720923 HRY720923:HSH720923 IBU720923:ICD720923 ILQ720923:ILZ720923 IVM720923:IVV720923 JFI720923:JFR720923 JPE720923:JPN720923 JZA720923:JZJ720923 KIW720923:KJF720923 KSS720923:KTB720923 LCO720923:LCX720923 LMK720923:LMT720923 LWG720923:LWP720923 MGC720923:MGL720923 MPY720923:MQH720923 MZU720923:NAD720923 NJQ720923:NJZ720923 NTM720923:NTV720923 ODI720923:ODR720923 ONE720923:ONN720923 OXA720923:OXJ720923 PGW720923:PHF720923 PQS720923:PRB720923 QAO720923:QAX720923 QKK720923:QKT720923 QUG720923:QUP720923 REC720923:REL720923 RNY720923:ROH720923 RXU720923:RYD720923 SHQ720923:SHZ720923 SRM720923:SRV720923 TBI720923:TBR720923 TLE720923:TLN720923 TVA720923:TVJ720923 UEW720923:UFF720923 UOS720923:UPB720923 UYO720923:UYX720923 VIK720923:VIT720923 VSG720923:VSP720923 WCC720923:WCL720923 WLY720923:WMH720923 WVU720923:WWD720923 M786459:V786459 JI786459:JR786459 TE786459:TN786459 ADA786459:ADJ786459 AMW786459:ANF786459 AWS786459:AXB786459 BGO786459:BGX786459 BQK786459:BQT786459 CAG786459:CAP786459 CKC786459:CKL786459 CTY786459:CUH786459 DDU786459:DED786459 DNQ786459:DNZ786459 DXM786459:DXV786459 EHI786459:EHR786459 ERE786459:ERN786459 FBA786459:FBJ786459 FKW786459:FLF786459 FUS786459:FVB786459 GEO786459:GEX786459 GOK786459:GOT786459 GYG786459:GYP786459 HIC786459:HIL786459 HRY786459:HSH786459 IBU786459:ICD786459 ILQ786459:ILZ786459 IVM786459:IVV786459 JFI786459:JFR786459 JPE786459:JPN786459 JZA786459:JZJ786459 KIW786459:KJF786459 KSS786459:KTB786459 LCO786459:LCX786459 LMK786459:LMT786459 LWG786459:LWP786459 MGC786459:MGL786459 MPY786459:MQH786459 MZU786459:NAD786459 NJQ786459:NJZ786459 NTM786459:NTV786459 ODI786459:ODR786459 ONE786459:ONN786459 OXA786459:OXJ786459 PGW786459:PHF786459 PQS786459:PRB786459 QAO786459:QAX786459 QKK786459:QKT786459 QUG786459:QUP786459 REC786459:REL786459 RNY786459:ROH786459 RXU786459:RYD786459 SHQ786459:SHZ786459 SRM786459:SRV786459 TBI786459:TBR786459 TLE786459:TLN786459 TVA786459:TVJ786459 UEW786459:UFF786459 UOS786459:UPB786459 UYO786459:UYX786459 VIK786459:VIT786459 VSG786459:VSP786459 WCC786459:WCL786459 WLY786459:WMH786459 WVU786459:WWD786459 M851995:V851995 JI851995:JR851995 TE851995:TN851995 ADA851995:ADJ851995 AMW851995:ANF851995 AWS851995:AXB851995 BGO851995:BGX851995 BQK851995:BQT851995 CAG851995:CAP851995 CKC851995:CKL851995 CTY851995:CUH851995 DDU851995:DED851995 DNQ851995:DNZ851995 DXM851995:DXV851995 EHI851995:EHR851995 ERE851995:ERN851995 FBA851995:FBJ851995 FKW851995:FLF851995 FUS851995:FVB851995 GEO851995:GEX851995 GOK851995:GOT851995 GYG851995:GYP851995 HIC851995:HIL851995 HRY851995:HSH851995 IBU851995:ICD851995 ILQ851995:ILZ851995 IVM851995:IVV851995 JFI851995:JFR851995 JPE851995:JPN851995 JZA851995:JZJ851995 KIW851995:KJF851995 KSS851995:KTB851995 LCO851995:LCX851995 LMK851995:LMT851995 LWG851995:LWP851995 MGC851995:MGL851995 MPY851995:MQH851995 MZU851995:NAD851995 NJQ851995:NJZ851995 NTM851995:NTV851995 ODI851995:ODR851995 ONE851995:ONN851995 OXA851995:OXJ851995 PGW851995:PHF851995 PQS851995:PRB851995 QAO851995:QAX851995 QKK851995:QKT851995 QUG851995:QUP851995 REC851995:REL851995 RNY851995:ROH851995 RXU851995:RYD851995 SHQ851995:SHZ851995 SRM851995:SRV851995 TBI851995:TBR851995 TLE851995:TLN851995 TVA851995:TVJ851995 UEW851995:UFF851995 UOS851995:UPB851995 UYO851995:UYX851995 VIK851995:VIT851995 VSG851995:VSP851995 WCC851995:WCL851995 WLY851995:WMH851995 WVU851995:WWD851995 M917531:V917531 JI917531:JR917531 TE917531:TN917531 ADA917531:ADJ917531 AMW917531:ANF917531 AWS917531:AXB917531 BGO917531:BGX917531 BQK917531:BQT917531 CAG917531:CAP917531 CKC917531:CKL917531 CTY917531:CUH917531 DDU917531:DED917531 DNQ917531:DNZ917531 DXM917531:DXV917531 EHI917531:EHR917531 ERE917531:ERN917531 FBA917531:FBJ917531 FKW917531:FLF917531 FUS917531:FVB917531 GEO917531:GEX917531 GOK917531:GOT917531 GYG917531:GYP917531 HIC917531:HIL917531 HRY917531:HSH917531 IBU917531:ICD917531 ILQ917531:ILZ917531 IVM917531:IVV917531 JFI917531:JFR917531 JPE917531:JPN917531 JZA917531:JZJ917531 KIW917531:KJF917531 KSS917531:KTB917531 LCO917531:LCX917531 LMK917531:LMT917531 LWG917531:LWP917531 MGC917531:MGL917531 MPY917531:MQH917531 MZU917531:NAD917531 NJQ917531:NJZ917531 NTM917531:NTV917531 ODI917531:ODR917531 ONE917531:ONN917531 OXA917531:OXJ917531 PGW917531:PHF917531 PQS917531:PRB917531 QAO917531:QAX917531 QKK917531:QKT917531 QUG917531:QUP917531 REC917531:REL917531 RNY917531:ROH917531 RXU917531:RYD917531 SHQ917531:SHZ917531 SRM917531:SRV917531 TBI917531:TBR917531 TLE917531:TLN917531 TVA917531:TVJ917531 UEW917531:UFF917531 UOS917531:UPB917531 UYO917531:UYX917531 VIK917531:VIT917531 VSG917531:VSP917531 WCC917531:WCL917531 WLY917531:WMH917531 WVU917531:WWD917531 M983067:V983067 JI983067:JR983067 TE983067:TN983067 ADA983067:ADJ983067 AMW983067:ANF983067 AWS983067:AXB983067 BGO983067:BGX983067 BQK983067:BQT983067 CAG983067:CAP983067 CKC983067:CKL983067 CTY983067:CUH983067 DDU983067:DED983067 DNQ983067:DNZ983067 DXM983067:DXV983067 EHI983067:EHR983067 ERE983067:ERN983067 FBA983067:FBJ983067 FKW983067:FLF983067 FUS983067:FVB983067 GEO983067:GEX983067 GOK983067:GOT983067 GYG983067:GYP983067 HIC983067:HIL983067 HRY983067:HSH983067 IBU983067:ICD983067 ILQ983067:ILZ983067 IVM983067:IVV983067 JFI983067:JFR983067 JPE983067:JPN983067 JZA983067:JZJ983067 KIW983067:KJF983067 KSS983067:KTB983067 LCO983067:LCX983067 LMK983067:LMT983067 LWG983067:LWP983067 MGC983067:MGL983067 MPY983067:MQH983067 MZU983067:NAD983067 NJQ983067:NJZ983067 NTM983067:NTV983067 ODI983067:ODR983067 ONE983067:ONN983067 OXA983067:OXJ983067 PGW983067:PHF983067 PQS983067:PRB983067 QAO983067:QAX983067 QKK983067:QKT983067 QUG983067:QUP983067 REC983067:REL983067 RNY983067:ROH983067 RXU983067:RYD983067 SHQ983067:SHZ983067 SRM983067:SRV983067 TBI983067:TBR983067 TLE983067:TLN983067 TVA983067:TVJ983067 UEW983067:UFF983067 UOS983067:UPB983067 UYO983067:UYX983067 VIK983067:VIT983067 VSG983067:VSP983067 WCC983067:WCL983067 WLY983067:WMH983067 WVU983067:WWD983067">
      <formula1>$AB$25:$AB$27</formula1>
    </dataValidation>
    <dataValidation type="list" allowBlank="1" showErrorMessage="1" errorTitle="API 610 Basic Type" error="Enter selection from drop-down list" sqref="H24:V24 JD24:JR24 SZ24:TN24 ACV24:ADJ24 AMR24:ANF24 AWN24:AXB24 BGJ24:BGX24 BQF24:BQT24 CAB24:CAP24 CJX24:CKL24 CTT24:CUH24 DDP24:DED24 DNL24:DNZ24 DXH24:DXV24 EHD24:EHR24 EQZ24:ERN24 FAV24:FBJ24 FKR24:FLF24 FUN24:FVB24 GEJ24:GEX24 GOF24:GOT24 GYB24:GYP24 HHX24:HIL24 HRT24:HSH24 IBP24:ICD24 ILL24:ILZ24 IVH24:IVV24 JFD24:JFR24 JOZ24:JPN24 JYV24:JZJ24 KIR24:KJF24 KSN24:KTB24 LCJ24:LCX24 LMF24:LMT24 LWB24:LWP24 MFX24:MGL24 MPT24:MQH24 MZP24:NAD24 NJL24:NJZ24 NTH24:NTV24 ODD24:ODR24 OMZ24:ONN24 OWV24:OXJ24 PGR24:PHF24 PQN24:PRB24 QAJ24:QAX24 QKF24:QKT24 QUB24:QUP24 RDX24:REL24 RNT24:ROH24 RXP24:RYD24 SHL24:SHZ24 SRH24:SRV24 TBD24:TBR24 TKZ24:TLN24 TUV24:TVJ24 UER24:UFF24 UON24:UPB24 UYJ24:UYX24 VIF24:VIT24 VSB24:VSP24 WBX24:WCL24 WLT24:WMH24 WVP24:WWD24 H65560:V65560 JD65560:JR65560 SZ65560:TN65560 ACV65560:ADJ65560 AMR65560:ANF65560 AWN65560:AXB65560 BGJ65560:BGX65560 BQF65560:BQT65560 CAB65560:CAP65560 CJX65560:CKL65560 CTT65560:CUH65560 DDP65560:DED65560 DNL65560:DNZ65560 DXH65560:DXV65560 EHD65560:EHR65560 EQZ65560:ERN65560 FAV65560:FBJ65560 FKR65560:FLF65560 FUN65560:FVB65560 GEJ65560:GEX65560 GOF65560:GOT65560 GYB65560:GYP65560 HHX65560:HIL65560 HRT65560:HSH65560 IBP65560:ICD65560 ILL65560:ILZ65560 IVH65560:IVV65560 JFD65560:JFR65560 JOZ65560:JPN65560 JYV65560:JZJ65560 KIR65560:KJF65560 KSN65560:KTB65560 LCJ65560:LCX65560 LMF65560:LMT65560 LWB65560:LWP65560 MFX65560:MGL65560 MPT65560:MQH65560 MZP65560:NAD65560 NJL65560:NJZ65560 NTH65560:NTV65560 ODD65560:ODR65560 OMZ65560:ONN65560 OWV65560:OXJ65560 PGR65560:PHF65560 PQN65560:PRB65560 QAJ65560:QAX65560 QKF65560:QKT65560 QUB65560:QUP65560 RDX65560:REL65560 RNT65560:ROH65560 RXP65560:RYD65560 SHL65560:SHZ65560 SRH65560:SRV65560 TBD65560:TBR65560 TKZ65560:TLN65560 TUV65560:TVJ65560 UER65560:UFF65560 UON65560:UPB65560 UYJ65560:UYX65560 VIF65560:VIT65560 VSB65560:VSP65560 WBX65560:WCL65560 WLT65560:WMH65560 WVP65560:WWD65560 H131096:V131096 JD131096:JR131096 SZ131096:TN131096 ACV131096:ADJ131096 AMR131096:ANF131096 AWN131096:AXB131096 BGJ131096:BGX131096 BQF131096:BQT131096 CAB131096:CAP131096 CJX131096:CKL131096 CTT131096:CUH131096 DDP131096:DED131096 DNL131096:DNZ131096 DXH131096:DXV131096 EHD131096:EHR131096 EQZ131096:ERN131096 FAV131096:FBJ131096 FKR131096:FLF131096 FUN131096:FVB131096 GEJ131096:GEX131096 GOF131096:GOT131096 GYB131096:GYP131096 HHX131096:HIL131096 HRT131096:HSH131096 IBP131096:ICD131096 ILL131096:ILZ131096 IVH131096:IVV131096 JFD131096:JFR131096 JOZ131096:JPN131096 JYV131096:JZJ131096 KIR131096:KJF131096 KSN131096:KTB131096 LCJ131096:LCX131096 LMF131096:LMT131096 LWB131096:LWP131096 MFX131096:MGL131096 MPT131096:MQH131096 MZP131096:NAD131096 NJL131096:NJZ131096 NTH131096:NTV131096 ODD131096:ODR131096 OMZ131096:ONN131096 OWV131096:OXJ131096 PGR131096:PHF131096 PQN131096:PRB131096 QAJ131096:QAX131096 QKF131096:QKT131096 QUB131096:QUP131096 RDX131096:REL131096 RNT131096:ROH131096 RXP131096:RYD131096 SHL131096:SHZ131096 SRH131096:SRV131096 TBD131096:TBR131096 TKZ131096:TLN131096 TUV131096:TVJ131096 UER131096:UFF131096 UON131096:UPB131096 UYJ131096:UYX131096 VIF131096:VIT131096 VSB131096:VSP131096 WBX131096:WCL131096 WLT131096:WMH131096 WVP131096:WWD131096 H196632:V196632 JD196632:JR196632 SZ196632:TN196632 ACV196632:ADJ196632 AMR196632:ANF196632 AWN196632:AXB196632 BGJ196632:BGX196632 BQF196632:BQT196632 CAB196632:CAP196632 CJX196632:CKL196632 CTT196632:CUH196632 DDP196632:DED196632 DNL196632:DNZ196632 DXH196632:DXV196632 EHD196632:EHR196632 EQZ196632:ERN196632 FAV196632:FBJ196632 FKR196632:FLF196632 FUN196632:FVB196632 GEJ196632:GEX196632 GOF196632:GOT196632 GYB196632:GYP196632 HHX196632:HIL196632 HRT196632:HSH196632 IBP196632:ICD196632 ILL196632:ILZ196632 IVH196632:IVV196632 JFD196632:JFR196632 JOZ196632:JPN196632 JYV196632:JZJ196632 KIR196632:KJF196632 KSN196632:KTB196632 LCJ196632:LCX196632 LMF196632:LMT196632 LWB196632:LWP196632 MFX196632:MGL196632 MPT196632:MQH196632 MZP196632:NAD196632 NJL196632:NJZ196632 NTH196632:NTV196632 ODD196632:ODR196632 OMZ196632:ONN196632 OWV196632:OXJ196632 PGR196632:PHF196632 PQN196632:PRB196632 QAJ196632:QAX196632 QKF196632:QKT196632 QUB196632:QUP196632 RDX196632:REL196632 RNT196632:ROH196632 RXP196632:RYD196632 SHL196632:SHZ196632 SRH196632:SRV196632 TBD196632:TBR196632 TKZ196632:TLN196632 TUV196632:TVJ196632 UER196632:UFF196632 UON196632:UPB196632 UYJ196632:UYX196632 VIF196632:VIT196632 VSB196632:VSP196632 WBX196632:WCL196632 WLT196632:WMH196632 WVP196632:WWD196632 H262168:V262168 JD262168:JR262168 SZ262168:TN262168 ACV262168:ADJ262168 AMR262168:ANF262168 AWN262168:AXB262168 BGJ262168:BGX262168 BQF262168:BQT262168 CAB262168:CAP262168 CJX262168:CKL262168 CTT262168:CUH262168 DDP262168:DED262168 DNL262168:DNZ262168 DXH262168:DXV262168 EHD262168:EHR262168 EQZ262168:ERN262168 FAV262168:FBJ262168 FKR262168:FLF262168 FUN262168:FVB262168 GEJ262168:GEX262168 GOF262168:GOT262168 GYB262168:GYP262168 HHX262168:HIL262168 HRT262168:HSH262168 IBP262168:ICD262168 ILL262168:ILZ262168 IVH262168:IVV262168 JFD262168:JFR262168 JOZ262168:JPN262168 JYV262168:JZJ262168 KIR262168:KJF262168 KSN262168:KTB262168 LCJ262168:LCX262168 LMF262168:LMT262168 LWB262168:LWP262168 MFX262168:MGL262168 MPT262168:MQH262168 MZP262168:NAD262168 NJL262168:NJZ262168 NTH262168:NTV262168 ODD262168:ODR262168 OMZ262168:ONN262168 OWV262168:OXJ262168 PGR262168:PHF262168 PQN262168:PRB262168 QAJ262168:QAX262168 QKF262168:QKT262168 QUB262168:QUP262168 RDX262168:REL262168 RNT262168:ROH262168 RXP262168:RYD262168 SHL262168:SHZ262168 SRH262168:SRV262168 TBD262168:TBR262168 TKZ262168:TLN262168 TUV262168:TVJ262168 UER262168:UFF262168 UON262168:UPB262168 UYJ262168:UYX262168 VIF262168:VIT262168 VSB262168:VSP262168 WBX262168:WCL262168 WLT262168:WMH262168 WVP262168:WWD262168 H327704:V327704 JD327704:JR327704 SZ327704:TN327704 ACV327704:ADJ327704 AMR327704:ANF327704 AWN327704:AXB327704 BGJ327704:BGX327704 BQF327704:BQT327704 CAB327704:CAP327704 CJX327704:CKL327704 CTT327704:CUH327704 DDP327704:DED327704 DNL327704:DNZ327704 DXH327704:DXV327704 EHD327704:EHR327704 EQZ327704:ERN327704 FAV327704:FBJ327704 FKR327704:FLF327704 FUN327704:FVB327704 GEJ327704:GEX327704 GOF327704:GOT327704 GYB327704:GYP327704 HHX327704:HIL327704 HRT327704:HSH327704 IBP327704:ICD327704 ILL327704:ILZ327704 IVH327704:IVV327704 JFD327704:JFR327704 JOZ327704:JPN327704 JYV327704:JZJ327704 KIR327704:KJF327704 KSN327704:KTB327704 LCJ327704:LCX327704 LMF327704:LMT327704 LWB327704:LWP327704 MFX327704:MGL327704 MPT327704:MQH327704 MZP327704:NAD327704 NJL327704:NJZ327704 NTH327704:NTV327704 ODD327704:ODR327704 OMZ327704:ONN327704 OWV327704:OXJ327704 PGR327704:PHF327704 PQN327704:PRB327704 QAJ327704:QAX327704 QKF327704:QKT327704 QUB327704:QUP327704 RDX327704:REL327704 RNT327704:ROH327704 RXP327704:RYD327704 SHL327704:SHZ327704 SRH327704:SRV327704 TBD327704:TBR327704 TKZ327704:TLN327704 TUV327704:TVJ327704 UER327704:UFF327704 UON327704:UPB327704 UYJ327704:UYX327704 VIF327704:VIT327704 VSB327704:VSP327704 WBX327704:WCL327704 WLT327704:WMH327704 WVP327704:WWD327704 H393240:V393240 JD393240:JR393240 SZ393240:TN393240 ACV393240:ADJ393240 AMR393240:ANF393240 AWN393240:AXB393240 BGJ393240:BGX393240 BQF393240:BQT393240 CAB393240:CAP393240 CJX393240:CKL393240 CTT393240:CUH393240 DDP393240:DED393240 DNL393240:DNZ393240 DXH393240:DXV393240 EHD393240:EHR393240 EQZ393240:ERN393240 FAV393240:FBJ393240 FKR393240:FLF393240 FUN393240:FVB393240 GEJ393240:GEX393240 GOF393240:GOT393240 GYB393240:GYP393240 HHX393240:HIL393240 HRT393240:HSH393240 IBP393240:ICD393240 ILL393240:ILZ393240 IVH393240:IVV393240 JFD393240:JFR393240 JOZ393240:JPN393240 JYV393240:JZJ393240 KIR393240:KJF393240 KSN393240:KTB393240 LCJ393240:LCX393240 LMF393240:LMT393240 LWB393240:LWP393240 MFX393240:MGL393240 MPT393240:MQH393240 MZP393240:NAD393240 NJL393240:NJZ393240 NTH393240:NTV393240 ODD393240:ODR393240 OMZ393240:ONN393240 OWV393240:OXJ393240 PGR393240:PHF393240 PQN393240:PRB393240 QAJ393240:QAX393240 QKF393240:QKT393240 QUB393240:QUP393240 RDX393240:REL393240 RNT393240:ROH393240 RXP393240:RYD393240 SHL393240:SHZ393240 SRH393240:SRV393240 TBD393240:TBR393240 TKZ393240:TLN393240 TUV393240:TVJ393240 UER393240:UFF393240 UON393240:UPB393240 UYJ393240:UYX393240 VIF393240:VIT393240 VSB393240:VSP393240 WBX393240:WCL393240 WLT393240:WMH393240 WVP393240:WWD393240 H458776:V458776 JD458776:JR458776 SZ458776:TN458776 ACV458776:ADJ458776 AMR458776:ANF458776 AWN458776:AXB458776 BGJ458776:BGX458776 BQF458776:BQT458776 CAB458776:CAP458776 CJX458776:CKL458776 CTT458776:CUH458776 DDP458776:DED458776 DNL458776:DNZ458776 DXH458776:DXV458776 EHD458776:EHR458776 EQZ458776:ERN458776 FAV458776:FBJ458776 FKR458776:FLF458776 FUN458776:FVB458776 GEJ458776:GEX458776 GOF458776:GOT458776 GYB458776:GYP458776 HHX458776:HIL458776 HRT458776:HSH458776 IBP458776:ICD458776 ILL458776:ILZ458776 IVH458776:IVV458776 JFD458776:JFR458776 JOZ458776:JPN458776 JYV458776:JZJ458776 KIR458776:KJF458776 KSN458776:KTB458776 LCJ458776:LCX458776 LMF458776:LMT458776 LWB458776:LWP458776 MFX458776:MGL458776 MPT458776:MQH458776 MZP458776:NAD458776 NJL458776:NJZ458776 NTH458776:NTV458776 ODD458776:ODR458776 OMZ458776:ONN458776 OWV458776:OXJ458776 PGR458776:PHF458776 PQN458776:PRB458776 QAJ458776:QAX458776 QKF458776:QKT458776 QUB458776:QUP458776 RDX458776:REL458776 RNT458776:ROH458776 RXP458776:RYD458776 SHL458776:SHZ458776 SRH458776:SRV458776 TBD458776:TBR458776 TKZ458776:TLN458776 TUV458776:TVJ458776 UER458776:UFF458776 UON458776:UPB458776 UYJ458776:UYX458776 VIF458776:VIT458776 VSB458776:VSP458776 WBX458776:WCL458776 WLT458776:WMH458776 WVP458776:WWD458776 H524312:V524312 JD524312:JR524312 SZ524312:TN524312 ACV524312:ADJ524312 AMR524312:ANF524312 AWN524312:AXB524312 BGJ524312:BGX524312 BQF524312:BQT524312 CAB524312:CAP524312 CJX524312:CKL524312 CTT524312:CUH524312 DDP524312:DED524312 DNL524312:DNZ524312 DXH524312:DXV524312 EHD524312:EHR524312 EQZ524312:ERN524312 FAV524312:FBJ524312 FKR524312:FLF524312 FUN524312:FVB524312 GEJ524312:GEX524312 GOF524312:GOT524312 GYB524312:GYP524312 HHX524312:HIL524312 HRT524312:HSH524312 IBP524312:ICD524312 ILL524312:ILZ524312 IVH524312:IVV524312 JFD524312:JFR524312 JOZ524312:JPN524312 JYV524312:JZJ524312 KIR524312:KJF524312 KSN524312:KTB524312 LCJ524312:LCX524312 LMF524312:LMT524312 LWB524312:LWP524312 MFX524312:MGL524312 MPT524312:MQH524312 MZP524312:NAD524312 NJL524312:NJZ524312 NTH524312:NTV524312 ODD524312:ODR524312 OMZ524312:ONN524312 OWV524312:OXJ524312 PGR524312:PHF524312 PQN524312:PRB524312 QAJ524312:QAX524312 QKF524312:QKT524312 QUB524312:QUP524312 RDX524312:REL524312 RNT524312:ROH524312 RXP524312:RYD524312 SHL524312:SHZ524312 SRH524312:SRV524312 TBD524312:TBR524312 TKZ524312:TLN524312 TUV524312:TVJ524312 UER524312:UFF524312 UON524312:UPB524312 UYJ524312:UYX524312 VIF524312:VIT524312 VSB524312:VSP524312 WBX524312:WCL524312 WLT524312:WMH524312 WVP524312:WWD524312 H589848:V589848 JD589848:JR589848 SZ589848:TN589848 ACV589848:ADJ589848 AMR589848:ANF589848 AWN589848:AXB589848 BGJ589848:BGX589848 BQF589848:BQT589848 CAB589848:CAP589848 CJX589848:CKL589848 CTT589848:CUH589848 DDP589848:DED589848 DNL589848:DNZ589848 DXH589848:DXV589848 EHD589848:EHR589848 EQZ589848:ERN589848 FAV589848:FBJ589848 FKR589848:FLF589848 FUN589848:FVB589848 GEJ589848:GEX589848 GOF589848:GOT589848 GYB589848:GYP589848 HHX589848:HIL589848 HRT589848:HSH589848 IBP589848:ICD589848 ILL589848:ILZ589848 IVH589848:IVV589848 JFD589848:JFR589848 JOZ589848:JPN589848 JYV589848:JZJ589848 KIR589848:KJF589848 KSN589848:KTB589848 LCJ589848:LCX589848 LMF589848:LMT589848 LWB589848:LWP589848 MFX589848:MGL589848 MPT589848:MQH589848 MZP589848:NAD589848 NJL589848:NJZ589848 NTH589848:NTV589848 ODD589848:ODR589848 OMZ589848:ONN589848 OWV589848:OXJ589848 PGR589848:PHF589848 PQN589848:PRB589848 QAJ589848:QAX589848 QKF589848:QKT589848 QUB589848:QUP589848 RDX589848:REL589848 RNT589848:ROH589848 RXP589848:RYD589848 SHL589848:SHZ589848 SRH589848:SRV589848 TBD589848:TBR589848 TKZ589848:TLN589848 TUV589848:TVJ589848 UER589848:UFF589848 UON589848:UPB589848 UYJ589848:UYX589848 VIF589848:VIT589848 VSB589848:VSP589848 WBX589848:WCL589848 WLT589848:WMH589848 WVP589848:WWD589848 H655384:V655384 JD655384:JR655384 SZ655384:TN655384 ACV655384:ADJ655384 AMR655384:ANF655384 AWN655384:AXB655384 BGJ655384:BGX655384 BQF655384:BQT655384 CAB655384:CAP655384 CJX655384:CKL655384 CTT655384:CUH655384 DDP655384:DED655384 DNL655384:DNZ655384 DXH655384:DXV655384 EHD655384:EHR655384 EQZ655384:ERN655384 FAV655384:FBJ655384 FKR655384:FLF655384 FUN655384:FVB655384 GEJ655384:GEX655384 GOF655384:GOT655384 GYB655384:GYP655384 HHX655384:HIL655384 HRT655384:HSH655384 IBP655384:ICD655384 ILL655384:ILZ655384 IVH655384:IVV655384 JFD655384:JFR655384 JOZ655384:JPN655384 JYV655384:JZJ655384 KIR655384:KJF655384 KSN655384:KTB655384 LCJ655384:LCX655384 LMF655384:LMT655384 LWB655384:LWP655384 MFX655384:MGL655384 MPT655384:MQH655384 MZP655384:NAD655384 NJL655384:NJZ655384 NTH655384:NTV655384 ODD655384:ODR655384 OMZ655384:ONN655384 OWV655384:OXJ655384 PGR655384:PHF655384 PQN655384:PRB655384 QAJ655384:QAX655384 QKF655384:QKT655384 QUB655384:QUP655384 RDX655384:REL655384 RNT655384:ROH655384 RXP655384:RYD655384 SHL655384:SHZ655384 SRH655384:SRV655384 TBD655384:TBR655384 TKZ655384:TLN655384 TUV655384:TVJ655384 UER655384:UFF655384 UON655384:UPB655384 UYJ655384:UYX655384 VIF655384:VIT655384 VSB655384:VSP655384 WBX655384:WCL655384 WLT655384:WMH655384 WVP655384:WWD655384 H720920:V720920 JD720920:JR720920 SZ720920:TN720920 ACV720920:ADJ720920 AMR720920:ANF720920 AWN720920:AXB720920 BGJ720920:BGX720920 BQF720920:BQT720920 CAB720920:CAP720920 CJX720920:CKL720920 CTT720920:CUH720920 DDP720920:DED720920 DNL720920:DNZ720920 DXH720920:DXV720920 EHD720920:EHR720920 EQZ720920:ERN720920 FAV720920:FBJ720920 FKR720920:FLF720920 FUN720920:FVB720920 GEJ720920:GEX720920 GOF720920:GOT720920 GYB720920:GYP720920 HHX720920:HIL720920 HRT720920:HSH720920 IBP720920:ICD720920 ILL720920:ILZ720920 IVH720920:IVV720920 JFD720920:JFR720920 JOZ720920:JPN720920 JYV720920:JZJ720920 KIR720920:KJF720920 KSN720920:KTB720920 LCJ720920:LCX720920 LMF720920:LMT720920 LWB720920:LWP720920 MFX720920:MGL720920 MPT720920:MQH720920 MZP720920:NAD720920 NJL720920:NJZ720920 NTH720920:NTV720920 ODD720920:ODR720920 OMZ720920:ONN720920 OWV720920:OXJ720920 PGR720920:PHF720920 PQN720920:PRB720920 QAJ720920:QAX720920 QKF720920:QKT720920 QUB720920:QUP720920 RDX720920:REL720920 RNT720920:ROH720920 RXP720920:RYD720920 SHL720920:SHZ720920 SRH720920:SRV720920 TBD720920:TBR720920 TKZ720920:TLN720920 TUV720920:TVJ720920 UER720920:UFF720920 UON720920:UPB720920 UYJ720920:UYX720920 VIF720920:VIT720920 VSB720920:VSP720920 WBX720920:WCL720920 WLT720920:WMH720920 WVP720920:WWD720920 H786456:V786456 JD786456:JR786456 SZ786456:TN786456 ACV786456:ADJ786456 AMR786456:ANF786456 AWN786456:AXB786456 BGJ786456:BGX786456 BQF786456:BQT786456 CAB786456:CAP786456 CJX786456:CKL786456 CTT786456:CUH786456 DDP786456:DED786456 DNL786456:DNZ786456 DXH786456:DXV786456 EHD786456:EHR786456 EQZ786456:ERN786456 FAV786456:FBJ786456 FKR786456:FLF786456 FUN786456:FVB786456 GEJ786456:GEX786456 GOF786456:GOT786456 GYB786456:GYP786456 HHX786456:HIL786456 HRT786456:HSH786456 IBP786456:ICD786456 ILL786456:ILZ786456 IVH786456:IVV786456 JFD786456:JFR786456 JOZ786456:JPN786456 JYV786456:JZJ786456 KIR786456:KJF786456 KSN786456:KTB786456 LCJ786456:LCX786456 LMF786456:LMT786456 LWB786456:LWP786456 MFX786456:MGL786456 MPT786456:MQH786456 MZP786456:NAD786456 NJL786456:NJZ786456 NTH786456:NTV786456 ODD786456:ODR786456 OMZ786456:ONN786456 OWV786456:OXJ786456 PGR786456:PHF786456 PQN786456:PRB786456 QAJ786456:QAX786456 QKF786456:QKT786456 QUB786456:QUP786456 RDX786456:REL786456 RNT786456:ROH786456 RXP786456:RYD786456 SHL786456:SHZ786456 SRH786456:SRV786456 TBD786456:TBR786456 TKZ786456:TLN786456 TUV786456:TVJ786456 UER786456:UFF786456 UON786456:UPB786456 UYJ786456:UYX786456 VIF786456:VIT786456 VSB786456:VSP786456 WBX786456:WCL786456 WLT786456:WMH786456 WVP786456:WWD786456 H851992:V851992 JD851992:JR851992 SZ851992:TN851992 ACV851992:ADJ851992 AMR851992:ANF851992 AWN851992:AXB851992 BGJ851992:BGX851992 BQF851992:BQT851992 CAB851992:CAP851992 CJX851992:CKL851992 CTT851992:CUH851992 DDP851992:DED851992 DNL851992:DNZ851992 DXH851992:DXV851992 EHD851992:EHR851992 EQZ851992:ERN851992 FAV851992:FBJ851992 FKR851992:FLF851992 FUN851992:FVB851992 GEJ851992:GEX851992 GOF851992:GOT851992 GYB851992:GYP851992 HHX851992:HIL851992 HRT851992:HSH851992 IBP851992:ICD851992 ILL851992:ILZ851992 IVH851992:IVV851992 JFD851992:JFR851992 JOZ851992:JPN851992 JYV851992:JZJ851992 KIR851992:KJF851992 KSN851992:KTB851992 LCJ851992:LCX851992 LMF851992:LMT851992 LWB851992:LWP851992 MFX851992:MGL851992 MPT851992:MQH851992 MZP851992:NAD851992 NJL851992:NJZ851992 NTH851992:NTV851992 ODD851992:ODR851992 OMZ851992:ONN851992 OWV851992:OXJ851992 PGR851992:PHF851992 PQN851992:PRB851992 QAJ851992:QAX851992 QKF851992:QKT851992 QUB851992:QUP851992 RDX851992:REL851992 RNT851992:ROH851992 RXP851992:RYD851992 SHL851992:SHZ851992 SRH851992:SRV851992 TBD851992:TBR851992 TKZ851992:TLN851992 TUV851992:TVJ851992 UER851992:UFF851992 UON851992:UPB851992 UYJ851992:UYX851992 VIF851992:VIT851992 VSB851992:VSP851992 WBX851992:WCL851992 WLT851992:WMH851992 WVP851992:WWD851992 H917528:V917528 JD917528:JR917528 SZ917528:TN917528 ACV917528:ADJ917528 AMR917528:ANF917528 AWN917528:AXB917528 BGJ917528:BGX917528 BQF917528:BQT917528 CAB917528:CAP917528 CJX917528:CKL917528 CTT917528:CUH917528 DDP917528:DED917528 DNL917528:DNZ917528 DXH917528:DXV917528 EHD917528:EHR917528 EQZ917528:ERN917528 FAV917528:FBJ917528 FKR917528:FLF917528 FUN917528:FVB917528 GEJ917528:GEX917528 GOF917528:GOT917528 GYB917528:GYP917528 HHX917528:HIL917528 HRT917528:HSH917528 IBP917528:ICD917528 ILL917528:ILZ917528 IVH917528:IVV917528 JFD917528:JFR917528 JOZ917528:JPN917528 JYV917528:JZJ917528 KIR917528:KJF917528 KSN917528:KTB917528 LCJ917528:LCX917528 LMF917528:LMT917528 LWB917528:LWP917528 MFX917528:MGL917528 MPT917528:MQH917528 MZP917528:NAD917528 NJL917528:NJZ917528 NTH917528:NTV917528 ODD917528:ODR917528 OMZ917528:ONN917528 OWV917528:OXJ917528 PGR917528:PHF917528 PQN917528:PRB917528 QAJ917528:QAX917528 QKF917528:QKT917528 QUB917528:QUP917528 RDX917528:REL917528 RNT917528:ROH917528 RXP917528:RYD917528 SHL917528:SHZ917528 SRH917528:SRV917528 TBD917528:TBR917528 TKZ917528:TLN917528 TUV917528:TVJ917528 UER917528:UFF917528 UON917528:UPB917528 UYJ917528:UYX917528 VIF917528:VIT917528 VSB917528:VSP917528 WBX917528:WCL917528 WLT917528:WMH917528 WVP917528:WWD917528 H983064:V983064 JD983064:JR983064 SZ983064:TN983064 ACV983064:ADJ983064 AMR983064:ANF983064 AWN983064:AXB983064 BGJ983064:BGX983064 BQF983064:BQT983064 CAB983064:CAP983064 CJX983064:CKL983064 CTT983064:CUH983064 DDP983064:DED983064 DNL983064:DNZ983064 DXH983064:DXV983064 EHD983064:EHR983064 EQZ983064:ERN983064 FAV983064:FBJ983064 FKR983064:FLF983064 FUN983064:FVB983064 GEJ983064:GEX983064 GOF983064:GOT983064 GYB983064:GYP983064 HHX983064:HIL983064 HRT983064:HSH983064 IBP983064:ICD983064 ILL983064:ILZ983064 IVH983064:IVV983064 JFD983064:JFR983064 JOZ983064:JPN983064 JYV983064:JZJ983064 KIR983064:KJF983064 KSN983064:KTB983064 LCJ983064:LCX983064 LMF983064:LMT983064 LWB983064:LWP983064 MFX983064:MGL983064 MPT983064:MQH983064 MZP983064:NAD983064 NJL983064:NJZ983064 NTH983064:NTV983064 ODD983064:ODR983064 OMZ983064:ONN983064 OWV983064:OXJ983064 PGR983064:PHF983064 PQN983064:PRB983064 QAJ983064:QAX983064 QKF983064:QKT983064 QUB983064:QUP983064 RDX983064:REL983064 RNT983064:ROH983064 RXP983064:RYD983064 SHL983064:SHZ983064 SRH983064:SRV983064 TBD983064:TBR983064 TKZ983064:TLN983064 TUV983064:TVJ983064 UER983064:UFF983064 UON983064:UPB983064 UYJ983064:UYX983064 VIF983064:VIT983064 VSB983064:VSP983064 WBX983064:WCL983064 WLT983064:WMH983064 WVP983064:WWD983064">
      <formula1>$Z$9:$Z$12</formula1>
    </dataValidation>
    <dataValidation type="list" allowBlank="1" showInputMessage="1" showErrorMessage="1" errorTitle="Procurement Procedure" error="Enter selection from drop-down list" sqref="M7:V7 JI7:JR7 TE7:TN7 ADA7:ADJ7 AMW7:ANF7 AWS7:AXB7 BGO7:BGX7 BQK7:BQT7 CAG7:CAP7 CKC7:CKL7 CTY7:CUH7 DDU7:DED7 DNQ7:DNZ7 DXM7:DXV7 EHI7:EHR7 ERE7:ERN7 FBA7:FBJ7 FKW7:FLF7 FUS7:FVB7 GEO7:GEX7 GOK7:GOT7 GYG7:GYP7 HIC7:HIL7 HRY7:HSH7 IBU7:ICD7 ILQ7:ILZ7 IVM7:IVV7 JFI7:JFR7 JPE7:JPN7 JZA7:JZJ7 KIW7:KJF7 KSS7:KTB7 LCO7:LCX7 LMK7:LMT7 LWG7:LWP7 MGC7:MGL7 MPY7:MQH7 MZU7:NAD7 NJQ7:NJZ7 NTM7:NTV7 ODI7:ODR7 ONE7:ONN7 OXA7:OXJ7 PGW7:PHF7 PQS7:PRB7 QAO7:QAX7 QKK7:QKT7 QUG7:QUP7 REC7:REL7 RNY7:ROH7 RXU7:RYD7 SHQ7:SHZ7 SRM7:SRV7 TBI7:TBR7 TLE7:TLN7 TVA7:TVJ7 UEW7:UFF7 UOS7:UPB7 UYO7:UYX7 VIK7:VIT7 VSG7:VSP7 WCC7:WCL7 WLY7:WMH7 WVU7:WWD7 M65543:V65543 JI65543:JR65543 TE65543:TN65543 ADA65543:ADJ65543 AMW65543:ANF65543 AWS65543:AXB65543 BGO65543:BGX65543 BQK65543:BQT65543 CAG65543:CAP65543 CKC65543:CKL65543 CTY65543:CUH65543 DDU65543:DED65543 DNQ65543:DNZ65543 DXM65543:DXV65543 EHI65543:EHR65543 ERE65543:ERN65543 FBA65543:FBJ65543 FKW65543:FLF65543 FUS65543:FVB65543 GEO65543:GEX65543 GOK65543:GOT65543 GYG65543:GYP65543 HIC65543:HIL65543 HRY65543:HSH65543 IBU65543:ICD65543 ILQ65543:ILZ65543 IVM65543:IVV65543 JFI65543:JFR65543 JPE65543:JPN65543 JZA65543:JZJ65543 KIW65543:KJF65543 KSS65543:KTB65543 LCO65543:LCX65543 LMK65543:LMT65543 LWG65543:LWP65543 MGC65543:MGL65543 MPY65543:MQH65543 MZU65543:NAD65543 NJQ65543:NJZ65543 NTM65543:NTV65543 ODI65543:ODR65543 ONE65543:ONN65543 OXA65543:OXJ65543 PGW65543:PHF65543 PQS65543:PRB65543 QAO65543:QAX65543 QKK65543:QKT65543 QUG65543:QUP65543 REC65543:REL65543 RNY65543:ROH65543 RXU65543:RYD65543 SHQ65543:SHZ65543 SRM65543:SRV65543 TBI65543:TBR65543 TLE65543:TLN65543 TVA65543:TVJ65543 UEW65543:UFF65543 UOS65543:UPB65543 UYO65543:UYX65543 VIK65543:VIT65543 VSG65543:VSP65543 WCC65543:WCL65543 WLY65543:WMH65543 WVU65543:WWD65543 M131079:V131079 JI131079:JR131079 TE131079:TN131079 ADA131079:ADJ131079 AMW131079:ANF131079 AWS131079:AXB131079 BGO131079:BGX131079 BQK131079:BQT131079 CAG131079:CAP131079 CKC131079:CKL131079 CTY131079:CUH131079 DDU131079:DED131079 DNQ131079:DNZ131079 DXM131079:DXV131079 EHI131079:EHR131079 ERE131079:ERN131079 FBA131079:FBJ131079 FKW131079:FLF131079 FUS131079:FVB131079 GEO131079:GEX131079 GOK131079:GOT131079 GYG131079:GYP131079 HIC131079:HIL131079 HRY131079:HSH131079 IBU131079:ICD131079 ILQ131079:ILZ131079 IVM131079:IVV131079 JFI131079:JFR131079 JPE131079:JPN131079 JZA131079:JZJ131079 KIW131079:KJF131079 KSS131079:KTB131079 LCO131079:LCX131079 LMK131079:LMT131079 LWG131079:LWP131079 MGC131079:MGL131079 MPY131079:MQH131079 MZU131079:NAD131079 NJQ131079:NJZ131079 NTM131079:NTV131079 ODI131079:ODR131079 ONE131079:ONN131079 OXA131079:OXJ131079 PGW131079:PHF131079 PQS131079:PRB131079 QAO131079:QAX131079 QKK131079:QKT131079 QUG131079:QUP131079 REC131079:REL131079 RNY131079:ROH131079 RXU131079:RYD131079 SHQ131079:SHZ131079 SRM131079:SRV131079 TBI131079:TBR131079 TLE131079:TLN131079 TVA131079:TVJ131079 UEW131079:UFF131079 UOS131079:UPB131079 UYO131079:UYX131079 VIK131079:VIT131079 VSG131079:VSP131079 WCC131079:WCL131079 WLY131079:WMH131079 WVU131079:WWD131079 M196615:V196615 JI196615:JR196615 TE196615:TN196615 ADA196615:ADJ196615 AMW196615:ANF196615 AWS196615:AXB196615 BGO196615:BGX196615 BQK196615:BQT196615 CAG196615:CAP196615 CKC196615:CKL196615 CTY196615:CUH196615 DDU196615:DED196615 DNQ196615:DNZ196615 DXM196615:DXV196615 EHI196615:EHR196615 ERE196615:ERN196615 FBA196615:FBJ196615 FKW196615:FLF196615 FUS196615:FVB196615 GEO196615:GEX196615 GOK196615:GOT196615 GYG196615:GYP196615 HIC196615:HIL196615 HRY196615:HSH196615 IBU196615:ICD196615 ILQ196615:ILZ196615 IVM196615:IVV196615 JFI196615:JFR196615 JPE196615:JPN196615 JZA196615:JZJ196615 KIW196615:KJF196615 KSS196615:KTB196615 LCO196615:LCX196615 LMK196615:LMT196615 LWG196615:LWP196615 MGC196615:MGL196615 MPY196615:MQH196615 MZU196615:NAD196615 NJQ196615:NJZ196615 NTM196615:NTV196615 ODI196615:ODR196615 ONE196615:ONN196615 OXA196615:OXJ196615 PGW196615:PHF196615 PQS196615:PRB196615 QAO196615:QAX196615 QKK196615:QKT196615 QUG196615:QUP196615 REC196615:REL196615 RNY196615:ROH196615 RXU196615:RYD196615 SHQ196615:SHZ196615 SRM196615:SRV196615 TBI196615:TBR196615 TLE196615:TLN196615 TVA196615:TVJ196615 UEW196615:UFF196615 UOS196615:UPB196615 UYO196615:UYX196615 VIK196615:VIT196615 VSG196615:VSP196615 WCC196615:WCL196615 WLY196615:WMH196615 WVU196615:WWD196615 M262151:V262151 JI262151:JR262151 TE262151:TN262151 ADA262151:ADJ262151 AMW262151:ANF262151 AWS262151:AXB262151 BGO262151:BGX262151 BQK262151:BQT262151 CAG262151:CAP262151 CKC262151:CKL262151 CTY262151:CUH262151 DDU262151:DED262151 DNQ262151:DNZ262151 DXM262151:DXV262151 EHI262151:EHR262151 ERE262151:ERN262151 FBA262151:FBJ262151 FKW262151:FLF262151 FUS262151:FVB262151 GEO262151:GEX262151 GOK262151:GOT262151 GYG262151:GYP262151 HIC262151:HIL262151 HRY262151:HSH262151 IBU262151:ICD262151 ILQ262151:ILZ262151 IVM262151:IVV262151 JFI262151:JFR262151 JPE262151:JPN262151 JZA262151:JZJ262151 KIW262151:KJF262151 KSS262151:KTB262151 LCO262151:LCX262151 LMK262151:LMT262151 LWG262151:LWP262151 MGC262151:MGL262151 MPY262151:MQH262151 MZU262151:NAD262151 NJQ262151:NJZ262151 NTM262151:NTV262151 ODI262151:ODR262151 ONE262151:ONN262151 OXA262151:OXJ262151 PGW262151:PHF262151 PQS262151:PRB262151 QAO262151:QAX262151 QKK262151:QKT262151 QUG262151:QUP262151 REC262151:REL262151 RNY262151:ROH262151 RXU262151:RYD262151 SHQ262151:SHZ262151 SRM262151:SRV262151 TBI262151:TBR262151 TLE262151:TLN262151 TVA262151:TVJ262151 UEW262151:UFF262151 UOS262151:UPB262151 UYO262151:UYX262151 VIK262151:VIT262151 VSG262151:VSP262151 WCC262151:WCL262151 WLY262151:WMH262151 WVU262151:WWD262151 M327687:V327687 JI327687:JR327687 TE327687:TN327687 ADA327687:ADJ327687 AMW327687:ANF327687 AWS327687:AXB327687 BGO327687:BGX327687 BQK327687:BQT327687 CAG327687:CAP327687 CKC327687:CKL327687 CTY327687:CUH327687 DDU327687:DED327687 DNQ327687:DNZ327687 DXM327687:DXV327687 EHI327687:EHR327687 ERE327687:ERN327687 FBA327687:FBJ327687 FKW327687:FLF327687 FUS327687:FVB327687 GEO327687:GEX327687 GOK327687:GOT327687 GYG327687:GYP327687 HIC327687:HIL327687 HRY327687:HSH327687 IBU327687:ICD327687 ILQ327687:ILZ327687 IVM327687:IVV327687 JFI327687:JFR327687 JPE327687:JPN327687 JZA327687:JZJ327687 KIW327687:KJF327687 KSS327687:KTB327687 LCO327687:LCX327687 LMK327687:LMT327687 LWG327687:LWP327687 MGC327687:MGL327687 MPY327687:MQH327687 MZU327687:NAD327687 NJQ327687:NJZ327687 NTM327687:NTV327687 ODI327687:ODR327687 ONE327687:ONN327687 OXA327687:OXJ327687 PGW327687:PHF327687 PQS327687:PRB327687 QAO327687:QAX327687 QKK327687:QKT327687 QUG327687:QUP327687 REC327687:REL327687 RNY327687:ROH327687 RXU327687:RYD327687 SHQ327687:SHZ327687 SRM327687:SRV327687 TBI327687:TBR327687 TLE327687:TLN327687 TVA327687:TVJ327687 UEW327687:UFF327687 UOS327687:UPB327687 UYO327687:UYX327687 VIK327687:VIT327687 VSG327687:VSP327687 WCC327687:WCL327687 WLY327687:WMH327687 WVU327687:WWD327687 M393223:V393223 JI393223:JR393223 TE393223:TN393223 ADA393223:ADJ393223 AMW393223:ANF393223 AWS393223:AXB393223 BGO393223:BGX393223 BQK393223:BQT393223 CAG393223:CAP393223 CKC393223:CKL393223 CTY393223:CUH393223 DDU393223:DED393223 DNQ393223:DNZ393223 DXM393223:DXV393223 EHI393223:EHR393223 ERE393223:ERN393223 FBA393223:FBJ393223 FKW393223:FLF393223 FUS393223:FVB393223 GEO393223:GEX393223 GOK393223:GOT393223 GYG393223:GYP393223 HIC393223:HIL393223 HRY393223:HSH393223 IBU393223:ICD393223 ILQ393223:ILZ393223 IVM393223:IVV393223 JFI393223:JFR393223 JPE393223:JPN393223 JZA393223:JZJ393223 KIW393223:KJF393223 KSS393223:KTB393223 LCO393223:LCX393223 LMK393223:LMT393223 LWG393223:LWP393223 MGC393223:MGL393223 MPY393223:MQH393223 MZU393223:NAD393223 NJQ393223:NJZ393223 NTM393223:NTV393223 ODI393223:ODR393223 ONE393223:ONN393223 OXA393223:OXJ393223 PGW393223:PHF393223 PQS393223:PRB393223 QAO393223:QAX393223 QKK393223:QKT393223 QUG393223:QUP393223 REC393223:REL393223 RNY393223:ROH393223 RXU393223:RYD393223 SHQ393223:SHZ393223 SRM393223:SRV393223 TBI393223:TBR393223 TLE393223:TLN393223 TVA393223:TVJ393223 UEW393223:UFF393223 UOS393223:UPB393223 UYO393223:UYX393223 VIK393223:VIT393223 VSG393223:VSP393223 WCC393223:WCL393223 WLY393223:WMH393223 WVU393223:WWD393223 M458759:V458759 JI458759:JR458759 TE458759:TN458759 ADA458759:ADJ458759 AMW458759:ANF458759 AWS458759:AXB458759 BGO458759:BGX458759 BQK458759:BQT458759 CAG458759:CAP458759 CKC458759:CKL458759 CTY458759:CUH458759 DDU458759:DED458759 DNQ458759:DNZ458759 DXM458759:DXV458759 EHI458759:EHR458759 ERE458759:ERN458759 FBA458759:FBJ458759 FKW458759:FLF458759 FUS458759:FVB458759 GEO458759:GEX458759 GOK458759:GOT458759 GYG458759:GYP458759 HIC458759:HIL458759 HRY458759:HSH458759 IBU458759:ICD458759 ILQ458759:ILZ458759 IVM458759:IVV458759 JFI458759:JFR458759 JPE458759:JPN458759 JZA458759:JZJ458759 KIW458759:KJF458759 KSS458759:KTB458759 LCO458759:LCX458759 LMK458759:LMT458759 LWG458759:LWP458759 MGC458759:MGL458759 MPY458759:MQH458759 MZU458759:NAD458759 NJQ458759:NJZ458759 NTM458759:NTV458759 ODI458759:ODR458759 ONE458759:ONN458759 OXA458759:OXJ458759 PGW458759:PHF458759 PQS458759:PRB458759 QAO458759:QAX458759 QKK458759:QKT458759 QUG458759:QUP458759 REC458759:REL458759 RNY458759:ROH458759 RXU458759:RYD458759 SHQ458759:SHZ458759 SRM458759:SRV458759 TBI458759:TBR458759 TLE458759:TLN458759 TVA458759:TVJ458759 UEW458759:UFF458759 UOS458759:UPB458759 UYO458759:UYX458759 VIK458759:VIT458759 VSG458759:VSP458759 WCC458759:WCL458759 WLY458759:WMH458759 WVU458759:WWD458759 M524295:V524295 JI524295:JR524295 TE524295:TN524295 ADA524295:ADJ524295 AMW524295:ANF524295 AWS524295:AXB524295 BGO524295:BGX524295 BQK524295:BQT524295 CAG524295:CAP524295 CKC524295:CKL524295 CTY524295:CUH524295 DDU524295:DED524295 DNQ524295:DNZ524295 DXM524295:DXV524295 EHI524295:EHR524295 ERE524295:ERN524295 FBA524295:FBJ524295 FKW524295:FLF524295 FUS524295:FVB524295 GEO524295:GEX524295 GOK524295:GOT524295 GYG524295:GYP524295 HIC524295:HIL524295 HRY524295:HSH524295 IBU524295:ICD524295 ILQ524295:ILZ524295 IVM524295:IVV524295 JFI524295:JFR524295 JPE524295:JPN524295 JZA524295:JZJ524295 KIW524295:KJF524295 KSS524295:KTB524295 LCO524295:LCX524295 LMK524295:LMT524295 LWG524295:LWP524295 MGC524295:MGL524295 MPY524295:MQH524295 MZU524295:NAD524295 NJQ524295:NJZ524295 NTM524295:NTV524295 ODI524295:ODR524295 ONE524295:ONN524295 OXA524295:OXJ524295 PGW524295:PHF524295 PQS524295:PRB524295 QAO524295:QAX524295 QKK524295:QKT524295 QUG524295:QUP524295 REC524295:REL524295 RNY524295:ROH524295 RXU524295:RYD524295 SHQ524295:SHZ524295 SRM524295:SRV524295 TBI524295:TBR524295 TLE524295:TLN524295 TVA524295:TVJ524295 UEW524295:UFF524295 UOS524295:UPB524295 UYO524295:UYX524295 VIK524295:VIT524295 VSG524295:VSP524295 WCC524295:WCL524295 WLY524295:WMH524295 WVU524295:WWD524295 M589831:V589831 JI589831:JR589831 TE589831:TN589831 ADA589831:ADJ589831 AMW589831:ANF589831 AWS589831:AXB589831 BGO589831:BGX589831 BQK589831:BQT589831 CAG589831:CAP589831 CKC589831:CKL589831 CTY589831:CUH589831 DDU589831:DED589831 DNQ589831:DNZ589831 DXM589831:DXV589831 EHI589831:EHR589831 ERE589831:ERN589831 FBA589831:FBJ589831 FKW589831:FLF589831 FUS589831:FVB589831 GEO589831:GEX589831 GOK589831:GOT589831 GYG589831:GYP589831 HIC589831:HIL589831 HRY589831:HSH589831 IBU589831:ICD589831 ILQ589831:ILZ589831 IVM589831:IVV589831 JFI589831:JFR589831 JPE589831:JPN589831 JZA589831:JZJ589831 KIW589831:KJF589831 KSS589831:KTB589831 LCO589831:LCX589831 LMK589831:LMT589831 LWG589831:LWP589831 MGC589831:MGL589831 MPY589831:MQH589831 MZU589831:NAD589831 NJQ589831:NJZ589831 NTM589831:NTV589831 ODI589831:ODR589831 ONE589831:ONN589831 OXA589831:OXJ589831 PGW589831:PHF589831 PQS589831:PRB589831 QAO589831:QAX589831 QKK589831:QKT589831 QUG589831:QUP589831 REC589831:REL589831 RNY589831:ROH589831 RXU589831:RYD589831 SHQ589831:SHZ589831 SRM589831:SRV589831 TBI589831:TBR589831 TLE589831:TLN589831 TVA589831:TVJ589831 UEW589831:UFF589831 UOS589831:UPB589831 UYO589831:UYX589831 VIK589831:VIT589831 VSG589831:VSP589831 WCC589831:WCL589831 WLY589831:WMH589831 WVU589831:WWD589831 M655367:V655367 JI655367:JR655367 TE655367:TN655367 ADA655367:ADJ655367 AMW655367:ANF655367 AWS655367:AXB655367 BGO655367:BGX655367 BQK655367:BQT655367 CAG655367:CAP655367 CKC655367:CKL655367 CTY655367:CUH655367 DDU655367:DED655367 DNQ655367:DNZ655367 DXM655367:DXV655367 EHI655367:EHR655367 ERE655367:ERN655367 FBA655367:FBJ655367 FKW655367:FLF655367 FUS655367:FVB655367 GEO655367:GEX655367 GOK655367:GOT655367 GYG655367:GYP655367 HIC655367:HIL655367 HRY655367:HSH655367 IBU655367:ICD655367 ILQ655367:ILZ655367 IVM655367:IVV655367 JFI655367:JFR655367 JPE655367:JPN655367 JZA655367:JZJ655367 KIW655367:KJF655367 KSS655367:KTB655367 LCO655367:LCX655367 LMK655367:LMT655367 LWG655367:LWP655367 MGC655367:MGL655367 MPY655367:MQH655367 MZU655367:NAD655367 NJQ655367:NJZ655367 NTM655367:NTV655367 ODI655367:ODR655367 ONE655367:ONN655367 OXA655367:OXJ655367 PGW655367:PHF655367 PQS655367:PRB655367 QAO655367:QAX655367 QKK655367:QKT655367 QUG655367:QUP655367 REC655367:REL655367 RNY655367:ROH655367 RXU655367:RYD655367 SHQ655367:SHZ655367 SRM655367:SRV655367 TBI655367:TBR655367 TLE655367:TLN655367 TVA655367:TVJ655367 UEW655367:UFF655367 UOS655367:UPB655367 UYO655367:UYX655367 VIK655367:VIT655367 VSG655367:VSP655367 WCC655367:WCL655367 WLY655367:WMH655367 WVU655367:WWD655367 M720903:V720903 JI720903:JR720903 TE720903:TN720903 ADA720903:ADJ720903 AMW720903:ANF720903 AWS720903:AXB720903 BGO720903:BGX720903 BQK720903:BQT720903 CAG720903:CAP720903 CKC720903:CKL720903 CTY720903:CUH720903 DDU720903:DED720903 DNQ720903:DNZ720903 DXM720903:DXV720903 EHI720903:EHR720903 ERE720903:ERN720903 FBA720903:FBJ720903 FKW720903:FLF720903 FUS720903:FVB720903 GEO720903:GEX720903 GOK720903:GOT720903 GYG720903:GYP720903 HIC720903:HIL720903 HRY720903:HSH720903 IBU720903:ICD720903 ILQ720903:ILZ720903 IVM720903:IVV720903 JFI720903:JFR720903 JPE720903:JPN720903 JZA720903:JZJ720903 KIW720903:KJF720903 KSS720903:KTB720903 LCO720903:LCX720903 LMK720903:LMT720903 LWG720903:LWP720903 MGC720903:MGL720903 MPY720903:MQH720903 MZU720903:NAD720903 NJQ720903:NJZ720903 NTM720903:NTV720903 ODI720903:ODR720903 ONE720903:ONN720903 OXA720903:OXJ720903 PGW720903:PHF720903 PQS720903:PRB720903 QAO720903:QAX720903 QKK720903:QKT720903 QUG720903:QUP720903 REC720903:REL720903 RNY720903:ROH720903 RXU720903:RYD720903 SHQ720903:SHZ720903 SRM720903:SRV720903 TBI720903:TBR720903 TLE720903:TLN720903 TVA720903:TVJ720903 UEW720903:UFF720903 UOS720903:UPB720903 UYO720903:UYX720903 VIK720903:VIT720903 VSG720903:VSP720903 WCC720903:WCL720903 WLY720903:WMH720903 WVU720903:WWD720903 M786439:V786439 JI786439:JR786439 TE786439:TN786439 ADA786439:ADJ786439 AMW786439:ANF786439 AWS786439:AXB786439 BGO786439:BGX786439 BQK786439:BQT786439 CAG786439:CAP786439 CKC786439:CKL786439 CTY786439:CUH786439 DDU786439:DED786439 DNQ786439:DNZ786439 DXM786439:DXV786439 EHI786439:EHR786439 ERE786439:ERN786439 FBA786439:FBJ786439 FKW786439:FLF786439 FUS786439:FVB786439 GEO786439:GEX786439 GOK786439:GOT786439 GYG786439:GYP786439 HIC786439:HIL786439 HRY786439:HSH786439 IBU786439:ICD786439 ILQ786439:ILZ786439 IVM786439:IVV786439 JFI786439:JFR786439 JPE786439:JPN786439 JZA786439:JZJ786439 KIW786439:KJF786439 KSS786439:KTB786439 LCO786439:LCX786439 LMK786439:LMT786439 LWG786439:LWP786439 MGC786439:MGL786439 MPY786439:MQH786439 MZU786439:NAD786439 NJQ786439:NJZ786439 NTM786439:NTV786439 ODI786439:ODR786439 ONE786439:ONN786439 OXA786439:OXJ786439 PGW786439:PHF786439 PQS786439:PRB786439 QAO786439:QAX786439 QKK786439:QKT786439 QUG786439:QUP786439 REC786439:REL786439 RNY786439:ROH786439 RXU786439:RYD786439 SHQ786439:SHZ786439 SRM786439:SRV786439 TBI786439:TBR786439 TLE786439:TLN786439 TVA786439:TVJ786439 UEW786439:UFF786439 UOS786439:UPB786439 UYO786439:UYX786439 VIK786439:VIT786439 VSG786439:VSP786439 WCC786439:WCL786439 WLY786439:WMH786439 WVU786439:WWD786439 M851975:V851975 JI851975:JR851975 TE851975:TN851975 ADA851975:ADJ851975 AMW851975:ANF851975 AWS851975:AXB851975 BGO851975:BGX851975 BQK851975:BQT851975 CAG851975:CAP851975 CKC851975:CKL851975 CTY851975:CUH851975 DDU851975:DED851975 DNQ851975:DNZ851975 DXM851975:DXV851975 EHI851975:EHR851975 ERE851975:ERN851975 FBA851975:FBJ851975 FKW851975:FLF851975 FUS851975:FVB851975 GEO851975:GEX851975 GOK851975:GOT851975 GYG851975:GYP851975 HIC851975:HIL851975 HRY851975:HSH851975 IBU851975:ICD851975 ILQ851975:ILZ851975 IVM851975:IVV851975 JFI851975:JFR851975 JPE851975:JPN851975 JZA851975:JZJ851975 KIW851975:KJF851975 KSS851975:KTB851975 LCO851975:LCX851975 LMK851975:LMT851975 LWG851975:LWP851975 MGC851975:MGL851975 MPY851975:MQH851975 MZU851975:NAD851975 NJQ851975:NJZ851975 NTM851975:NTV851975 ODI851975:ODR851975 ONE851975:ONN851975 OXA851975:OXJ851975 PGW851975:PHF851975 PQS851975:PRB851975 QAO851975:QAX851975 QKK851975:QKT851975 QUG851975:QUP851975 REC851975:REL851975 RNY851975:ROH851975 RXU851975:RYD851975 SHQ851975:SHZ851975 SRM851975:SRV851975 TBI851975:TBR851975 TLE851975:TLN851975 TVA851975:TVJ851975 UEW851975:UFF851975 UOS851975:UPB851975 UYO851975:UYX851975 VIK851975:VIT851975 VSG851975:VSP851975 WCC851975:WCL851975 WLY851975:WMH851975 WVU851975:WWD851975 M917511:V917511 JI917511:JR917511 TE917511:TN917511 ADA917511:ADJ917511 AMW917511:ANF917511 AWS917511:AXB917511 BGO917511:BGX917511 BQK917511:BQT917511 CAG917511:CAP917511 CKC917511:CKL917511 CTY917511:CUH917511 DDU917511:DED917511 DNQ917511:DNZ917511 DXM917511:DXV917511 EHI917511:EHR917511 ERE917511:ERN917511 FBA917511:FBJ917511 FKW917511:FLF917511 FUS917511:FVB917511 GEO917511:GEX917511 GOK917511:GOT917511 GYG917511:GYP917511 HIC917511:HIL917511 HRY917511:HSH917511 IBU917511:ICD917511 ILQ917511:ILZ917511 IVM917511:IVV917511 JFI917511:JFR917511 JPE917511:JPN917511 JZA917511:JZJ917511 KIW917511:KJF917511 KSS917511:KTB917511 LCO917511:LCX917511 LMK917511:LMT917511 LWG917511:LWP917511 MGC917511:MGL917511 MPY917511:MQH917511 MZU917511:NAD917511 NJQ917511:NJZ917511 NTM917511:NTV917511 ODI917511:ODR917511 ONE917511:ONN917511 OXA917511:OXJ917511 PGW917511:PHF917511 PQS917511:PRB917511 QAO917511:QAX917511 QKK917511:QKT917511 QUG917511:QUP917511 REC917511:REL917511 RNY917511:ROH917511 RXU917511:RYD917511 SHQ917511:SHZ917511 SRM917511:SRV917511 TBI917511:TBR917511 TLE917511:TLN917511 TVA917511:TVJ917511 UEW917511:UFF917511 UOS917511:UPB917511 UYO917511:UYX917511 VIK917511:VIT917511 VSG917511:VSP917511 WCC917511:WCL917511 WLY917511:WMH917511 WVU917511:WWD917511 M983047:V983047 JI983047:JR983047 TE983047:TN983047 ADA983047:ADJ983047 AMW983047:ANF983047 AWS983047:AXB983047 BGO983047:BGX983047 BQK983047:BQT983047 CAG983047:CAP983047 CKC983047:CKL983047 CTY983047:CUH983047 DDU983047:DED983047 DNQ983047:DNZ983047 DXM983047:DXV983047 EHI983047:EHR983047 ERE983047:ERN983047 FBA983047:FBJ983047 FKW983047:FLF983047 FUS983047:FVB983047 GEO983047:GEX983047 GOK983047:GOT983047 GYG983047:GYP983047 HIC983047:HIL983047 HRY983047:HSH983047 IBU983047:ICD983047 ILQ983047:ILZ983047 IVM983047:IVV983047 JFI983047:JFR983047 JPE983047:JPN983047 JZA983047:JZJ983047 KIW983047:KJF983047 KSS983047:KTB983047 LCO983047:LCX983047 LMK983047:LMT983047 LWG983047:LWP983047 MGC983047:MGL983047 MPY983047:MQH983047 MZU983047:NAD983047 NJQ983047:NJZ983047 NTM983047:NTV983047 ODI983047:ODR983047 ONE983047:ONN983047 OXA983047:OXJ983047 PGW983047:PHF983047 PQS983047:PRB983047 QAO983047:QAX983047 QKK983047:QKT983047 QUG983047:QUP983047 REC983047:REL983047 RNY983047:ROH983047 RXU983047:RYD983047 SHQ983047:SHZ983047 SRM983047:SRV983047 TBI983047:TBR983047 TLE983047:TLN983047 TVA983047:TVJ983047 UEW983047:UFF983047 UOS983047:UPB983047 UYO983047:UYX983047 VIK983047:VIT983047 VSG983047:VSP983047 WCC983047:WCL983047 WLY983047:WMH983047 WVU983047:WWD983047">
      <formula1>$Z$3:$Z$6</formula1>
    </dataValidation>
    <dataValidation type="list" allowBlank="1" showInputMessage="1" showErrorMessage="1" sqref="H25:L25 JD25:JH25 SZ25:TD25 ACV25:ACZ25 AMR25:AMV25 AWN25:AWR25 BGJ25:BGN25 BQF25:BQJ25 CAB25:CAF25 CJX25:CKB25 CTT25:CTX25 DDP25:DDT25 DNL25:DNP25 DXH25:DXL25 EHD25:EHH25 EQZ25:ERD25 FAV25:FAZ25 FKR25:FKV25 FUN25:FUR25 GEJ25:GEN25 GOF25:GOJ25 GYB25:GYF25 HHX25:HIB25 HRT25:HRX25 IBP25:IBT25 ILL25:ILP25 IVH25:IVL25 JFD25:JFH25 JOZ25:JPD25 JYV25:JYZ25 KIR25:KIV25 KSN25:KSR25 LCJ25:LCN25 LMF25:LMJ25 LWB25:LWF25 MFX25:MGB25 MPT25:MPX25 MZP25:MZT25 NJL25:NJP25 NTH25:NTL25 ODD25:ODH25 OMZ25:OND25 OWV25:OWZ25 PGR25:PGV25 PQN25:PQR25 QAJ25:QAN25 QKF25:QKJ25 QUB25:QUF25 RDX25:REB25 RNT25:RNX25 RXP25:RXT25 SHL25:SHP25 SRH25:SRL25 TBD25:TBH25 TKZ25:TLD25 TUV25:TUZ25 UER25:UEV25 UON25:UOR25 UYJ25:UYN25 VIF25:VIJ25 VSB25:VSF25 WBX25:WCB25 WLT25:WLX25 WVP25:WVT25 H65561:L65561 JD65561:JH65561 SZ65561:TD65561 ACV65561:ACZ65561 AMR65561:AMV65561 AWN65561:AWR65561 BGJ65561:BGN65561 BQF65561:BQJ65561 CAB65561:CAF65561 CJX65561:CKB65561 CTT65561:CTX65561 DDP65561:DDT65561 DNL65561:DNP65561 DXH65561:DXL65561 EHD65561:EHH65561 EQZ65561:ERD65561 FAV65561:FAZ65561 FKR65561:FKV65561 FUN65561:FUR65561 GEJ65561:GEN65561 GOF65561:GOJ65561 GYB65561:GYF65561 HHX65561:HIB65561 HRT65561:HRX65561 IBP65561:IBT65561 ILL65561:ILP65561 IVH65561:IVL65561 JFD65561:JFH65561 JOZ65561:JPD65561 JYV65561:JYZ65561 KIR65561:KIV65561 KSN65561:KSR65561 LCJ65561:LCN65561 LMF65561:LMJ65561 LWB65561:LWF65561 MFX65561:MGB65561 MPT65561:MPX65561 MZP65561:MZT65561 NJL65561:NJP65561 NTH65561:NTL65561 ODD65561:ODH65561 OMZ65561:OND65561 OWV65561:OWZ65561 PGR65561:PGV65561 PQN65561:PQR65561 QAJ65561:QAN65561 QKF65561:QKJ65561 QUB65561:QUF65561 RDX65561:REB65561 RNT65561:RNX65561 RXP65561:RXT65561 SHL65561:SHP65561 SRH65561:SRL65561 TBD65561:TBH65561 TKZ65561:TLD65561 TUV65561:TUZ65561 UER65561:UEV65561 UON65561:UOR65561 UYJ65561:UYN65561 VIF65561:VIJ65561 VSB65561:VSF65561 WBX65561:WCB65561 WLT65561:WLX65561 WVP65561:WVT65561 H131097:L131097 JD131097:JH131097 SZ131097:TD131097 ACV131097:ACZ131097 AMR131097:AMV131097 AWN131097:AWR131097 BGJ131097:BGN131097 BQF131097:BQJ131097 CAB131097:CAF131097 CJX131097:CKB131097 CTT131097:CTX131097 DDP131097:DDT131097 DNL131097:DNP131097 DXH131097:DXL131097 EHD131097:EHH131097 EQZ131097:ERD131097 FAV131097:FAZ131097 FKR131097:FKV131097 FUN131097:FUR131097 GEJ131097:GEN131097 GOF131097:GOJ131097 GYB131097:GYF131097 HHX131097:HIB131097 HRT131097:HRX131097 IBP131097:IBT131097 ILL131097:ILP131097 IVH131097:IVL131097 JFD131097:JFH131097 JOZ131097:JPD131097 JYV131097:JYZ131097 KIR131097:KIV131097 KSN131097:KSR131097 LCJ131097:LCN131097 LMF131097:LMJ131097 LWB131097:LWF131097 MFX131097:MGB131097 MPT131097:MPX131097 MZP131097:MZT131097 NJL131097:NJP131097 NTH131097:NTL131097 ODD131097:ODH131097 OMZ131097:OND131097 OWV131097:OWZ131097 PGR131097:PGV131097 PQN131097:PQR131097 QAJ131097:QAN131097 QKF131097:QKJ131097 QUB131097:QUF131097 RDX131097:REB131097 RNT131097:RNX131097 RXP131097:RXT131097 SHL131097:SHP131097 SRH131097:SRL131097 TBD131097:TBH131097 TKZ131097:TLD131097 TUV131097:TUZ131097 UER131097:UEV131097 UON131097:UOR131097 UYJ131097:UYN131097 VIF131097:VIJ131097 VSB131097:VSF131097 WBX131097:WCB131097 WLT131097:WLX131097 WVP131097:WVT131097 H196633:L196633 JD196633:JH196633 SZ196633:TD196633 ACV196633:ACZ196633 AMR196633:AMV196633 AWN196633:AWR196633 BGJ196633:BGN196633 BQF196633:BQJ196633 CAB196633:CAF196633 CJX196633:CKB196633 CTT196633:CTX196633 DDP196633:DDT196633 DNL196633:DNP196633 DXH196633:DXL196633 EHD196633:EHH196633 EQZ196633:ERD196633 FAV196633:FAZ196633 FKR196633:FKV196633 FUN196633:FUR196633 GEJ196633:GEN196633 GOF196633:GOJ196633 GYB196633:GYF196633 HHX196633:HIB196633 HRT196633:HRX196633 IBP196633:IBT196633 ILL196633:ILP196633 IVH196633:IVL196633 JFD196633:JFH196633 JOZ196633:JPD196633 JYV196633:JYZ196633 KIR196633:KIV196633 KSN196633:KSR196633 LCJ196633:LCN196633 LMF196633:LMJ196633 LWB196633:LWF196633 MFX196633:MGB196633 MPT196633:MPX196633 MZP196633:MZT196633 NJL196633:NJP196633 NTH196633:NTL196633 ODD196633:ODH196633 OMZ196633:OND196633 OWV196633:OWZ196633 PGR196633:PGV196633 PQN196633:PQR196633 QAJ196633:QAN196633 QKF196633:QKJ196633 QUB196633:QUF196633 RDX196633:REB196633 RNT196633:RNX196633 RXP196633:RXT196633 SHL196633:SHP196633 SRH196633:SRL196633 TBD196633:TBH196633 TKZ196633:TLD196633 TUV196633:TUZ196633 UER196633:UEV196633 UON196633:UOR196633 UYJ196633:UYN196633 VIF196633:VIJ196633 VSB196633:VSF196633 WBX196633:WCB196633 WLT196633:WLX196633 WVP196633:WVT196633 H262169:L262169 JD262169:JH262169 SZ262169:TD262169 ACV262169:ACZ262169 AMR262169:AMV262169 AWN262169:AWR262169 BGJ262169:BGN262169 BQF262169:BQJ262169 CAB262169:CAF262169 CJX262169:CKB262169 CTT262169:CTX262169 DDP262169:DDT262169 DNL262169:DNP262169 DXH262169:DXL262169 EHD262169:EHH262169 EQZ262169:ERD262169 FAV262169:FAZ262169 FKR262169:FKV262169 FUN262169:FUR262169 GEJ262169:GEN262169 GOF262169:GOJ262169 GYB262169:GYF262169 HHX262169:HIB262169 HRT262169:HRX262169 IBP262169:IBT262169 ILL262169:ILP262169 IVH262169:IVL262169 JFD262169:JFH262169 JOZ262169:JPD262169 JYV262169:JYZ262169 KIR262169:KIV262169 KSN262169:KSR262169 LCJ262169:LCN262169 LMF262169:LMJ262169 LWB262169:LWF262169 MFX262169:MGB262169 MPT262169:MPX262169 MZP262169:MZT262169 NJL262169:NJP262169 NTH262169:NTL262169 ODD262169:ODH262169 OMZ262169:OND262169 OWV262169:OWZ262169 PGR262169:PGV262169 PQN262169:PQR262169 QAJ262169:QAN262169 QKF262169:QKJ262169 QUB262169:QUF262169 RDX262169:REB262169 RNT262169:RNX262169 RXP262169:RXT262169 SHL262169:SHP262169 SRH262169:SRL262169 TBD262169:TBH262169 TKZ262169:TLD262169 TUV262169:TUZ262169 UER262169:UEV262169 UON262169:UOR262169 UYJ262169:UYN262169 VIF262169:VIJ262169 VSB262169:VSF262169 WBX262169:WCB262169 WLT262169:WLX262169 WVP262169:WVT262169 H327705:L327705 JD327705:JH327705 SZ327705:TD327705 ACV327705:ACZ327705 AMR327705:AMV327705 AWN327705:AWR327705 BGJ327705:BGN327705 BQF327705:BQJ327705 CAB327705:CAF327705 CJX327705:CKB327705 CTT327705:CTX327705 DDP327705:DDT327705 DNL327705:DNP327705 DXH327705:DXL327705 EHD327705:EHH327705 EQZ327705:ERD327705 FAV327705:FAZ327705 FKR327705:FKV327705 FUN327705:FUR327705 GEJ327705:GEN327705 GOF327705:GOJ327705 GYB327705:GYF327705 HHX327705:HIB327705 HRT327705:HRX327705 IBP327705:IBT327705 ILL327705:ILP327705 IVH327705:IVL327705 JFD327705:JFH327705 JOZ327705:JPD327705 JYV327705:JYZ327705 KIR327705:KIV327705 KSN327705:KSR327705 LCJ327705:LCN327705 LMF327705:LMJ327705 LWB327705:LWF327705 MFX327705:MGB327705 MPT327705:MPX327705 MZP327705:MZT327705 NJL327705:NJP327705 NTH327705:NTL327705 ODD327705:ODH327705 OMZ327705:OND327705 OWV327705:OWZ327705 PGR327705:PGV327705 PQN327705:PQR327705 QAJ327705:QAN327705 QKF327705:QKJ327705 QUB327705:QUF327705 RDX327705:REB327705 RNT327705:RNX327705 RXP327705:RXT327705 SHL327705:SHP327705 SRH327705:SRL327705 TBD327705:TBH327705 TKZ327705:TLD327705 TUV327705:TUZ327705 UER327705:UEV327705 UON327705:UOR327705 UYJ327705:UYN327705 VIF327705:VIJ327705 VSB327705:VSF327705 WBX327705:WCB327705 WLT327705:WLX327705 WVP327705:WVT327705 H393241:L393241 JD393241:JH393241 SZ393241:TD393241 ACV393241:ACZ393241 AMR393241:AMV393241 AWN393241:AWR393241 BGJ393241:BGN393241 BQF393241:BQJ393241 CAB393241:CAF393241 CJX393241:CKB393241 CTT393241:CTX393241 DDP393241:DDT393241 DNL393241:DNP393241 DXH393241:DXL393241 EHD393241:EHH393241 EQZ393241:ERD393241 FAV393241:FAZ393241 FKR393241:FKV393241 FUN393241:FUR393241 GEJ393241:GEN393241 GOF393241:GOJ393241 GYB393241:GYF393241 HHX393241:HIB393241 HRT393241:HRX393241 IBP393241:IBT393241 ILL393241:ILP393241 IVH393241:IVL393241 JFD393241:JFH393241 JOZ393241:JPD393241 JYV393241:JYZ393241 KIR393241:KIV393241 KSN393241:KSR393241 LCJ393241:LCN393241 LMF393241:LMJ393241 LWB393241:LWF393241 MFX393241:MGB393241 MPT393241:MPX393241 MZP393241:MZT393241 NJL393241:NJP393241 NTH393241:NTL393241 ODD393241:ODH393241 OMZ393241:OND393241 OWV393241:OWZ393241 PGR393241:PGV393241 PQN393241:PQR393241 QAJ393241:QAN393241 QKF393241:QKJ393241 QUB393241:QUF393241 RDX393241:REB393241 RNT393241:RNX393241 RXP393241:RXT393241 SHL393241:SHP393241 SRH393241:SRL393241 TBD393241:TBH393241 TKZ393241:TLD393241 TUV393241:TUZ393241 UER393241:UEV393241 UON393241:UOR393241 UYJ393241:UYN393241 VIF393241:VIJ393241 VSB393241:VSF393241 WBX393241:WCB393241 WLT393241:WLX393241 WVP393241:WVT393241 H458777:L458777 JD458777:JH458777 SZ458777:TD458777 ACV458777:ACZ458777 AMR458777:AMV458777 AWN458777:AWR458777 BGJ458777:BGN458777 BQF458777:BQJ458777 CAB458777:CAF458777 CJX458777:CKB458777 CTT458777:CTX458777 DDP458777:DDT458777 DNL458777:DNP458777 DXH458777:DXL458777 EHD458777:EHH458777 EQZ458777:ERD458777 FAV458777:FAZ458777 FKR458777:FKV458777 FUN458777:FUR458777 GEJ458777:GEN458777 GOF458777:GOJ458777 GYB458777:GYF458777 HHX458777:HIB458777 HRT458777:HRX458777 IBP458777:IBT458777 ILL458777:ILP458777 IVH458777:IVL458777 JFD458777:JFH458777 JOZ458777:JPD458777 JYV458777:JYZ458777 KIR458777:KIV458777 KSN458777:KSR458777 LCJ458777:LCN458777 LMF458777:LMJ458777 LWB458777:LWF458777 MFX458777:MGB458777 MPT458777:MPX458777 MZP458777:MZT458777 NJL458777:NJP458777 NTH458777:NTL458777 ODD458777:ODH458777 OMZ458777:OND458777 OWV458777:OWZ458777 PGR458777:PGV458777 PQN458777:PQR458777 QAJ458777:QAN458777 QKF458777:QKJ458777 QUB458777:QUF458777 RDX458777:REB458777 RNT458777:RNX458777 RXP458777:RXT458777 SHL458777:SHP458777 SRH458777:SRL458777 TBD458777:TBH458777 TKZ458777:TLD458777 TUV458777:TUZ458777 UER458777:UEV458777 UON458777:UOR458777 UYJ458777:UYN458777 VIF458777:VIJ458777 VSB458777:VSF458777 WBX458777:WCB458777 WLT458777:WLX458777 WVP458777:WVT458777 H524313:L524313 JD524313:JH524313 SZ524313:TD524313 ACV524313:ACZ524313 AMR524313:AMV524313 AWN524313:AWR524313 BGJ524313:BGN524313 BQF524313:BQJ524313 CAB524313:CAF524313 CJX524313:CKB524313 CTT524313:CTX524313 DDP524313:DDT524313 DNL524313:DNP524313 DXH524313:DXL524313 EHD524313:EHH524313 EQZ524313:ERD524313 FAV524313:FAZ524313 FKR524313:FKV524313 FUN524313:FUR524313 GEJ524313:GEN524313 GOF524313:GOJ524313 GYB524313:GYF524313 HHX524313:HIB524313 HRT524313:HRX524313 IBP524313:IBT524313 ILL524313:ILP524313 IVH524313:IVL524313 JFD524313:JFH524313 JOZ524313:JPD524313 JYV524313:JYZ524313 KIR524313:KIV524313 KSN524313:KSR524313 LCJ524313:LCN524313 LMF524313:LMJ524313 LWB524313:LWF524313 MFX524313:MGB524313 MPT524313:MPX524313 MZP524313:MZT524313 NJL524313:NJP524313 NTH524313:NTL524313 ODD524313:ODH524313 OMZ524313:OND524313 OWV524313:OWZ524313 PGR524313:PGV524313 PQN524313:PQR524313 QAJ524313:QAN524313 QKF524313:QKJ524313 QUB524313:QUF524313 RDX524313:REB524313 RNT524313:RNX524313 RXP524313:RXT524313 SHL524313:SHP524313 SRH524313:SRL524313 TBD524313:TBH524313 TKZ524313:TLD524313 TUV524313:TUZ524313 UER524313:UEV524313 UON524313:UOR524313 UYJ524313:UYN524313 VIF524313:VIJ524313 VSB524313:VSF524313 WBX524313:WCB524313 WLT524313:WLX524313 WVP524313:WVT524313 H589849:L589849 JD589849:JH589849 SZ589849:TD589849 ACV589849:ACZ589849 AMR589849:AMV589849 AWN589849:AWR589849 BGJ589849:BGN589849 BQF589849:BQJ589849 CAB589849:CAF589849 CJX589849:CKB589849 CTT589849:CTX589849 DDP589849:DDT589849 DNL589849:DNP589849 DXH589849:DXL589849 EHD589849:EHH589849 EQZ589849:ERD589849 FAV589849:FAZ589849 FKR589849:FKV589849 FUN589849:FUR589849 GEJ589849:GEN589849 GOF589849:GOJ589849 GYB589849:GYF589849 HHX589849:HIB589849 HRT589849:HRX589849 IBP589849:IBT589849 ILL589849:ILP589849 IVH589849:IVL589849 JFD589849:JFH589849 JOZ589849:JPD589849 JYV589849:JYZ589849 KIR589849:KIV589849 KSN589849:KSR589849 LCJ589849:LCN589849 LMF589849:LMJ589849 LWB589849:LWF589849 MFX589849:MGB589849 MPT589849:MPX589849 MZP589849:MZT589849 NJL589849:NJP589849 NTH589849:NTL589849 ODD589849:ODH589849 OMZ589849:OND589849 OWV589849:OWZ589849 PGR589849:PGV589849 PQN589849:PQR589849 QAJ589849:QAN589849 QKF589849:QKJ589849 QUB589849:QUF589849 RDX589849:REB589849 RNT589849:RNX589849 RXP589849:RXT589849 SHL589849:SHP589849 SRH589849:SRL589849 TBD589849:TBH589849 TKZ589849:TLD589849 TUV589849:TUZ589849 UER589849:UEV589849 UON589849:UOR589849 UYJ589849:UYN589849 VIF589849:VIJ589849 VSB589849:VSF589849 WBX589849:WCB589849 WLT589849:WLX589849 WVP589849:WVT589849 H655385:L655385 JD655385:JH655385 SZ655385:TD655385 ACV655385:ACZ655385 AMR655385:AMV655385 AWN655385:AWR655385 BGJ655385:BGN655385 BQF655385:BQJ655385 CAB655385:CAF655385 CJX655385:CKB655385 CTT655385:CTX655385 DDP655385:DDT655385 DNL655385:DNP655385 DXH655385:DXL655385 EHD655385:EHH655385 EQZ655385:ERD655385 FAV655385:FAZ655385 FKR655385:FKV655385 FUN655385:FUR655385 GEJ655385:GEN655385 GOF655385:GOJ655385 GYB655385:GYF655385 HHX655385:HIB655385 HRT655385:HRX655385 IBP655385:IBT655385 ILL655385:ILP655385 IVH655385:IVL655385 JFD655385:JFH655385 JOZ655385:JPD655385 JYV655385:JYZ655385 KIR655385:KIV655385 KSN655385:KSR655385 LCJ655385:LCN655385 LMF655385:LMJ655385 LWB655385:LWF655385 MFX655385:MGB655385 MPT655385:MPX655385 MZP655385:MZT655385 NJL655385:NJP655385 NTH655385:NTL655385 ODD655385:ODH655385 OMZ655385:OND655385 OWV655385:OWZ655385 PGR655385:PGV655385 PQN655385:PQR655385 QAJ655385:QAN655385 QKF655385:QKJ655385 QUB655385:QUF655385 RDX655385:REB655385 RNT655385:RNX655385 RXP655385:RXT655385 SHL655385:SHP655385 SRH655385:SRL655385 TBD655385:TBH655385 TKZ655385:TLD655385 TUV655385:TUZ655385 UER655385:UEV655385 UON655385:UOR655385 UYJ655385:UYN655385 VIF655385:VIJ655385 VSB655385:VSF655385 WBX655385:WCB655385 WLT655385:WLX655385 WVP655385:WVT655385 H720921:L720921 JD720921:JH720921 SZ720921:TD720921 ACV720921:ACZ720921 AMR720921:AMV720921 AWN720921:AWR720921 BGJ720921:BGN720921 BQF720921:BQJ720921 CAB720921:CAF720921 CJX720921:CKB720921 CTT720921:CTX720921 DDP720921:DDT720921 DNL720921:DNP720921 DXH720921:DXL720921 EHD720921:EHH720921 EQZ720921:ERD720921 FAV720921:FAZ720921 FKR720921:FKV720921 FUN720921:FUR720921 GEJ720921:GEN720921 GOF720921:GOJ720921 GYB720921:GYF720921 HHX720921:HIB720921 HRT720921:HRX720921 IBP720921:IBT720921 ILL720921:ILP720921 IVH720921:IVL720921 JFD720921:JFH720921 JOZ720921:JPD720921 JYV720921:JYZ720921 KIR720921:KIV720921 KSN720921:KSR720921 LCJ720921:LCN720921 LMF720921:LMJ720921 LWB720921:LWF720921 MFX720921:MGB720921 MPT720921:MPX720921 MZP720921:MZT720921 NJL720921:NJP720921 NTH720921:NTL720921 ODD720921:ODH720921 OMZ720921:OND720921 OWV720921:OWZ720921 PGR720921:PGV720921 PQN720921:PQR720921 QAJ720921:QAN720921 QKF720921:QKJ720921 QUB720921:QUF720921 RDX720921:REB720921 RNT720921:RNX720921 RXP720921:RXT720921 SHL720921:SHP720921 SRH720921:SRL720921 TBD720921:TBH720921 TKZ720921:TLD720921 TUV720921:TUZ720921 UER720921:UEV720921 UON720921:UOR720921 UYJ720921:UYN720921 VIF720921:VIJ720921 VSB720921:VSF720921 WBX720921:WCB720921 WLT720921:WLX720921 WVP720921:WVT720921 H786457:L786457 JD786457:JH786457 SZ786457:TD786457 ACV786457:ACZ786457 AMR786457:AMV786457 AWN786457:AWR786457 BGJ786457:BGN786457 BQF786457:BQJ786457 CAB786457:CAF786457 CJX786457:CKB786457 CTT786457:CTX786457 DDP786457:DDT786457 DNL786457:DNP786457 DXH786457:DXL786457 EHD786457:EHH786457 EQZ786457:ERD786457 FAV786457:FAZ786457 FKR786457:FKV786457 FUN786457:FUR786457 GEJ786457:GEN786457 GOF786457:GOJ786457 GYB786457:GYF786457 HHX786457:HIB786457 HRT786457:HRX786457 IBP786457:IBT786457 ILL786457:ILP786457 IVH786457:IVL786457 JFD786457:JFH786457 JOZ786457:JPD786457 JYV786457:JYZ786457 KIR786457:KIV786457 KSN786457:KSR786457 LCJ786457:LCN786457 LMF786457:LMJ786457 LWB786457:LWF786457 MFX786457:MGB786457 MPT786457:MPX786457 MZP786457:MZT786457 NJL786457:NJP786457 NTH786457:NTL786457 ODD786457:ODH786457 OMZ786457:OND786457 OWV786457:OWZ786457 PGR786457:PGV786457 PQN786457:PQR786457 QAJ786457:QAN786457 QKF786457:QKJ786457 QUB786457:QUF786457 RDX786457:REB786457 RNT786457:RNX786457 RXP786457:RXT786457 SHL786457:SHP786457 SRH786457:SRL786457 TBD786457:TBH786457 TKZ786457:TLD786457 TUV786457:TUZ786457 UER786457:UEV786457 UON786457:UOR786457 UYJ786457:UYN786457 VIF786457:VIJ786457 VSB786457:VSF786457 WBX786457:WCB786457 WLT786457:WLX786457 WVP786457:WVT786457 H851993:L851993 JD851993:JH851993 SZ851993:TD851993 ACV851993:ACZ851993 AMR851993:AMV851993 AWN851993:AWR851993 BGJ851993:BGN851993 BQF851993:BQJ851993 CAB851993:CAF851993 CJX851993:CKB851993 CTT851993:CTX851993 DDP851993:DDT851993 DNL851993:DNP851993 DXH851993:DXL851993 EHD851993:EHH851993 EQZ851993:ERD851993 FAV851993:FAZ851993 FKR851993:FKV851993 FUN851993:FUR851993 GEJ851993:GEN851993 GOF851993:GOJ851993 GYB851993:GYF851993 HHX851993:HIB851993 HRT851993:HRX851993 IBP851993:IBT851993 ILL851993:ILP851993 IVH851993:IVL851993 JFD851993:JFH851993 JOZ851993:JPD851993 JYV851993:JYZ851993 KIR851993:KIV851993 KSN851993:KSR851993 LCJ851993:LCN851993 LMF851993:LMJ851993 LWB851993:LWF851993 MFX851993:MGB851993 MPT851993:MPX851993 MZP851993:MZT851993 NJL851993:NJP851993 NTH851993:NTL851993 ODD851993:ODH851993 OMZ851993:OND851993 OWV851993:OWZ851993 PGR851993:PGV851993 PQN851993:PQR851993 QAJ851993:QAN851993 QKF851993:QKJ851993 QUB851993:QUF851993 RDX851993:REB851993 RNT851993:RNX851993 RXP851993:RXT851993 SHL851993:SHP851993 SRH851993:SRL851993 TBD851993:TBH851993 TKZ851993:TLD851993 TUV851993:TUZ851993 UER851993:UEV851993 UON851993:UOR851993 UYJ851993:UYN851993 VIF851993:VIJ851993 VSB851993:VSF851993 WBX851993:WCB851993 WLT851993:WLX851993 WVP851993:WVT851993 H917529:L917529 JD917529:JH917529 SZ917529:TD917529 ACV917529:ACZ917529 AMR917529:AMV917529 AWN917529:AWR917529 BGJ917529:BGN917529 BQF917529:BQJ917529 CAB917529:CAF917529 CJX917529:CKB917529 CTT917529:CTX917529 DDP917529:DDT917529 DNL917529:DNP917529 DXH917529:DXL917529 EHD917529:EHH917529 EQZ917529:ERD917529 FAV917529:FAZ917529 FKR917529:FKV917529 FUN917529:FUR917529 GEJ917529:GEN917529 GOF917529:GOJ917529 GYB917529:GYF917529 HHX917529:HIB917529 HRT917529:HRX917529 IBP917529:IBT917529 ILL917529:ILP917529 IVH917529:IVL917529 JFD917529:JFH917529 JOZ917529:JPD917529 JYV917529:JYZ917529 KIR917529:KIV917529 KSN917529:KSR917529 LCJ917529:LCN917529 LMF917529:LMJ917529 LWB917529:LWF917529 MFX917529:MGB917529 MPT917529:MPX917529 MZP917529:MZT917529 NJL917529:NJP917529 NTH917529:NTL917529 ODD917529:ODH917529 OMZ917529:OND917529 OWV917529:OWZ917529 PGR917529:PGV917529 PQN917529:PQR917529 QAJ917529:QAN917529 QKF917529:QKJ917529 QUB917529:QUF917529 RDX917529:REB917529 RNT917529:RNX917529 RXP917529:RXT917529 SHL917529:SHP917529 SRH917529:SRL917529 TBD917529:TBH917529 TKZ917529:TLD917529 TUV917529:TUZ917529 UER917529:UEV917529 UON917529:UOR917529 UYJ917529:UYN917529 VIF917529:VIJ917529 VSB917529:VSF917529 WBX917529:WCB917529 WLT917529:WLX917529 WVP917529:WVT917529 H983065:L983065 JD983065:JH983065 SZ983065:TD983065 ACV983065:ACZ983065 AMR983065:AMV983065 AWN983065:AWR983065 BGJ983065:BGN983065 BQF983065:BQJ983065 CAB983065:CAF983065 CJX983065:CKB983065 CTT983065:CTX983065 DDP983065:DDT983065 DNL983065:DNP983065 DXH983065:DXL983065 EHD983065:EHH983065 EQZ983065:ERD983065 FAV983065:FAZ983065 FKR983065:FKV983065 FUN983065:FUR983065 GEJ983065:GEN983065 GOF983065:GOJ983065 GYB983065:GYF983065 HHX983065:HIB983065 HRT983065:HRX983065 IBP983065:IBT983065 ILL983065:ILP983065 IVH983065:IVL983065 JFD983065:JFH983065 JOZ983065:JPD983065 JYV983065:JYZ983065 KIR983065:KIV983065 KSN983065:KSR983065 LCJ983065:LCN983065 LMF983065:LMJ983065 LWB983065:LWF983065 MFX983065:MGB983065 MPT983065:MPX983065 MZP983065:MZT983065 NJL983065:NJP983065 NTH983065:NTL983065 ODD983065:ODH983065 OMZ983065:OND983065 OWV983065:OWZ983065 PGR983065:PGV983065 PQN983065:PQR983065 QAJ983065:QAN983065 QKF983065:QKJ983065 QUB983065:QUF983065 RDX983065:REB983065 RNT983065:RNX983065 RXP983065:RXT983065 SHL983065:SHP983065 SRH983065:SRL983065 TBD983065:TBH983065 TKZ983065:TLD983065 TUV983065:TUZ983065 UER983065:UEV983065 UON983065:UOR983065 UYJ983065:UYN983065 VIF983065:VIJ983065 VSB983065:VSF983065 WBX983065:WCB983065 WLT983065:WLX983065 WVP983065:WVT983065">
      <formula1>$AB$9:$AB$16</formula1>
    </dataValidation>
    <dataValidation type="list" allowBlank="1" showInputMessage="1" showErrorMessage="1" sqref="M25:Q25 JI25:JM25 TE25:TI25 ADA25:ADE25 AMW25:ANA25 AWS25:AWW25 BGO25:BGS25 BQK25:BQO25 CAG25:CAK25 CKC25:CKG25 CTY25:CUC25 DDU25:DDY25 DNQ25:DNU25 DXM25:DXQ25 EHI25:EHM25 ERE25:ERI25 FBA25:FBE25 FKW25:FLA25 FUS25:FUW25 GEO25:GES25 GOK25:GOO25 GYG25:GYK25 HIC25:HIG25 HRY25:HSC25 IBU25:IBY25 ILQ25:ILU25 IVM25:IVQ25 JFI25:JFM25 JPE25:JPI25 JZA25:JZE25 KIW25:KJA25 KSS25:KSW25 LCO25:LCS25 LMK25:LMO25 LWG25:LWK25 MGC25:MGG25 MPY25:MQC25 MZU25:MZY25 NJQ25:NJU25 NTM25:NTQ25 ODI25:ODM25 ONE25:ONI25 OXA25:OXE25 PGW25:PHA25 PQS25:PQW25 QAO25:QAS25 QKK25:QKO25 QUG25:QUK25 REC25:REG25 RNY25:ROC25 RXU25:RXY25 SHQ25:SHU25 SRM25:SRQ25 TBI25:TBM25 TLE25:TLI25 TVA25:TVE25 UEW25:UFA25 UOS25:UOW25 UYO25:UYS25 VIK25:VIO25 VSG25:VSK25 WCC25:WCG25 WLY25:WMC25 WVU25:WVY25 M65561:Q65561 JI65561:JM65561 TE65561:TI65561 ADA65561:ADE65561 AMW65561:ANA65561 AWS65561:AWW65561 BGO65561:BGS65561 BQK65561:BQO65561 CAG65561:CAK65561 CKC65561:CKG65561 CTY65561:CUC65561 DDU65561:DDY65561 DNQ65561:DNU65561 DXM65561:DXQ65561 EHI65561:EHM65561 ERE65561:ERI65561 FBA65561:FBE65561 FKW65561:FLA65561 FUS65561:FUW65561 GEO65561:GES65561 GOK65561:GOO65561 GYG65561:GYK65561 HIC65561:HIG65561 HRY65561:HSC65561 IBU65561:IBY65561 ILQ65561:ILU65561 IVM65561:IVQ65561 JFI65561:JFM65561 JPE65561:JPI65561 JZA65561:JZE65561 KIW65561:KJA65561 KSS65561:KSW65561 LCO65561:LCS65561 LMK65561:LMO65561 LWG65561:LWK65561 MGC65561:MGG65561 MPY65561:MQC65561 MZU65561:MZY65561 NJQ65561:NJU65561 NTM65561:NTQ65561 ODI65561:ODM65561 ONE65561:ONI65561 OXA65561:OXE65561 PGW65561:PHA65561 PQS65561:PQW65561 QAO65561:QAS65561 QKK65561:QKO65561 QUG65561:QUK65561 REC65561:REG65561 RNY65561:ROC65561 RXU65561:RXY65561 SHQ65561:SHU65561 SRM65561:SRQ65561 TBI65561:TBM65561 TLE65561:TLI65561 TVA65561:TVE65561 UEW65561:UFA65561 UOS65561:UOW65561 UYO65561:UYS65561 VIK65561:VIO65561 VSG65561:VSK65561 WCC65561:WCG65561 WLY65561:WMC65561 WVU65561:WVY65561 M131097:Q131097 JI131097:JM131097 TE131097:TI131097 ADA131097:ADE131097 AMW131097:ANA131097 AWS131097:AWW131097 BGO131097:BGS131097 BQK131097:BQO131097 CAG131097:CAK131097 CKC131097:CKG131097 CTY131097:CUC131097 DDU131097:DDY131097 DNQ131097:DNU131097 DXM131097:DXQ131097 EHI131097:EHM131097 ERE131097:ERI131097 FBA131097:FBE131097 FKW131097:FLA131097 FUS131097:FUW131097 GEO131097:GES131097 GOK131097:GOO131097 GYG131097:GYK131097 HIC131097:HIG131097 HRY131097:HSC131097 IBU131097:IBY131097 ILQ131097:ILU131097 IVM131097:IVQ131097 JFI131097:JFM131097 JPE131097:JPI131097 JZA131097:JZE131097 KIW131097:KJA131097 KSS131097:KSW131097 LCO131097:LCS131097 LMK131097:LMO131097 LWG131097:LWK131097 MGC131097:MGG131097 MPY131097:MQC131097 MZU131097:MZY131097 NJQ131097:NJU131097 NTM131097:NTQ131097 ODI131097:ODM131097 ONE131097:ONI131097 OXA131097:OXE131097 PGW131097:PHA131097 PQS131097:PQW131097 QAO131097:QAS131097 QKK131097:QKO131097 QUG131097:QUK131097 REC131097:REG131097 RNY131097:ROC131097 RXU131097:RXY131097 SHQ131097:SHU131097 SRM131097:SRQ131097 TBI131097:TBM131097 TLE131097:TLI131097 TVA131097:TVE131097 UEW131097:UFA131097 UOS131097:UOW131097 UYO131097:UYS131097 VIK131097:VIO131097 VSG131097:VSK131097 WCC131097:WCG131097 WLY131097:WMC131097 WVU131097:WVY131097 M196633:Q196633 JI196633:JM196633 TE196633:TI196633 ADA196633:ADE196633 AMW196633:ANA196633 AWS196633:AWW196633 BGO196633:BGS196633 BQK196633:BQO196633 CAG196633:CAK196633 CKC196633:CKG196633 CTY196633:CUC196633 DDU196633:DDY196633 DNQ196633:DNU196633 DXM196633:DXQ196633 EHI196633:EHM196633 ERE196633:ERI196633 FBA196633:FBE196633 FKW196633:FLA196633 FUS196633:FUW196633 GEO196633:GES196633 GOK196633:GOO196633 GYG196633:GYK196633 HIC196633:HIG196633 HRY196633:HSC196633 IBU196633:IBY196633 ILQ196633:ILU196633 IVM196633:IVQ196633 JFI196633:JFM196633 JPE196633:JPI196633 JZA196633:JZE196633 KIW196633:KJA196633 KSS196633:KSW196633 LCO196633:LCS196633 LMK196633:LMO196633 LWG196633:LWK196633 MGC196633:MGG196633 MPY196633:MQC196633 MZU196633:MZY196633 NJQ196633:NJU196633 NTM196633:NTQ196633 ODI196633:ODM196633 ONE196633:ONI196633 OXA196633:OXE196633 PGW196633:PHA196633 PQS196633:PQW196633 QAO196633:QAS196633 QKK196633:QKO196633 QUG196633:QUK196633 REC196633:REG196633 RNY196633:ROC196633 RXU196633:RXY196633 SHQ196633:SHU196633 SRM196633:SRQ196633 TBI196633:TBM196633 TLE196633:TLI196633 TVA196633:TVE196633 UEW196633:UFA196633 UOS196633:UOW196633 UYO196633:UYS196633 VIK196633:VIO196633 VSG196633:VSK196633 WCC196633:WCG196633 WLY196633:WMC196633 WVU196633:WVY196633 M262169:Q262169 JI262169:JM262169 TE262169:TI262169 ADA262169:ADE262169 AMW262169:ANA262169 AWS262169:AWW262169 BGO262169:BGS262169 BQK262169:BQO262169 CAG262169:CAK262169 CKC262169:CKG262169 CTY262169:CUC262169 DDU262169:DDY262169 DNQ262169:DNU262169 DXM262169:DXQ262169 EHI262169:EHM262169 ERE262169:ERI262169 FBA262169:FBE262169 FKW262169:FLA262169 FUS262169:FUW262169 GEO262169:GES262169 GOK262169:GOO262169 GYG262169:GYK262169 HIC262169:HIG262169 HRY262169:HSC262169 IBU262169:IBY262169 ILQ262169:ILU262169 IVM262169:IVQ262169 JFI262169:JFM262169 JPE262169:JPI262169 JZA262169:JZE262169 KIW262169:KJA262169 KSS262169:KSW262169 LCO262169:LCS262169 LMK262169:LMO262169 LWG262169:LWK262169 MGC262169:MGG262169 MPY262169:MQC262169 MZU262169:MZY262169 NJQ262169:NJU262169 NTM262169:NTQ262169 ODI262169:ODM262169 ONE262169:ONI262169 OXA262169:OXE262169 PGW262169:PHA262169 PQS262169:PQW262169 QAO262169:QAS262169 QKK262169:QKO262169 QUG262169:QUK262169 REC262169:REG262169 RNY262169:ROC262169 RXU262169:RXY262169 SHQ262169:SHU262169 SRM262169:SRQ262169 TBI262169:TBM262169 TLE262169:TLI262169 TVA262169:TVE262169 UEW262169:UFA262169 UOS262169:UOW262169 UYO262169:UYS262169 VIK262169:VIO262169 VSG262169:VSK262169 WCC262169:WCG262169 WLY262169:WMC262169 WVU262169:WVY262169 M327705:Q327705 JI327705:JM327705 TE327705:TI327705 ADA327705:ADE327705 AMW327705:ANA327705 AWS327705:AWW327705 BGO327705:BGS327705 BQK327705:BQO327705 CAG327705:CAK327705 CKC327705:CKG327705 CTY327705:CUC327705 DDU327705:DDY327705 DNQ327705:DNU327705 DXM327705:DXQ327705 EHI327705:EHM327705 ERE327705:ERI327705 FBA327705:FBE327705 FKW327705:FLA327705 FUS327705:FUW327705 GEO327705:GES327705 GOK327705:GOO327705 GYG327705:GYK327705 HIC327705:HIG327705 HRY327705:HSC327705 IBU327705:IBY327705 ILQ327705:ILU327705 IVM327705:IVQ327705 JFI327705:JFM327705 JPE327705:JPI327705 JZA327705:JZE327705 KIW327705:KJA327705 KSS327705:KSW327705 LCO327705:LCS327705 LMK327705:LMO327705 LWG327705:LWK327705 MGC327705:MGG327705 MPY327705:MQC327705 MZU327705:MZY327705 NJQ327705:NJU327705 NTM327705:NTQ327705 ODI327705:ODM327705 ONE327705:ONI327705 OXA327705:OXE327705 PGW327705:PHA327705 PQS327705:PQW327705 QAO327705:QAS327705 QKK327705:QKO327705 QUG327705:QUK327705 REC327705:REG327705 RNY327705:ROC327705 RXU327705:RXY327705 SHQ327705:SHU327705 SRM327705:SRQ327705 TBI327705:TBM327705 TLE327705:TLI327705 TVA327705:TVE327705 UEW327705:UFA327705 UOS327705:UOW327705 UYO327705:UYS327705 VIK327705:VIO327705 VSG327705:VSK327705 WCC327705:WCG327705 WLY327705:WMC327705 WVU327705:WVY327705 M393241:Q393241 JI393241:JM393241 TE393241:TI393241 ADA393241:ADE393241 AMW393241:ANA393241 AWS393241:AWW393241 BGO393241:BGS393241 BQK393241:BQO393241 CAG393241:CAK393241 CKC393241:CKG393241 CTY393241:CUC393241 DDU393241:DDY393241 DNQ393241:DNU393241 DXM393241:DXQ393241 EHI393241:EHM393241 ERE393241:ERI393241 FBA393241:FBE393241 FKW393241:FLA393241 FUS393241:FUW393241 GEO393241:GES393241 GOK393241:GOO393241 GYG393241:GYK393241 HIC393241:HIG393241 HRY393241:HSC393241 IBU393241:IBY393241 ILQ393241:ILU393241 IVM393241:IVQ393241 JFI393241:JFM393241 JPE393241:JPI393241 JZA393241:JZE393241 KIW393241:KJA393241 KSS393241:KSW393241 LCO393241:LCS393241 LMK393241:LMO393241 LWG393241:LWK393241 MGC393241:MGG393241 MPY393241:MQC393241 MZU393241:MZY393241 NJQ393241:NJU393241 NTM393241:NTQ393241 ODI393241:ODM393241 ONE393241:ONI393241 OXA393241:OXE393241 PGW393241:PHA393241 PQS393241:PQW393241 QAO393241:QAS393241 QKK393241:QKO393241 QUG393241:QUK393241 REC393241:REG393241 RNY393241:ROC393241 RXU393241:RXY393241 SHQ393241:SHU393241 SRM393241:SRQ393241 TBI393241:TBM393241 TLE393241:TLI393241 TVA393241:TVE393241 UEW393241:UFA393241 UOS393241:UOW393241 UYO393241:UYS393241 VIK393241:VIO393241 VSG393241:VSK393241 WCC393241:WCG393241 WLY393241:WMC393241 WVU393241:WVY393241 M458777:Q458777 JI458777:JM458777 TE458777:TI458777 ADA458777:ADE458777 AMW458777:ANA458777 AWS458777:AWW458777 BGO458777:BGS458777 BQK458777:BQO458777 CAG458777:CAK458777 CKC458777:CKG458777 CTY458777:CUC458777 DDU458777:DDY458777 DNQ458777:DNU458777 DXM458777:DXQ458777 EHI458777:EHM458777 ERE458777:ERI458777 FBA458777:FBE458777 FKW458777:FLA458777 FUS458777:FUW458777 GEO458777:GES458777 GOK458777:GOO458777 GYG458777:GYK458777 HIC458777:HIG458777 HRY458777:HSC458777 IBU458777:IBY458777 ILQ458777:ILU458777 IVM458777:IVQ458777 JFI458777:JFM458777 JPE458777:JPI458777 JZA458777:JZE458777 KIW458777:KJA458777 KSS458777:KSW458777 LCO458777:LCS458777 LMK458777:LMO458777 LWG458777:LWK458777 MGC458777:MGG458777 MPY458777:MQC458777 MZU458777:MZY458777 NJQ458777:NJU458777 NTM458777:NTQ458777 ODI458777:ODM458777 ONE458777:ONI458777 OXA458777:OXE458777 PGW458777:PHA458777 PQS458777:PQW458777 QAO458777:QAS458777 QKK458777:QKO458777 QUG458777:QUK458777 REC458777:REG458777 RNY458777:ROC458777 RXU458777:RXY458777 SHQ458777:SHU458777 SRM458777:SRQ458777 TBI458777:TBM458777 TLE458777:TLI458777 TVA458777:TVE458777 UEW458777:UFA458777 UOS458777:UOW458777 UYO458777:UYS458777 VIK458777:VIO458777 VSG458777:VSK458777 WCC458777:WCG458777 WLY458777:WMC458777 WVU458777:WVY458777 M524313:Q524313 JI524313:JM524313 TE524313:TI524313 ADA524313:ADE524313 AMW524313:ANA524313 AWS524313:AWW524313 BGO524313:BGS524313 BQK524313:BQO524313 CAG524313:CAK524313 CKC524313:CKG524313 CTY524313:CUC524313 DDU524313:DDY524313 DNQ524313:DNU524313 DXM524313:DXQ524313 EHI524313:EHM524313 ERE524313:ERI524313 FBA524313:FBE524313 FKW524313:FLA524313 FUS524313:FUW524313 GEO524313:GES524313 GOK524313:GOO524313 GYG524313:GYK524313 HIC524313:HIG524313 HRY524313:HSC524313 IBU524313:IBY524313 ILQ524313:ILU524313 IVM524313:IVQ524313 JFI524313:JFM524313 JPE524313:JPI524313 JZA524313:JZE524313 KIW524313:KJA524313 KSS524313:KSW524313 LCO524313:LCS524313 LMK524313:LMO524313 LWG524313:LWK524313 MGC524313:MGG524313 MPY524313:MQC524313 MZU524313:MZY524313 NJQ524313:NJU524313 NTM524313:NTQ524313 ODI524313:ODM524313 ONE524313:ONI524313 OXA524313:OXE524313 PGW524313:PHA524313 PQS524313:PQW524313 QAO524313:QAS524313 QKK524313:QKO524313 QUG524313:QUK524313 REC524313:REG524313 RNY524313:ROC524313 RXU524313:RXY524313 SHQ524313:SHU524313 SRM524313:SRQ524313 TBI524313:TBM524313 TLE524313:TLI524313 TVA524313:TVE524313 UEW524313:UFA524313 UOS524313:UOW524313 UYO524313:UYS524313 VIK524313:VIO524313 VSG524313:VSK524313 WCC524313:WCG524313 WLY524313:WMC524313 WVU524313:WVY524313 M589849:Q589849 JI589849:JM589849 TE589849:TI589849 ADA589849:ADE589849 AMW589849:ANA589849 AWS589849:AWW589849 BGO589849:BGS589849 BQK589849:BQO589849 CAG589849:CAK589849 CKC589849:CKG589849 CTY589849:CUC589849 DDU589849:DDY589849 DNQ589849:DNU589849 DXM589849:DXQ589849 EHI589849:EHM589849 ERE589849:ERI589849 FBA589849:FBE589849 FKW589849:FLA589849 FUS589849:FUW589849 GEO589849:GES589849 GOK589849:GOO589849 GYG589849:GYK589849 HIC589849:HIG589849 HRY589849:HSC589849 IBU589849:IBY589849 ILQ589849:ILU589849 IVM589849:IVQ589849 JFI589849:JFM589849 JPE589849:JPI589849 JZA589849:JZE589849 KIW589849:KJA589849 KSS589849:KSW589849 LCO589849:LCS589849 LMK589849:LMO589849 LWG589849:LWK589849 MGC589849:MGG589849 MPY589849:MQC589849 MZU589849:MZY589849 NJQ589849:NJU589849 NTM589849:NTQ589849 ODI589849:ODM589849 ONE589849:ONI589849 OXA589849:OXE589849 PGW589849:PHA589849 PQS589849:PQW589849 QAO589849:QAS589849 QKK589849:QKO589849 QUG589849:QUK589849 REC589849:REG589849 RNY589849:ROC589849 RXU589849:RXY589849 SHQ589849:SHU589849 SRM589849:SRQ589849 TBI589849:TBM589849 TLE589849:TLI589849 TVA589849:TVE589849 UEW589849:UFA589849 UOS589849:UOW589849 UYO589849:UYS589849 VIK589849:VIO589849 VSG589849:VSK589849 WCC589849:WCG589849 WLY589849:WMC589849 WVU589849:WVY589849 M655385:Q655385 JI655385:JM655385 TE655385:TI655385 ADA655385:ADE655385 AMW655385:ANA655385 AWS655385:AWW655385 BGO655385:BGS655385 BQK655385:BQO655385 CAG655385:CAK655385 CKC655385:CKG655385 CTY655385:CUC655385 DDU655385:DDY655385 DNQ655385:DNU655385 DXM655385:DXQ655385 EHI655385:EHM655385 ERE655385:ERI655385 FBA655385:FBE655385 FKW655385:FLA655385 FUS655385:FUW655385 GEO655385:GES655385 GOK655385:GOO655385 GYG655385:GYK655385 HIC655385:HIG655385 HRY655385:HSC655385 IBU655385:IBY655385 ILQ655385:ILU655385 IVM655385:IVQ655385 JFI655385:JFM655385 JPE655385:JPI655385 JZA655385:JZE655385 KIW655385:KJA655385 KSS655385:KSW655385 LCO655385:LCS655385 LMK655385:LMO655385 LWG655385:LWK655385 MGC655385:MGG655385 MPY655385:MQC655385 MZU655385:MZY655385 NJQ655385:NJU655385 NTM655385:NTQ655385 ODI655385:ODM655385 ONE655385:ONI655385 OXA655385:OXE655385 PGW655385:PHA655385 PQS655385:PQW655385 QAO655385:QAS655385 QKK655385:QKO655385 QUG655385:QUK655385 REC655385:REG655385 RNY655385:ROC655385 RXU655385:RXY655385 SHQ655385:SHU655385 SRM655385:SRQ655385 TBI655385:TBM655385 TLE655385:TLI655385 TVA655385:TVE655385 UEW655385:UFA655385 UOS655385:UOW655385 UYO655385:UYS655385 VIK655385:VIO655385 VSG655385:VSK655385 WCC655385:WCG655385 WLY655385:WMC655385 WVU655385:WVY655385 M720921:Q720921 JI720921:JM720921 TE720921:TI720921 ADA720921:ADE720921 AMW720921:ANA720921 AWS720921:AWW720921 BGO720921:BGS720921 BQK720921:BQO720921 CAG720921:CAK720921 CKC720921:CKG720921 CTY720921:CUC720921 DDU720921:DDY720921 DNQ720921:DNU720921 DXM720921:DXQ720921 EHI720921:EHM720921 ERE720921:ERI720921 FBA720921:FBE720921 FKW720921:FLA720921 FUS720921:FUW720921 GEO720921:GES720921 GOK720921:GOO720921 GYG720921:GYK720921 HIC720921:HIG720921 HRY720921:HSC720921 IBU720921:IBY720921 ILQ720921:ILU720921 IVM720921:IVQ720921 JFI720921:JFM720921 JPE720921:JPI720921 JZA720921:JZE720921 KIW720921:KJA720921 KSS720921:KSW720921 LCO720921:LCS720921 LMK720921:LMO720921 LWG720921:LWK720921 MGC720921:MGG720921 MPY720921:MQC720921 MZU720921:MZY720921 NJQ720921:NJU720921 NTM720921:NTQ720921 ODI720921:ODM720921 ONE720921:ONI720921 OXA720921:OXE720921 PGW720921:PHA720921 PQS720921:PQW720921 QAO720921:QAS720921 QKK720921:QKO720921 QUG720921:QUK720921 REC720921:REG720921 RNY720921:ROC720921 RXU720921:RXY720921 SHQ720921:SHU720921 SRM720921:SRQ720921 TBI720921:TBM720921 TLE720921:TLI720921 TVA720921:TVE720921 UEW720921:UFA720921 UOS720921:UOW720921 UYO720921:UYS720921 VIK720921:VIO720921 VSG720921:VSK720921 WCC720921:WCG720921 WLY720921:WMC720921 WVU720921:WVY720921 M786457:Q786457 JI786457:JM786457 TE786457:TI786457 ADA786457:ADE786457 AMW786457:ANA786457 AWS786457:AWW786457 BGO786457:BGS786457 BQK786457:BQO786457 CAG786457:CAK786457 CKC786457:CKG786457 CTY786457:CUC786457 DDU786457:DDY786457 DNQ786457:DNU786457 DXM786457:DXQ786457 EHI786457:EHM786457 ERE786457:ERI786457 FBA786457:FBE786457 FKW786457:FLA786457 FUS786457:FUW786457 GEO786457:GES786457 GOK786457:GOO786457 GYG786457:GYK786457 HIC786457:HIG786457 HRY786457:HSC786457 IBU786457:IBY786457 ILQ786457:ILU786457 IVM786457:IVQ786457 JFI786457:JFM786457 JPE786457:JPI786457 JZA786457:JZE786457 KIW786457:KJA786457 KSS786457:KSW786457 LCO786457:LCS786457 LMK786457:LMO786457 LWG786457:LWK786457 MGC786457:MGG786457 MPY786457:MQC786457 MZU786457:MZY786457 NJQ786457:NJU786457 NTM786457:NTQ786457 ODI786457:ODM786457 ONE786457:ONI786457 OXA786457:OXE786457 PGW786457:PHA786457 PQS786457:PQW786457 QAO786457:QAS786457 QKK786457:QKO786457 QUG786457:QUK786457 REC786457:REG786457 RNY786457:ROC786457 RXU786457:RXY786457 SHQ786457:SHU786457 SRM786457:SRQ786457 TBI786457:TBM786457 TLE786457:TLI786457 TVA786457:TVE786457 UEW786457:UFA786457 UOS786457:UOW786457 UYO786457:UYS786457 VIK786457:VIO786457 VSG786457:VSK786457 WCC786457:WCG786457 WLY786457:WMC786457 WVU786457:WVY786457 M851993:Q851993 JI851993:JM851993 TE851993:TI851993 ADA851993:ADE851993 AMW851993:ANA851993 AWS851993:AWW851993 BGO851993:BGS851993 BQK851993:BQO851993 CAG851993:CAK851993 CKC851993:CKG851993 CTY851993:CUC851993 DDU851993:DDY851993 DNQ851993:DNU851993 DXM851993:DXQ851993 EHI851993:EHM851993 ERE851993:ERI851993 FBA851993:FBE851993 FKW851993:FLA851993 FUS851993:FUW851993 GEO851993:GES851993 GOK851993:GOO851993 GYG851993:GYK851993 HIC851993:HIG851993 HRY851993:HSC851993 IBU851993:IBY851993 ILQ851993:ILU851993 IVM851993:IVQ851993 JFI851993:JFM851993 JPE851993:JPI851993 JZA851993:JZE851993 KIW851993:KJA851993 KSS851993:KSW851993 LCO851993:LCS851993 LMK851993:LMO851993 LWG851993:LWK851993 MGC851993:MGG851993 MPY851993:MQC851993 MZU851993:MZY851993 NJQ851993:NJU851993 NTM851993:NTQ851993 ODI851993:ODM851993 ONE851993:ONI851993 OXA851993:OXE851993 PGW851993:PHA851993 PQS851993:PQW851993 QAO851993:QAS851993 QKK851993:QKO851993 QUG851993:QUK851993 REC851993:REG851993 RNY851993:ROC851993 RXU851993:RXY851993 SHQ851993:SHU851993 SRM851993:SRQ851993 TBI851993:TBM851993 TLE851993:TLI851993 TVA851993:TVE851993 UEW851993:UFA851993 UOS851993:UOW851993 UYO851993:UYS851993 VIK851993:VIO851993 VSG851993:VSK851993 WCC851993:WCG851993 WLY851993:WMC851993 WVU851993:WVY851993 M917529:Q917529 JI917529:JM917529 TE917529:TI917529 ADA917529:ADE917529 AMW917529:ANA917529 AWS917529:AWW917529 BGO917529:BGS917529 BQK917529:BQO917529 CAG917529:CAK917529 CKC917529:CKG917529 CTY917529:CUC917529 DDU917529:DDY917529 DNQ917529:DNU917529 DXM917529:DXQ917529 EHI917529:EHM917529 ERE917529:ERI917529 FBA917529:FBE917529 FKW917529:FLA917529 FUS917529:FUW917529 GEO917529:GES917529 GOK917529:GOO917529 GYG917529:GYK917529 HIC917529:HIG917529 HRY917529:HSC917529 IBU917529:IBY917529 ILQ917529:ILU917529 IVM917529:IVQ917529 JFI917529:JFM917529 JPE917529:JPI917529 JZA917529:JZE917529 KIW917529:KJA917529 KSS917529:KSW917529 LCO917529:LCS917529 LMK917529:LMO917529 LWG917529:LWK917529 MGC917529:MGG917529 MPY917529:MQC917529 MZU917529:MZY917529 NJQ917529:NJU917529 NTM917529:NTQ917529 ODI917529:ODM917529 ONE917529:ONI917529 OXA917529:OXE917529 PGW917529:PHA917529 PQS917529:PQW917529 QAO917529:QAS917529 QKK917529:QKO917529 QUG917529:QUK917529 REC917529:REG917529 RNY917529:ROC917529 RXU917529:RXY917529 SHQ917529:SHU917529 SRM917529:SRQ917529 TBI917529:TBM917529 TLE917529:TLI917529 TVA917529:TVE917529 UEW917529:UFA917529 UOS917529:UOW917529 UYO917529:UYS917529 VIK917529:VIO917529 VSG917529:VSK917529 WCC917529:WCG917529 WLY917529:WMC917529 WVU917529:WVY917529 M983065:Q983065 JI983065:JM983065 TE983065:TI983065 ADA983065:ADE983065 AMW983065:ANA983065 AWS983065:AWW983065 BGO983065:BGS983065 BQK983065:BQO983065 CAG983065:CAK983065 CKC983065:CKG983065 CTY983065:CUC983065 DDU983065:DDY983065 DNQ983065:DNU983065 DXM983065:DXQ983065 EHI983065:EHM983065 ERE983065:ERI983065 FBA983065:FBE983065 FKW983065:FLA983065 FUS983065:FUW983065 GEO983065:GES983065 GOK983065:GOO983065 GYG983065:GYK983065 HIC983065:HIG983065 HRY983065:HSC983065 IBU983065:IBY983065 ILQ983065:ILU983065 IVM983065:IVQ983065 JFI983065:JFM983065 JPE983065:JPI983065 JZA983065:JZE983065 KIW983065:KJA983065 KSS983065:KSW983065 LCO983065:LCS983065 LMK983065:LMO983065 LWG983065:LWK983065 MGC983065:MGG983065 MPY983065:MQC983065 MZU983065:MZY983065 NJQ983065:NJU983065 NTM983065:NTQ983065 ODI983065:ODM983065 ONE983065:ONI983065 OXA983065:OXE983065 PGW983065:PHA983065 PQS983065:PQW983065 QAO983065:QAS983065 QKK983065:QKO983065 QUG983065:QUK983065 REC983065:REG983065 RNY983065:ROC983065 RXU983065:RXY983065 SHQ983065:SHU983065 SRM983065:SRQ983065 TBI983065:TBM983065 TLE983065:TLI983065 TVA983065:TVE983065 UEW983065:UFA983065 UOS983065:UOW983065 UYO983065:UYS983065 VIK983065:VIO983065 VSG983065:VSK983065 WCC983065:WCG983065 WLY983065:WMC983065 WVU983065:WVY983065">
      <formula1>$AD$9:$AD$16</formula1>
    </dataValidation>
    <dataValidation type="list" allowBlank="1" showInputMessage="1" showErrorMessage="1" sqref="R25:V25 JN25:JR25 TJ25:TN25 ADF25:ADJ25 ANB25:ANF25 AWX25:AXB25 BGT25:BGX25 BQP25:BQT25 CAL25:CAP25 CKH25:CKL25 CUD25:CUH25 DDZ25:DED25 DNV25:DNZ25 DXR25:DXV25 EHN25:EHR25 ERJ25:ERN25 FBF25:FBJ25 FLB25:FLF25 FUX25:FVB25 GET25:GEX25 GOP25:GOT25 GYL25:GYP25 HIH25:HIL25 HSD25:HSH25 IBZ25:ICD25 ILV25:ILZ25 IVR25:IVV25 JFN25:JFR25 JPJ25:JPN25 JZF25:JZJ25 KJB25:KJF25 KSX25:KTB25 LCT25:LCX25 LMP25:LMT25 LWL25:LWP25 MGH25:MGL25 MQD25:MQH25 MZZ25:NAD25 NJV25:NJZ25 NTR25:NTV25 ODN25:ODR25 ONJ25:ONN25 OXF25:OXJ25 PHB25:PHF25 PQX25:PRB25 QAT25:QAX25 QKP25:QKT25 QUL25:QUP25 REH25:REL25 ROD25:ROH25 RXZ25:RYD25 SHV25:SHZ25 SRR25:SRV25 TBN25:TBR25 TLJ25:TLN25 TVF25:TVJ25 UFB25:UFF25 UOX25:UPB25 UYT25:UYX25 VIP25:VIT25 VSL25:VSP25 WCH25:WCL25 WMD25:WMH25 WVZ25:WWD25 R65561:V65561 JN65561:JR65561 TJ65561:TN65561 ADF65561:ADJ65561 ANB65561:ANF65561 AWX65561:AXB65561 BGT65561:BGX65561 BQP65561:BQT65561 CAL65561:CAP65561 CKH65561:CKL65561 CUD65561:CUH65561 DDZ65561:DED65561 DNV65561:DNZ65561 DXR65561:DXV65561 EHN65561:EHR65561 ERJ65561:ERN65561 FBF65561:FBJ65561 FLB65561:FLF65561 FUX65561:FVB65561 GET65561:GEX65561 GOP65561:GOT65561 GYL65561:GYP65561 HIH65561:HIL65561 HSD65561:HSH65561 IBZ65561:ICD65561 ILV65561:ILZ65561 IVR65561:IVV65561 JFN65561:JFR65561 JPJ65561:JPN65561 JZF65561:JZJ65561 KJB65561:KJF65561 KSX65561:KTB65561 LCT65561:LCX65561 LMP65561:LMT65561 LWL65561:LWP65561 MGH65561:MGL65561 MQD65561:MQH65561 MZZ65561:NAD65561 NJV65561:NJZ65561 NTR65561:NTV65561 ODN65561:ODR65561 ONJ65561:ONN65561 OXF65561:OXJ65561 PHB65561:PHF65561 PQX65561:PRB65561 QAT65561:QAX65561 QKP65561:QKT65561 QUL65561:QUP65561 REH65561:REL65561 ROD65561:ROH65561 RXZ65561:RYD65561 SHV65561:SHZ65561 SRR65561:SRV65561 TBN65561:TBR65561 TLJ65561:TLN65561 TVF65561:TVJ65561 UFB65561:UFF65561 UOX65561:UPB65561 UYT65561:UYX65561 VIP65561:VIT65561 VSL65561:VSP65561 WCH65561:WCL65561 WMD65561:WMH65561 WVZ65561:WWD65561 R131097:V131097 JN131097:JR131097 TJ131097:TN131097 ADF131097:ADJ131097 ANB131097:ANF131097 AWX131097:AXB131097 BGT131097:BGX131097 BQP131097:BQT131097 CAL131097:CAP131097 CKH131097:CKL131097 CUD131097:CUH131097 DDZ131097:DED131097 DNV131097:DNZ131097 DXR131097:DXV131097 EHN131097:EHR131097 ERJ131097:ERN131097 FBF131097:FBJ131097 FLB131097:FLF131097 FUX131097:FVB131097 GET131097:GEX131097 GOP131097:GOT131097 GYL131097:GYP131097 HIH131097:HIL131097 HSD131097:HSH131097 IBZ131097:ICD131097 ILV131097:ILZ131097 IVR131097:IVV131097 JFN131097:JFR131097 JPJ131097:JPN131097 JZF131097:JZJ131097 KJB131097:KJF131097 KSX131097:KTB131097 LCT131097:LCX131097 LMP131097:LMT131097 LWL131097:LWP131097 MGH131097:MGL131097 MQD131097:MQH131097 MZZ131097:NAD131097 NJV131097:NJZ131097 NTR131097:NTV131097 ODN131097:ODR131097 ONJ131097:ONN131097 OXF131097:OXJ131097 PHB131097:PHF131097 PQX131097:PRB131097 QAT131097:QAX131097 QKP131097:QKT131097 QUL131097:QUP131097 REH131097:REL131097 ROD131097:ROH131097 RXZ131097:RYD131097 SHV131097:SHZ131097 SRR131097:SRV131097 TBN131097:TBR131097 TLJ131097:TLN131097 TVF131097:TVJ131097 UFB131097:UFF131097 UOX131097:UPB131097 UYT131097:UYX131097 VIP131097:VIT131097 VSL131097:VSP131097 WCH131097:WCL131097 WMD131097:WMH131097 WVZ131097:WWD131097 R196633:V196633 JN196633:JR196633 TJ196633:TN196633 ADF196633:ADJ196633 ANB196633:ANF196633 AWX196633:AXB196633 BGT196633:BGX196633 BQP196633:BQT196633 CAL196633:CAP196633 CKH196633:CKL196633 CUD196633:CUH196633 DDZ196633:DED196633 DNV196633:DNZ196633 DXR196633:DXV196633 EHN196633:EHR196633 ERJ196633:ERN196633 FBF196633:FBJ196633 FLB196633:FLF196633 FUX196633:FVB196633 GET196633:GEX196633 GOP196633:GOT196633 GYL196633:GYP196633 HIH196633:HIL196633 HSD196633:HSH196633 IBZ196633:ICD196633 ILV196633:ILZ196633 IVR196633:IVV196633 JFN196633:JFR196633 JPJ196633:JPN196633 JZF196633:JZJ196633 KJB196633:KJF196633 KSX196633:KTB196633 LCT196633:LCX196633 LMP196633:LMT196633 LWL196633:LWP196633 MGH196633:MGL196633 MQD196633:MQH196633 MZZ196633:NAD196633 NJV196633:NJZ196633 NTR196633:NTV196633 ODN196633:ODR196633 ONJ196633:ONN196633 OXF196633:OXJ196633 PHB196633:PHF196633 PQX196633:PRB196633 QAT196633:QAX196633 QKP196633:QKT196633 QUL196633:QUP196633 REH196633:REL196633 ROD196633:ROH196633 RXZ196633:RYD196633 SHV196633:SHZ196633 SRR196633:SRV196633 TBN196633:TBR196633 TLJ196633:TLN196633 TVF196633:TVJ196633 UFB196633:UFF196633 UOX196633:UPB196633 UYT196633:UYX196633 VIP196633:VIT196633 VSL196633:VSP196633 WCH196633:WCL196633 WMD196633:WMH196633 WVZ196633:WWD196633 R262169:V262169 JN262169:JR262169 TJ262169:TN262169 ADF262169:ADJ262169 ANB262169:ANF262169 AWX262169:AXB262169 BGT262169:BGX262169 BQP262169:BQT262169 CAL262169:CAP262169 CKH262169:CKL262169 CUD262169:CUH262169 DDZ262169:DED262169 DNV262169:DNZ262169 DXR262169:DXV262169 EHN262169:EHR262169 ERJ262169:ERN262169 FBF262169:FBJ262169 FLB262169:FLF262169 FUX262169:FVB262169 GET262169:GEX262169 GOP262169:GOT262169 GYL262169:GYP262169 HIH262169:HIL262169 HSD262169:HSH262169 IBZ262169:ICD262169 ILV262169:ILZ262169 IVR262169:IVV262169 JFN262169:JFR262169 JPJ262169:JPN262169 JZF262169:JZJ262169 KJB262169:KJF262169 KSX262169:KTB262169 LCT262169:LCX262169 LMP262169:LMT262169 LWL262169:LWP262169 MGH262169:MGL262169 MQD262169:MQH262169 MZZ262169:NAD262169 NJV262169:NJZ262169 NTR262169:NTV262169 ODN262169:ODR262169 ONJ262169:ONN262169 OXF262169:OXJ262169 PHB262169:PHF262169 PQX262169:PRB262169 QAT262169:QAX262169 QKP262169:QKT262169 QUL262169:QUP262169 REH262169:REL262169 ROD262169:ROH262169 RXZ262169:RYD262169 SHV262169:SHZ262169 SRR262169:SRV262169 TBN262169:TBR262169 TLJ262169:TLN262169 TVF262169:TVJ262169 UFB262169:UFF262169 UOX262169:UPB262169 UYT262169:UYX262169 VIP262169:VIT262169 VSL262169:VSP262169 WCH262169:WCL262169 WMD262169:WMH262169 WVZ262169:WWD262169 R327705:V327705 JN327705:JR327705 TJ327705:TN327705 ADF327705:ADJ327705 ANB327705:ANF327705 AWX327705:AXB327705 BGT327705:BGX327705 BQP327705:BQT327705 CAL327705:CAP327705 CKH327705:CKL327705 CUD327705:CUH327705 DDZ327705:DED327705 DNV327705:DNZ327705 DXR327705:DXV327705 EHN327705:EHR327705 ERJ327705:ERN327705 FBF327705:FBJ327705 FLB327705:FLF327705 FUX327705:FVB327705 GET327705:GEX327705 GOP327705:GOT327705 GYL327705:GYP327705 HIH327705:HIL327705 HSD327705:HSH327705 IBZ327705:ICD327705 ILV327705:ILZ327705 IVR327705:IVV327705 JFN327705:JFR327705 JPJ327705:JPN327705 JZF327705:JZJ327705 KJB327705:KJF327705 KSX327705:KTB327705 LCT327705:LCX327705 LMP327705:LMT327705 LWL327705:LWP327705 MGH327705:MGL327705 MQD327705:MQH327705 MZZ327705:NAD327705 NJV327705:NJZ327705 NTR327705:NTV327705 ODN327705:ODR327705 ONJ327705:ONN327705 OXF327705:OXJ327705 PHB327705:PHF327705 PQX327705:PRB327705 QAT327705:QAX327705 QKP327705:QKT327705 QUL327705:QUP327705 REH327705:REL327705 ROD327705:ROH327705 RXZ327705:RYD327705 SHV327705:SHZ327705 SRR327705:SRV327705 TBN327705:TBR327705 TLJ327705:TLN327705 TVF327705:TVJ327705 UFB327705:UFF327705 UOX327705:UPB327705 UYT327705:UYX327705 VIP327705:VIT327705 VSL327705:VSP327705 WCH327705:WCL327705 WMD327705:WMH327705 WVZ327705:WWD327705 R393241:V393241 JN393241:JR393241 TJ393241:TN393241 ADF393241:ADJ393241 ANB393241:ANF393241 AWX393241:AXB393241 BGT393241:BGX393241 BQP393241:BQT393241 CAL393241:CAP393241 CKH393241:CKL393241 CUD393241:CUH393241 DDZ393241:DED393241 DNV393241:DNZ393241 DXR393241:DXV393241 EHN393241:EHR393241 ERJ393241:ERN393241 FBF393241:FBJ393241 FLB393241:FLF393241 FUX393241:FVB393241 GET393241:GEX393241 GOP393241:GOT393241 GYL393241:GYP393241 HIH393241:HIL393241 HSD393241:HSH393241 IBZ393241:ICD393241 ILV393241:ILZ393241 IVR393241:IVV393241 JFN393241:JFR393241 JPJ393241:JPN393241 JZF393241:JZJ393241 KJB393241:KJF393241 KSX393241:KTB393241 LCT393241:LCX393241 LMP393241:LMT393241 LWL393241:LWP393241 MGH393241:MGL393241 MQD393241:MQH393241 MZZ393241:NAD393241 NJV393241:NJZ393241 NTR393241:NTV393241 ODN393241:ODR393241 ONJ393241:ONN393241 OXF393241:OXJ393241 PHB393241:PHF393241 PQX393241:PRB393241 QAT393241:QAX393241 QKP393241:QKT393241 QUL393241:QUP393241 REH393241:REL393241 ROD393241:ROH393241 RXZ393241:RYD393241 SHV393241:SHZ393241 SRR393241:SRV393241 TBN393241:TBR393241 TLJ393241:TLN393241 TVF393241:TVJ393241 UFB393241:UFF393241 UOX393241:UPB393241 UYT393241:UYX393241 VIP393241:VIT393241 VSL393241:VSP393241 WCH393241:WCL393241 WMD393241:WMH393241 WVZ393241:WWD393241 R458777:V458777 JN458777:JR458777 TJ458777:TN458777 ADF458777:ADJ458777 ANB458777:ANF458777 AWX458777:AXB458777 BGT458777:BGX458777 BQP458777:BQT458777 CAL458777:CAP458777 CKH458777:CKL458777 CUD458777:CUH458777 DDZ458777:DED458777 DNV458777:DNZ458777 DXR458777:DXV458777 EHN458777:EHR458777 ERJ458777:ERN458777 FBF458777:FBJ458777 FLB458777:FLF458777 FUX458777:FVB458777 GET458777:GEX458777 GOP458777:GOT458777 GYL458777:GYP458777 HIH458777:HIL458777 HSD458777:HSH458777 IBZ458777:ICD458777 ILV458777:ILZ458777 IVR458777:IVV458777 JFN458777:JFR458777 JPJ458777:JPN458777 JZF458777:JZJ458777 KJB458777:KJF458777 KSX458777:KTB458777 LCT458777:LCX458777 LMP458777:LMT458777 LWL458777:LWP458777 MGH458777:MGL458777 MQD458777:MQH458777 MZZ458777:NAD458777 NJV458777:NJZ458777 NTR458777:NTV458777 ODN458777:ODR458777 ONJ458777:ONN458777 OXF458777:OXJ458777 PHB458777:PHF458777 PQX458777:PRB458777 QAT458777:QAX458777 QKP458777:QKT458777 QUL458777:QUP458777 REH458777:REL458777 ROD458777:ROH458777 RXZ458777:RYD458777 SHV458777:SHZ458777 SRR458777:SRV458777 TBN458777:TBR458777 TLJ458777:TLN458777 TVF458777:TVJ458777 UFB458777:UFF458777 UOX458777:UPB458777 UYT458777:UYX458777 VIP458777:VIT458777 VSL458777:VSP458777 WCH458777:WCL458777 WMD458777:WMH458777 WVZ458777:WWD458777 R524313:V524313 JN524313:JR524313 TJ524313:TN524313 ADF524313:ADJ524313 ANB524313:ANF524313 AWX524313:AXB524313 BGT524313:BGX524313 BQP524313:BQT524313 CAL524313:CAP524313 CKH524313:CKL524313 CUD524313:CUH524313 DDZ524313:DED524313 DNV524313:DNZ524313 DXR524313:DXV524313 EHN524313:EHR524313 ERJ524313:ERN524313 FBF524313:FBJ524313 FLB524313:FLF524313 FUX524313:FVB524313 GET524313:GEX524313 GOP524313:GOT524313 GYL524313:GYP524313 HIH524313:HIL524313 HSD524313:HSH524313 IBZ524313:ICD524313 ILV524313:ILZ524313 IVR524313:IVV524313 JFN524313:JFR524313 JPJ524313:JPN524313 JZF524313:JZJ524313 KJB524313:KJF524313 KSX524313:KTB524313 LCT524313:LCX524313 LMP524313:LMT524313 LWL524313:LWP524313 MGH524313:MGL524313 MQD524313:MQH524313 MZZ524313:NAD524313 NJV524313:NJZ524313 NTR524313:NTV524313 ODN524313:ODR524313 ONJ524313:ONN524313 OXF524313:OXJ524313 PHB524313:PHF524313 PQX524313:PRB524313 QAT524313:QAX524313 QKP524313:QKT524313 QUL524313:QUP524313 REH524313:REL524313 ROD524313:ROH524313 RXZ524313:RYD524313 SHV524313:SHZ524313 SRR524313:SRV524313 TBN524313:TBR524313 TLJ524313:TLN524313 TVF524313:TVJ524313 UFB524313:UFF524313 UOX524313:UPB524313 UYT524313:UYX524313 VIP524313:VIT524313 VSL524313:VSP524313 WCH524313:WCL524313 WMD524313:WMH524313 WVZ524313:WWD524313 R589849:V589849 JN589849:JR589849 TJ589849:TN589849 ADF589849:ADJ589849 ANB589849:ANF589849 AWX589849:AXB589849 BGT589849:BGX589849 BQP589849:BQT589849 CAL589849:CAP589849 CKH589849:CKL589849 CUD589849:CUH589849 DDZ589849:DED589849 DNV589849:DNZ589849 DXR589849:DXV589849 EHN589849:EHR589849 ERJ589849:ERN589849 FBF589849:FBJ589849 FLB589849:FLF589849 FUX589849:FVB589849 GET589849:GEX589849 GOP589849:GOT589849 GYL589849:GYP589849 HIH589849:HIL589849 HSD589849:HSH589849 IBZ589849:ICD589849 ILV589849:ILZ589849 IVR589849:IVV589849 JFN589849:JFR589849 JPJ589849:JPN589849 JZF589849:JZJ589849 KJB589849:KJF589849 KSX589849:KTB589849 LCT589849:LCX589849 LMP589849:LMT589849 LWL589849:LWP589849 MGH589849:MGL589849 MQD589849:MQH589849 MZZ589849:NAD589849 NJV589849:NJZ589849 NTR589849:NTV589849 ODN589849:ODR589849 ONJ589849:ONN589849 OXF589849:OXJ589849 PHB589849:PHF589849 PQX589849:PRB589849 QAT589849:QAX589849 QKP589849:QKT589849 QUL589849:QUP589849 REH589849:REL589849 ROD589849:ROH589849 RXZ589849:RYD589849 SHV589849:SHZ589849 SRR589849:SRV589849 TBN589849:TBR589849 TLJ589849:TLN589849 TVF589849:TVJ589849 UFB589849:UFF589849 UOX589849:UPB589849 UYT589849:UYX589849 VIP589849:VIT589849 VSL589849:VSP589849 WCH589849:WCL589849 WMD589849:WMH589849 WVZ589849:WWD589849 R655385:V655385 JN655385:JR655385 TJ655385:TN655385 ADF655385:ADJ655385 ANB655385:ANF655385 AWX655385:AXB655385 BGT655385:BGX655385 BQP655385:BQT655385 CAL655385:CAP655385 CKH655385:CKL655385 CUD655385:CUH655385 DDZ655385:DED655385 DNV655385:DNZ655385 DXR655385:DXV655385 EHN655385:EHR655385 ERJ655385:ERN655385 FBF655385:FBJ655385 FLB655385:FLF655385 FUX655385:FVB655385 GET655385:GEX655385 GOP655385:GOT655385 GYL655385:GYP655385 HIH655385:HIL655385 HSD655385:HSH655385 IBZ655385:ICD655385 ILV655385:ILZ655385 IVR655385:IVV655385 JFN655385:JFR655385 JPJ655385:JPN655385 JZF655385:JZJ655385 KJB655385:KJF655385 KSX655385:KTB655385 LCT655385:LCX655385 LMP655385:LMT655385 LWL655385:LWP655385 MGH655385:MGL655385 MQD655385:MQH655385 MZZ655385:NAD655385 NJV655385:NJZ655385 NTR655385:NTV655385 ODN655385:ODR655385 ONJ655385:ONN655385 OXF655385:OXJ655385 PHB655385:PHF655385 PQX655385:PRB655385 QAT655385:QAX655385 QKP655385:QKT655385 QUL655385:QUP655385 REH655385:REL655385 ROD655385:ROH655385 RXZ655385:RYD655385 SHV655385:SHZ655385 SRR655385:SRV655385 TBN655385:TBR655385 TLJ655385:TLN655385 TVF655385:TVJ655385 UFB655385:UFF655385 UOX655385:UPB655385 UYT655385:UYX655385 VIP655385:VIT655385 VSL655385:VSP655385 WCH655385:WCL655385 WMD655385:WMH655385 WVZ655385:WWD655385 R720921:V720921 JN720921:JR720921 TJ720921:TN720921 ADF720921:ADJ720921 ANB720921:ANF720921 AWX720921:AXB720921 BGT720921:BGX720921 BQP720921:BQT720921 CAL720921:CAP720921 CKH720921:CKL720921 CUD720921:CUH720921 DDZ720921:DED720921 DNV720921:DNZ720921 DXR720921:DXV720921 EHN720921:EHR720921 ERJ720921:ERN720921 FBF720921:FBJ720921 FLB720921:FLF720921 FUX720921:FVB720921 GET720921:GEX720921 GOP720921:GOT720921 GYL720921:GYP720921 HIH720921:HIL720921 HSD720921:HSH720921 IBZ720921:ICD720921 ILV720921:ILZ720921 IVR720921:IVV720921 JFN720921:JFR720921 JPJ720921:JPN720921 JZF720921:JZJ720921 KJB720921:KJF720921 KSX720921:KTB720921 LCT720921:LCX720921 LMP720921:LMT720921 LWL720921:LWP720921 MGH720921:MGL720921 MQD720921:MQH720921 MZZ720921:NAD720921 NJV720921:NJZ720921 NTR720921:NTV720921 ODN720921:ODR720921 ONJ720921:ONN720921 OXF720921:OXJ720921 PHB720921:PHF720921 PQX720921:PRB720921 QAT720921:QAX720921 QKP720921:QKT720921 QUL720921:QUP720921 REH720921:REL720921 ROD720921:ROH720921 RXZ720921:RYD720921 SHV720921:SHZ720921 SRR720921:SRV720921 TBN720921:TBR720921 TLJ720921:TLN720921 TVF720921:TVJ720921 UFB720921:UFF720921 UOX720921:UPB720921 UYT720921:UYX720921 VIP720921:VIT720921 VSL720921:VSP720921 WCH720921:WCL720921 WMD720921:WMH720921 WVZ720921:WWD720921 R786457:V786457 JN786457:JR786457 TJ786457:TN786457 ADF786457:ADJ786457 ANB786457:ANF786457 AWX786457:AXB786457 BGT786457:BGX786457 BQP786457:BQT786457 CAL786457:CAP786457 CKH786457:CKL786457 CUD786457:CUH786457 DDZ786457:DED786457 DNV786457:DNZ786457 DXR786457:DXV786457 EHN786457:EHR786457 ERJ786457:ERN786457 FBF786457:FBJ786457 FLB786457:FLF786457 FUX786457:FVB786457 GET786457:GEX786457 GOP786457:GOT786457 GYL786457:GYP786457 HIH786457:HIL786457 HSD786457:HSH786457 IBZ786457:ICD786457 ILV786457:ILZ786457 IVR786457:IVV786457 JFN786457:JFR786457 JPJ786457:JPN786457 JZF786457:JZJ786457 KJB786457:KJF786457 KSX786457:KTB786457 LCT786457:LCX786457 LMP786457:LMT786457 LWL786457:LWP786457 MGH786457:MGL786457 MQD786457:MQH786457 MZZ786457:NAD786457 NJV786457:NJZ786457 NTR786457:NTV786457 ODN786457:ODR786457 ONJ786457:ONN786457 OXF786457:OXJ786457 PHB786457:PHF786457 PQX786457:PRB786457 QAT786457:QAX786457 QKP786457:QKT786457 QUL786457:QUP786457 REH786457:REL786457 ROD786457:ROH786457 RXZ786457:RYD786457 SHV786457:SHZ786457 SRR786457:SRV786457 TBN786457:TBR786457 TLJ786457:TLN786457 TVF786457:TVJ786457 UFB786457:UFF786457 UOX786457:UPB786457 UYT786457:UYX786457 VIP786457:VIT786457 VSL786457:VSP786457 WCH786457:WCL786457 WMD786457:WMH786457 WVZ786457:WWD786457 R851993:V851993 JN851993:JR851993 TJ851993:TN851993 ADF851993:ADJ851993 ANB851993:ANF851993 AWX851993:AXB851993 BGT851993:BGX851993 BQP851993:BQT851993 CAL851993:CAP851993 CKH851993:CKL851993 CUD851993:CUH851993 DDZ851993:DED851993 DNV851993:DNZ851993 DXR851993:DXV851993 EHN851993:EHR851993 ERJ851993:ERN851993 FBF851993:FBJ851993 FLB851993:FLF851993 FUX851993:FVB851993 GET851993:GEX851993 GOP851993:GOT851993 GYL851993:GYP851993 HIH851993:HIL851993 HSD851993:HSH851993 IBZ851993:ICD851993 ILV851993:ILZ851993 IVR851993:IVV851993 JFN851993:JFR851993 JPJ851993:JPN851993 JZF851993:JZJ851993 KJB851993:KJF851993 KSX851993:KTB851993 LCT851993:LCX851993 LMP851993:LMT851993 LWL851993:LWP851993 MGH851993:MGL851993 MQD851993:MQH851993 MZZ851993:NAD851993 NJV851993:NJZ851993 NTR851993:NTV851993 ODN851993:ODR851993 ONJ851993:ONN851993 OXF851993:OXJ851993 PHB851993:PHF851993 PQX851993:PRB851993 QAT851993:QAX851993 QKP851993:QKT851993 QUL851993:QUP851993 REH851993:REL851993 ROD851993:ROH851993 RXZ851993:RYD851993 SHV851993:SHZ851993 SRR851993:SRV851993 TBN851993:TBR851993 TLJ851993:TLN851993 TVF851993:TVJ851993 UFB851993:UFF851993 UOX851993:UPB851993 UYT851993:UYX851993 VIP851993:VIT851993 VSL851993:VSP851993 WCH851993:WCL851993 WMD851993:WMH851993 WVZ851993:WWD851993 R917529:V917529 JN917529:JR917529 TJ917529:TN917529 ADF917529:ADJ917529 ANB917529:ANF917529 AWX917529:AXB917529 BGT917529:BGX917529 BQP917529:BQT917529 CAL917529:CAP917529 CKH917529:CKL917529 CUD917529:CUH917529 DDZ917529:DED917529 DNV917529:DNZ917529 DXR917529:DXV917529 EHN917529:EHR917529 ERJ917529:ERN917529 FBF917529:FBJ917529 FLB917529:FLF917529 FUX917529:FVB917529 GET917529:GEX917529 GOP917529:GOT917529 GYL917529:GYP917529 HIH917529:HIL917529 HSD917529:HSH917529 IBZ917529:ICD917529 ILV917529:ILZ917529 IVR917529:IVV917529 JFN917529:JFR917529 JPJ917529:JPN917529 JZF917529:JZJ917529 KJB917529:KJF917529 KSX917529:KTB917529 LCT917529:LCX917529 LMP917529:LMT917529 LWL917529:LWP917529 MGH917529:MGL917529 MQD917529:MQH917529 MZZ917529:NAD917529 NJV917529:NJZ917529 NTR917529:NTV917529 ODN917529:ODR917529 ONJ917529:ONN917529 OXF917529:OXJ917529 PHB917529:PHF917529 PQX917529:PRB917529 QAT917529:QAX917529 QKP917529:QKT917529 QUL917529:QUP917529 REH917529:REL917529 ROD917529:ROH917529 RXZ917529:RYD917529 SHV917529:SHZ917529 SRR917529:SRV917529 TBN917529:TBR917529 TLJ917529:TLN917529 TVF917529:TVJ917529 UFB917529:UFF917529 UOX917529:UPB917529 UYT917529:UYX917529 VIP917529:VIT917529 VSL917529:VSP917529 WCH917529:WCL917529 WMD917529:WMH917529 WVZ917529:WWD917529 R983065:V983065 JN983065:JR983065 TJ983065:TN983065 ADF983065:ADJ983065 ANB983065:ANF983065 AWX983065:AXB983065 BGT983065:BGX983065 BQP983065:BQT983065 CAL983065:CAP983065 CKH983065:CKL983065 CUD983065:CUH983065 DDZ983065:DED983065 DNV983065:DNZ983065 DXR983065:DXV983065 EHN983065:EHR983065 ERJ983065:ERN983065 FBF983065:FBJ983065 FLB983065:FLF983065 FUX983065:FVB983065 GET983065:GEX983065 GOP983065:GOT983065 GYL983065:GYP983065 HIH983065:HIL983065 HSD983065:HSH983065 IBZ983065:ICD983065 ILV983065:ILZ983065 IVR983065:IVV983065 JFN983065:JFR983065 JPJ983065:JPN983065 JZF983065:JZJ983065 KJB983065:KJF983065 KSX983065:KTB983065 LCT983065:LCX983065 LMP983065:LMT983065 LWL983065:LWP983065 MGH983065:MGL983065 MQD983065:MQH983065 MZZ983065:NAD983065 NJV983065:NJZ983065 NTR983065:NTV983065 ODN983065:ODR983065 ONJ983065:ONN983065 OXF983065:OXJ983065 PHB983065:PHF983065 PQX983065:PRB983065 QAT983065:QAX983065 QKP983065:QKT983065 QUL983065:QUP983065 REH983065:REL983065 ROD983065:ROH983065 RXZ983065:RYD983065 SHV983065:SHZ983065 SRR983065:SRV983065 TBN983065:TBR983065 TLJ983065:TLN983065 TVF983065:TVJ983065 UFB983065:UFF983065 UOX983065:UPB983065 UYT983065:UYX983065 VIP983065:VIT983065 VSL983065:VSP983065 WCH983065:WCL983065 WMD983065:WMH983065 WVZ983065:WWD983065">
      <formula1>$AF$9:$AF$16</formula1>
    </dataValidation>
    <dataValidation type="list" allowBlank="1" showErrorMessage="1" errorTitle="Volute / Diffuser" error="Select from drop-down list" sqref="M26:V26 JI26:JR26 TE26:TN26 ADA26:ADJ26 AMW26:ANF26 AWS26:AXB26 BGO26:BGX26 BQK26:BQT26 CAG26:CAP26 CKC26:CKL26 CTY26:CUH26 DDU26:DED26 DNQ26:DNZ26 DXM26:DXV26 EHI26:EHR26 ERE26:ERN26 FBA26:FBJ26 FKW26:FLF26 FUS26:FVB26 GEO26:GEX26 GOK26:GOT26 GYG26:GYP26 HIC26:HIL26 HRY26:HSH26 IBU26:ICD26 ILQ26:ILZ26 IVM26:IVV26 JFI26:JFR26 JPE26:JPN26 JZA26:JZJ26 KIW26:KJF26 KSS26:KTB26 LCO26:LCX26 LMK26:LMT26 LWG26:LWP26 MGC26:MGL26 MPY26:MQH26 MZU26:NAD26 NJQ26:NJZ26 NTM26:NTV26 ODI26:ODR26 ONE26:ONN26 OXA26:OXJ26 PGW26:PHF26 PQS26:PRB26 QAO26:QAX26 QKK26:QKT26 QUG26:QUP26 REC26:REL26 RNY26:ROH26 RXU26:RYD26 SHQ26:SHZ26 SRM26:SRV26 TBI26:TBR26 TLE26:TLN26 TVA26:TVJ26 UEW26:UFF26 UOS26:UPB26 UYO26:UYX26 VIK26:VIT26 VSG26:VSP26 WCC26:WCL26 WLY26:WMH26 WVU26:WWD26 M65562:V65562 JI65562:JR65562 TE65562:TN65562 ADA65562:ADJ65562 AMW65562:ANF65562 AWS65562:AXB65562 BGO65562:BGX65562 BQK65562:BQT65562 CAG65562:CAP65562 CKC65562:CKL65562 CTY65562:CUH65562 DDU65562:DED65562 DNQ65562:DNZ65562 DXM65562:DXV65562 EHI65562:EHR65562 ERE65562:ERN65562 FBA65562:FBJ65562 FKW65562:FLF65562 FUS65562:FVB65562 GEO65562:GEX65562 GOK65562:GOT65562 GYG65562:GYP65562 HIC65562:HIL65562 HRY65562:HSH65562 IBU65562:ICD65562 ILQ65562:ILZ65562 IVM65562:IVV65562 JFI65562:JFR65562 JPE65562:JPN65562 JZA65562:JZJ65562 KIW65562:KJF65562 KSS65562:KTB65562 LCO65562:LCX65562 LMK65562:LMT65562 LWG65562:LWP65562 MGC65562:MGL65562 MPY65562:MQH65562 MZU65562:NAD65562 NJQ65562:NJZ65562 NTM65562:NTV65562 ODI65562:ODR65562 ONE65562:ONN65562 OXA65562:OXJ65562 PGW65562:PHF65562 PQS65562:PRB65562 QAO65562:QAX65562 QKK65562:QKT65562 QUG65562:QUP65562 REC65562:REL65562 RNY65562:ROH65562 RXU65562:RYD65562 SHQ65562:SHZ65562 SRM65562:SRV65562 TBI65562:TBR65562 TLE65562:TLN65562 TVA65562:TVJ65562 UEW65562:UFF65562 UOS65562:UPB65562 UYO65562:UYX65562 VIK65562:VIT65562 VSG65562:VSP65562 WCC65562:WCL65562 WLY65562:WMH65562 WVU65562:WWD65562 M131098:V131098 JI131098:JR131098 TE131098:TN131098 ADA131098:ADJ131098 AMW131098:ANF131098 AWS131098:AXB131098 BGO131098:BGX131098 BQK131098:BQT131098 CAG131098:CAP131098 CKC131098:CKL131098 CTY131098:CUH131098 DDU131098:DED131098 DNQ131098:DNZ131098 DXM131098:DXV131098 EHI131098:EHR131098 ERE131098:ERN131098 FBA131098:FBJ131098 FKW131098:FLF131098 FUS131098:FVB131098 GEO131098:GEX131098 GOK131098:GOT131098 GYG131098:GYP131098 HIC131098:HIL131098 HRY131098:HSH131098 IBU131098:ICD131098 ILQ131098:ILZ131098 IVM131098:IVV131098 JFI131098:JFR131098 JPE131098:JPN131098 JZA131098:JZJ131098 KIW131098:KJF131098 KSS131098:KTB131098 LCO131098:LCX131098 LMK131098:LMT131098 LWG131098:LWP131098 MGC131098:MGL131098 MPY131098:MQH131098 MZU131098:NAD131098 NJQ131098:NJZ131098 NTM131098:NTV131098 ODI131098:ODR131098 ONE131098:ONN131098 OXA131098:OXJ131098 PGW131098:PHF131098 PQS131098:PRB131098 QAO131098:QAX131098 QKK131098:QKT131098 QUG131098:QUP131098 REC131098:REL131098 RNY131098:ROH131098 RXU131098:RYD131098 SHQ131098:SHZ131098 SRM131098:SRV131098 TBI131098:TBR131098 TLE131098:TLN131098 TVA131098:TVJ131098 UEW131098:UFF131098 UOS131098:UPB131098 UYO131098:UYX131098 VIK131098:VIT131098 VSG131098:VSP131098 WCC131098:WCL131098 WLY131098:WMH131098 WVU131098:WWD131098 M196634:V196634 JI196634:JR196634 TE196634:TN196634 ADA196634:ADJ196634 AMW196634:ANF196634 AWS196634:AXB196634 BGO196634:BGX196634 BQK196634:BQT196634 CAG196634:CAP196634 CKC196634:CKL196634 CTY196634:CUH196634 DDU196634:DED196634 DNQ196634:DNZ196634 DXM196634:DXV196634 EHI196634:EHR196634 ERE196634:ERN196634 FBA196634:FBJ196634 FKW196634:FLF196634 FUS196634:FVB196634 GEO196634:GEX196634 GOK196634:GOT196634 GYG196634:GYP196634 HIC196634:HIL196634 HRY196634:HSH196634 IBU196634:ICD196634 ILQ196634:ILZ196634 IVM196634:IVV196634 JFI196634:JFR196634 JPE196634:JPN196634 JZA196634:JZJ196634 KIW196634:KJF196634 KSS196634:KTB196634 LCO196634:LCX196634 LMK196634:LMT196634 LWG196634:LWP196634 MGC196634:MGL196634 MPY196634:MQH196634 MZU196634:NAD196634 NJQ196634:NJZ196634 NTM196634:NTV196634 ODI196634:ODR196634 ONE196634:ONN196634 OXA196634:OXJ196634 PGW196634:PHF196634 PQS196634:PRB196634 QAO196634:QAX196634 QKK196634:QKT196634 QUG196634:QUP196634 REC196634:REL196634 RNY196634:ROH196634 RXU196634:RYD196634 SHQ196634:SHZ196634 SRM196634:SRV196634 TBI196634:TBR196634 TLE196634:TLN196634 TVA196634:TVJ196634 UEW196634:UFF196634 UOS196634:UPB196634 UYO196634:UYX196634 VIK196634:VIT196634 VSG196634:VSP196634 WCC196634:WCL196634 WLY196634:WMH196634 WVU196634:WWD196634 M262170:V262170 JI262170:JR262170 TE262170:TN262170 ADA262170:ADJ262170 AMW262170:ANF262170 AWS262170:AXB262170 BGO262170:BGX262170 BQK262170:BQT262170 CAG262170:CAP262170 CKC262170:CKL262170 CTY262170:CUH262170 DDU262170:DED262170 DNQ262170:DNZ262170 DXM262170:DXV262170 EHI262170:EHR262170 ERE262170:ERN262170 FBA262170:FBJ262170 FKW262170:FLF262170 FUS262170:FVB262170 GEO262170:GEX262170 GOK262170:GOT262170 GYG262170:GYP262170 HIC262170:HIL262170 HRY262170:HSH262170 IBU262170:ICD262170 ILQ262170:ILZ262170 IVM262170:IVV262170 JFI262170:JFR262170 JPE262170:JPN262170 JZA262170:JZJ262170 KIW262170:KJF262170 KSS262170:KTB262170 LCO262170:LCX262170 LMK262170:LMT262170 LWG262170:LWP262170 MGC262170:MGL262170 MPY262170:MQH262170 MZU262170:NAD262170 NJQ262170:NJZ262170 NTM262170:NTV262170 ODI262170:ODR262170 ONE262170:ONN262170 OXA262170:OXJ262170 PGW262170:PHF262170 PQS262170:PRB262170 QAO262170:QAX262170 QKK262170:QKT262170 QUG262170:QUP262170 REC262170:REL262170 RNY262170:ROH262170 RXU262170:RYD262170 SHQ262170:SHZ262170 SRM262170:SRV262170 TBI262170:TBR262170 TLE262170:TLN262170 TVA262170:TVJ262170 UEW262170:UFF262170 UOS262170:UPB262170 UYO262170:UYX262170 VIK262170:VIT262170 VSG262170:VSP262170 WCC262170:WCL262170 WLY262170:WMH262170 WVU262170:WWD262170 M327706:V327706 JI327706:JR327706 TE327706:TN327706 ADA327706:ADJ327706 AMW327706:ANF327706 AWS327706:AXB327706 BGO327706:BGX327706 BQK327706:BQT327706 CAG327706:CAP327706 CKC327706:CKL327706 CTY327706:CUH327706 DDU327706:DED327706 DNQ327706:DNZ327706 DXM327706:DXV327706 EHI327706:EHR327706 ERE327706:ERN327706 FBA327706:FBJ327706 FKW327706:FLF327706 FUS327706:FVB327706 GEO327706:GEX327706 GOK327706:GOT327706 GYG327706:GYP327706 HIC327706:HIL327706 HRY327706:HSH327706 IBU327706:ICD327706 ILQ327706:ILZ327706 IVM327706:IVV327706 JFI327706:JFR327706 JPE327706:JPN327706 JZA327706:JZJ327706 KIW327706:KJF327706 KSS327706:KTB327706 LCO327706:LCX327706 LMK327706:LMT327706 LWG327706:LWP327706 MGC327706:MGL327706 MPY327706:MQH327706 MZU327706:NAD327706 NJQ327706:NJZ327706 NTM327706:NTV327706 ODI327706:ODR327706 ONE327706:ONN327706 OXA327706:OXJ327706 PGW327706:PHF327706 PQS327706:PRB327706 QAO327706:QAX327706 QKK327706:QKT327706 QUG327706:QUP327706 REC327706:REL327706 RNY327706:ROH327706 RXU327706:RYD327706 SHQ327706:SHZ327706 SRM327706:SRV327706 TBI327706:TBR327706 TLE327706:TLN327706 TVA327706:TVJ327706 UEW327706:UFF327706 UOS327706:UPB327706 UYO327706:UYX327706 VIK327706:VIT327706 VSG327706:VSP327706 WCC327706:WCL327706 WLY327706:WMH327706 WVU327706:WWD327706 M393242:V393242 JI393242:JR393242 TE393242:TN393242 ADA393242:ADJ393242 AMW393242:ANF393242 AWS393242:AXB393242 BGO393242:BGX393242 BQK393242:BQT393242 CAG393242:CAP393242 CKC393242:CKL393242 CTY393242:CUH393242 DDU393242:DED393242 DNQ393242:DNZ393242 DXM393242:DXV393242 EHI393242:EHR393242 ERE393242:ERN393242 FBA393242:FBJ393242 FKW393242:FLF393242 FUS393242:FVB393242 GEO393242:GEX393242 GOK393242:GOT393242 GYG393242:GYP393242 HIC393242:HIL393242 HRY393242:HSH393242 IBU393242:ICD393242 ILQ393242:ILZ393242 IVM393242:IVV393242 JFI393242:JFR393242 JPE393242:JPN393242 JZA393242:JZJ393242 KIW393242:KJF393242 KSS393242:KTB393242 LCO393242:LCX393242 LMK393242:LMT393242 LWG393242:LWP393242 MGC393242:MGL393242 MPY393242:MQH393242 MZU393242:NAD393242 NJQ393242:NJZ393242 NTM393242:NTV393242 ODI393242:ODR393242 ONE393242:ONN393242 OXA393242:OXJ393242 PGW393242:PHF393242 PQS393242:PRB393242 QAO393242:QAX393242 QKK393242:QKT393242 QUG393242:QUP393242 REC393242:REL393242 RNY393242:ROH393242 RXU393242:RYD393242 SHQ393242:SHZ393242 SRM393242:SRV393242 TBI393242:TBR393242 TLE393242:TLN393242 TVA393242:TVJ393242 UEW393242:UFF393242 UOS393242:UPB393242 UYO393242:UYX393242 VIK393242:VIT393242 VSG393242:VSP393242 WCC393242:WCL393242 WLY393242:WMH393242 WVU393242:WWD393242 M458778:V458778 JI458778:JR458778 TE458778:TN458778 ADA458778:ADJ458778 AMW458778:ANF458778 AWS458778:AXB458778 BGO458778:BGX458778 BQK458778:BQT458778 CAG458778:CAP458778 CKC458778:CKL458778 CTY458778:CUH458778 DDU458778:DED458778 DNQ458778:DNZ458778 DXM458778:DXV458778 EHI458778:EHR458778 ERE458778:ERN458778 FBA458778:FBJ458778 FKW458778:FLF458778 FUS458778:FVB458778 GEO458778:GEX458778 GOK458778:GOT458778 GYG458778:GYP458778 HIC458778:HIL458778 HRY458778:HSH458778 IBU458778:ICD458778 ILQ458778:ILZ458778 IVM458778:IVV458778 JFI458778:JFR458778 JPE458778:JPN458778 JZA458778:JZJ458778 KIW458778:KJF458778 KSS458778:KTB458778 LCO458778:LCX458778 LMK458778:LMT458778 LWG458778:LWP458778 MGC458778:MGL458778 MPY458778:MQH458778 MZU458778:NAD458778 NJQ458778:NJZ458778 NTM458778:NTV458778 ODI458778:ODR458778 ONE458778:ONN458778 OXA458778:OXJ458778 PGW458778:PHF458778 PQS458778:PRB458778 QAO458778:QAX458778 QKK458778:QKT458778 QUG458778:QUP458778 REC458778:REL458778 RNY458778:ROH458778 RXU458778:RYD458778 SHQ458778:SHZ458778 SRM458778:SRV458778 TBI458778:TBR458778 TLE458778:TLN458778 TVA458778:TVJ458778 UEW458778:UFF458778 UOS458778:UPB458778 UYO458778:UYX458778 VIK458778:VIT458778 VSG458778:VSP458778 WCC458778:WCL458778 WLY458778:WMH458778 WVU458778:WWD458778 M524314:V524314 JI524314:JR524314 TE524314:TN524314 ADA524314:ADJ524314 AMW524314:ANF524314 AWS524314:AXB524314 BGO524314:BGX524314 BQK524314:BQT524314 CAG524314:CAP524314 CKC524314:CKL524314 CTY524314:CUH524314 DDU524314:DED524314 DNQ524314:DNZ524314 DXM524314:DXV524314 EHI524314:EHR524314 ERE524314:ERN524314 FBA524314:FBJ524314 FKW524314:FLF524314 FUS524314:FVB524314 GEO524314:GEX524314 GOK524314:GOT524314 GYG524314:GYP524314 HIC524314:HIL524314 HRY524314:HSH524314 IBU524314:ICD524314 ILQ524314:ILZ524314 IVM524314:IVV524314 JFI524314:JFR524314 JPE524314:JPN524314 JZA524314:JZJ524314 KIW524314:KJF524314 KSS524314:KTB524314 LCO524314:LCX524314 LMK524314:LMT524314 LWG524314:LWP524314 MGC524314:MGL524314 MPY524314:MQH524314 MZU524314:NAD524314 NJQ524314:NJZ524314 NTM524314:NTV524314 ODI524314:ODR524314 ONE524314:ONN524314 OXA524314:OXJ524314 PGW524314:PHF524314 PQS524314:PRB524314 QAO524314:QAX524314 QKK524314:QKT524314 QUG524314:QUP524314 REC524314:REL524314 RNY524314:ROH524314 RXU524314:RYD524314 SHQ524314:SHZ524314 SRM524314:SRV524314 TBI524314:TBR524314 TLE524314:TLN524314 TVA524314:TVJ524314 UEW524314:UFF524314 UOS524314:UPB524314 UYO524314:UYX524314 VIK524314:VIT524314 VSG524314:VSP524314 WCC524314:WCL524314 WLY524314:WMH524314 WVU524314:WWD524314 M589850:V589850 JI589850:JR589850 TE589850:TN589850 ADA589850:ADJ589850 AMW589850:ANF589850 AWS589850:AXB589850 BGO589850:BGX589850 BQK589850:BQT589850 CAG589850:CAP589850 CKC589850:CKL589850 CTY589850:CUH589850 DDU589850:DED589850 DNQ589850:DNZ589850 DXM589850:DXV589850 EHI589850:EHR589850 ERE589850:ERN589850 FBA589850:FBJ589850 FKW589850:FLF589850 FUS589850:FVB589850 GEO589850:GEX589850 GOK589850:GOT589850 GYG589850:GYP589850 HIC589850:HIL589850 HRY589850:HSH589850 IBU589850:ICD589850 ILQ589850:ILZ589850 IVM589850:IVV589850 JFI589850:JFR589850 JPE589850:JPN589850 JZA589850:JZJ589850 KIW589850:KJF589850 KSS589850:KTB589850 LCO589850:LCX589850 LMK589850:LMT589850 LWG589850:LWP589850 MGC589850:MGL589850 MPY589850:MQH589850 MZU589850:NAD589850 NJQ589850:NJZ589850 NTM589850:NTV589850 ODI589850:ODR589850 ONE589850:ONN589850 OXA589850:OXJ589850 PGW589850:PHF589850 PQS589850:PRB589850 QAO589850:QAX589850 QKK589850:QKT589850 QUG589850:QUP589850 REC589850:REL589850 RNY589850:ROH589850 RXU589850:RYD589850 SHQ589850:SHZ589850 SRM589850:SRV589850 TBI589850:TBR589850 TLE589850:TLN589850 TVA589850:TVJ589850 UEW589850:UFF589850 UOS589850:UPB589850 UYO589850:UYX589850 VIK589850:VIT589850 VSG589850:VSP589850 WCC589850:WCL589850 WLY589850:WMH589850 WVU589850:WWD589850 M655386:V655386 JI655386:JR655386 TE655386:TN655386 ADA655386:ADJ655386 AMW655386:ANF655386 AWS655386:AXB655386 BGO655386:BGX655386 BQK655386:BQT655386 CAG655386:CAP655386 CKC655386:CKL655386 CTY655386:CUH655386 DDU655386:DED655386 DNQ655386:DNZ655386 DXM655386:DXV655386 EHI655386:EHR655386 ERE655386:ERN655386 FBA655386:FBJ655386 FKW655386:FLF655386 FUS655386:FVB655386 GEO655386:GEX655386 GOK655386:GOT655386 GYG655386:GYP655386 HIC655386:HIL655386 HRY655386:HSH655386 IBU655386:ICD655386 ILQ655386:ILZ655386 IVM655386:IVV655386 JFI655386:JFR655386 JPE655386:JPN655386 JZA655386:JZJ655386 KIW655386:KJF655386 KSS655386:KTB655386 LCO655386:LCX655386 LMK655386:LMT655386 LWG655386:LWP655386 MGC655386:MGL655386 MPY655386:MQH655386 MZU655386:NAD655386 NJQ655386:NJZ655386 NTM655386:NTV655386 ODI655386:ODR655386 ONE655386:ONN655386 OXA655386:OXJ655386 PGW655386:PHF655386 PQS655386:PRB655386 QAO655386:QAX655386 QKK655386:QKT655386 QUG655386:QUP655386 REC655386:REL655386 RNY655386:ROH655386 RXU655386:RYD655386 SHQ655386:SHZ655386 SRM655386:SRV655386 TBI655386:TBR655386 TLE655386:TLN655386 TVA655386:TVJ655386 UEW655386:UFF655386 UOS655386:UPB655386 UYO655386:UYX655386 VIK655386:VIT655386 VSG655386:VSP655386 WCC655386:WCL655386 WLY655386:WMH655386 WVU655386:WWD655386 M720922:V720922 JI720922:JR720922 TE720922:TN720922 ADA720922:ADJ720922 AMW720922:ANF720922 AWS720922:AXB720922 BGO720922:BGX720922 BQK720922:BQT720922 CAG720922:CAP720922 CKC720922:CKL720922 CTY720922:CUH720922 DDU720922:DED720922 DNQ720922:DNZ720922 DXM720922:DXV720922 EHI720922:EHR720922 ERE720922:ERN720922 FBA720922:FBJ720922 FKW720922:FLF720922 FUS720922:FVB720922 GEO720922:GEX720922 GOK720922:GOT720922 GYG720922:GYP720922 HIC720922:HIL720922 HRY720922:HSH720922 IBU720922:ICD720922 ILQ720922:ILZ720922 IVM720922:IVV720922 JFI720922:JFR720922 JPE720922:JPN720922 JZA720922:JZJ720922 KIW720922:KJF720922 KSS720922:KTB720922 LCO720922:LCX720922 LMK720922:LMT720922 LWG720922:LWP720922 MGC720922:MGL720922 MPY720922:MQH720922 MZU720922:NAD720922 NJQ720922:NJZ720922 NTM720922:NTV720922 ODI720922:ODR720922 ONE720922:ONN720922 OXA720922:OXJ720922 PGW720922:PHF720922 PQS720922:PRB720922 QAO720922:QAX720922 QKK720922:QKT720922 QUG720922:QUP720922 REC720922:REL720922 RNY720922:ROH720922 RXU720922:RYD720922 SHQ720922:SHZ720922 SRM720922:SRV720922 TBI720922:TBR720922 TLE720922:TLN720922 TVA720922:TVJ720922 UEW720922:UFF720922 UOS720922:UPB720922 UYO720922:UYX720922 VIK720922:VIT720922 VSG720922:VSP720922 WCC720922:WCL720922 WLY720922:WMH720922 WVU720922:WWD720922 M786458:V786458 JI786458:JR786458 TE786458:TN786458 ADA786458:ADJ786458 AMW786458:ANF786458 AWS786458:AXB786458 BGO786458:BGX786458 BQK786458:BQT786458 CAG786458:CAP786458 CKC786458:CKL786458 CTY786458:CUH786458 DDU786458:DED786458 DNQ786458:DNZ786458 DXM786458:DXV786458 EHI786458:EHR786458 ERE786458:ERN786458 FBA786458:FBJ786458 FKW786458:FLF786458 FUS786458:FVB786458 GEO786458:GEX786458 GOK786458:GOT786458 GYG786458:GYP786458 HIC786458:HIL786458 HRY786458:HSH786458 IBU786458:ICD786458 ILQ786458:ILZ786458 IVM786458:IVV786458 JFI786458:JFR786458 JPE786458:JPN786458 JZA786458:JZJ786458 KIW786458:KJF786458 KSS786458:KTB786458 LCO786458:LCX786458 LMK786458:LMT786458 LWG786458:LWP786458 MGC786458:MGL786458 MPY786458:MQH786458 MZU786458:NAD786458 NJQ786458:NJZ786458 NTM786458:NTV786458 ODI786458:ODR786458 ONE786458:ONN786458 OXA786458:OXJ786458 PGW786458:PHF786458 PQS786458:PRB786458 QAO786458:QAX786458 QKK786458:QKT786458 QUG786458:QUP786458 REC786458:REL786458 RNY786458:ROH786458 RXU786458:RYD786458 SHQ786458:SHZ786458 SRM786458:SRV786458 TBI786458:TBR786458 TLE786458:TLN786458 TVA786458:TVJ786458 UEW786458:UFF786458 UOS786458:UPB786458 UYO786458:UYX786458 VIK786458:VIT786458 VSG786458:VSP786458 WCC786458:WCL786458 WLY786458:WMH786458 WVU786458:WWD786458 M851994:V851994 JI851994:JR851994 TE851994:TN851994 ADA851994:ADJ851994 AMW851994:ANF851994 AWS851994:AXB851994 BGO851994:BGX851994 BQK851994:BQT851994 CAG851994:CAP851994 CKC851994:CKL851994 CTY851994:CUH851994 DDU851994:DED851994 DNQ851994:DNZ851994 DXM851994:DXV851994 EHI851994:EHR851994 ERE851994:ERN851994 FBA851994:FBJ851994 FKW851994:FLF851994 FUS851994:FVB851994 GEO851994:GEX851994 GOK851994:GOT851994 GYG851994:GYP851994 HIC851994:HIL851994 HRY851994:HSH851994 IBU851994:ICD851994 ILQ851994:ILZ851994 IVM851994:IVV851994 JFI851994:JFR851994 JPE851994:JPN851994 JZA851994:JZJ851994 KIW851994:KJF851994 KSS851994:KTB851994 LCO851994:LCX851994 LMK851994:LMT851994 LWG851994:LWP851994 MGC851994:MGL851994 MPY851994:MQH851994 MZU851994:NAD851994 NJQ851994:NJZ851994 NTM851994:NTV851994 ODI851994:ODR851994 ONE851994:ONN851994 OXA851994:OXJ851994 PGW851994:PHF851994 PQS851994:PRB851994 QAO851994:QAX851994 QKK851994:QKT851994 QUG851994:QUP851994 REC851994:REL851994 RNY851994:ROH851994 RXU851994:RYD851994 SHQ851994:SHZ851994 SRM851994:SRV851994 TBI851994:TBR851994 TLE851994:TLN851994 TVA851994:TVJ851994 UEW851994:UFF851994 UOS851994:UPB851994 UYO851994:UYX851994 VIK851994:VIT851994 VSG851994:VSP851994 WCC851994:WCL851994 WLY851994:WMH851994 WVU851994:WWD851994 M917530:V917530 JI917530:JR917530 TE917530:TN917530 ADA917530:ADJ917530 AMW917530:ANF917530 AWS917530:AXB917530 BGO917530:BGX917530 BQK917530:BQT917530 CAG917530:CAP917530 CKC917530:CKL917530 CTY917530:CUH917530 DDU917530:DED917530 DNQ917530:DNZ917530 DXM917530:DXV917530 EHI917530:EHR917530 ERE917530:ERN917530 FBA917530:FBJ917530 FKW917530:FLF917530 FUS917530:FVB917530 GEO917530:GEX917530 GOK917530:GOT917530 GYG917530:GYP917530 HIC917530:HIL917530 HRY917530:HSH917530 IBU917530:ICD917530 ILQ917530:ILZ917530 IVM917530:IVV917530 JFI917530:JFR917530 JPE917530:JPN917530 JZA917530:JZJ917530 KIW917530:KJF917530 KSS917530:KTB917530 LCO917530:LCX917530 LMK917530:LMT917530 LWG917530:LWP917530 MGC917530:MGL917530 MPY917530:MQH917530 MZU917530:NAD917530 NJQ917530:NJZ917530 NTM917530:NTV917530 ODI917530:ODR917530 ONE917530:ONN917530 OXA917530:OXJ917530 PGW917530:PHF917530 PQS917530:PRB917530 QAO917530:QAX917530 QKK917530:QKT917530 QUG917530:QUP917530 REC917530:REL917530 RNY917530:ROH917530 RXU917530:RYD917530 SHQ917530:SHZ917530 SRM917530:SRV917530 TBI917530:TBR917530 TLE917530:TLN917530 TVA917530:TVJ917530 UEW917530:UFF917530 UOS917530:UPB917530 UYO917530:UYX917530 VIK917530:VIT917530 VSG917530:VSP917530 WCC917530:WCL917530 WLY917530:WMH917530 WVU917530:WWD917530 M983066:V983066 JI983066:JR983066 TE983066:TN983066 ADA983066:ADJ983066 AMW983066:ANF983066 AWS983066:AXB983066 BGO983066:BGX983066 BQK983066:BQT983066 CAG983066:CAP983066 CKC983066:CKL983066 CTY983066:CUH983066 DDU983066:DED983066 DNQ983066:DNZ983066 DXM983066:DXV983066 EHI983066:EHR983066 ERE983066:ERN983066 FBA983066:FBJ983066 FKW983066:FLF983066 FUS983066:FVB983066 GEO983066:GEX983066 GOK983066:GOT983066 GYG983066:GYP983066 HIC983066:HIL983066 HRY983066:HSH983066 IBU983066:ICD983066 ILQ983066:ILZ983066 IVM983066:IVV983066 JFI983066:JFR983066 JPE983066:JPN983066 JZA983066:JZJ983066 KIW983066:KJF983066 KSS983066:KTB983066 LCO983066:LCX983066 LMK983066:LMT983066 LWG983066:LWP983066 MGC983066:MGL983066 MPY983066:MQH983066 MZU983066:NAD983066 NJQ983066:NJZ983066 NTM983066:NTV983066 ODI983066:ODR983066 ONE983066:ONN983066 OXA983066:OXJ983066 PGW983066:PHF983066 PQS983066:PRB983066 QAO983066:QAX983066 QKK983066:QKT983066 QUG983066:QUP983066 REC983066:REL983066 RNY983066:ROH983066 RXU983066:RYD983066 SHQ983066:SHZ983066 SRM983066:SRV983066 TBI983066:TBR983066 TLE983066:TLN983066 TVA983066:TVJ983066 UEW983066:UFF983066 UOS983066:UPB983066 UYO983066:UYX983066 VIK983066:VIT983066 VSG983066:VSP983066 WCC983066:WCL983066 WLY983066:WMH983066 WVU983066:WWD983066">
      <formula1>$AB$19:$AB$22</formula1>
    </dataValidation>
    <dataValidation type="list" allowBlank="1" showInputMessage="1" showErrorMessage="1" errorTitle="Procurement Procedure" error="Enter selection from drop-down list" sqref="H7:L7 JD7:JH7 SZ7:TD7 ACV7:ACZ7 AMR7:AMV7 AWN7:AWR7 BGJ7:BGN7 BQF7:BQJ7 CAB7:CAF7 CJX7:CKB7 CTT7:CTX7 DDP7:DDT7 DNL7:DNP7 DXH7:DXL7 EHD7:EHH7 EQZ7:ERD7 FAV7:FAZ7 FKR7:FKV7 FUN7:FUR7 GEJ7:GEN7 GOF7:GOJ7 GYB7:GYF7 HHX7:HIB7 HRT7:HRX7 IBP7:IBT7 ILL7:ILP7 IVH7:IVL7 JFD7:JFH7 JOZ7:JPD7 JYV7:JYZ7 KIR7:KIV7 KSN7:KSR7 LCJ7:LCN7 LMF7:LMJ7 LWB7:LWF7 MFX7:MGB7 MPT7:MPX7 MZP7:MZT7 NJL7:NJP7 NTH7:NTL7 ODD7:ODH7 OMZ7:OND7 OWV7:OWZ7 PGR7:PGV7 PQN7:PQR7 QAJ7:QAN7 QKF7:QKJ7 QUB7:QUF7 RDX7:REB7 RNT7:RNX7 RXP7:RXT7 SHL7:SHP7 SRH7:SRL7 TBD7:TBH7 TKZ7:TLD7 TUV7:TUZ7 UER7:UEV7 UON7:UOR7 UYJ7:UYN7 VIF7:VIJ7 VSB7:VSF7 WBX7:WCB7 WLT7:WLX7 WVP7:WVT7 H65543:L65543 JD65543:JH65543 SZ65543:TD65543 ACV65543:ACZ65543 AMR65543:AMV65543 AWN65543:AWR65543 BGJ65543:BGN65543 BQF65543:BQJ65543 CAB65543:CAF65543 CJX65543:CKB65543 CTT65543:CTX65543 DDP65543:DDT65543 DNL65543:DNP65543 DXH65543:DXL65543 EHD65543:EHH65543 EQZ65543:ERD65543 FAV65543:FAZ65543 FKR65543:FKV65543 FUN65543:FUR65543 GEJ65543:GEN65543 GOF65543:GOJ65543 GYB65543:GYF65543 HHX65543:HIB65543 HRT65543:HRX65543 IBP65543:IBT65543 ILL65543:ILP65543 IVH65543:IVL65543 JFD65543:JFH65543 JOZ65543:JPD65543 JYV65543:JYZ65543 KIR65543:KIV65543 KSN65543:KSR65543 LCJ65543:LCN65543 LMF65543:LMJ65543 LWB65543:LWF65543 MFX65543:MGB65543 MPT65543:MPX65543 MZP65543:MZT65543 NJL65543:NJP65543 NTH65543:NTL65543 ODD65543:ODH65543 OMZ65543:OND65543 OWV65543:OWZ65543 PGR65543:PGV65543 PQN65543:PQR65543 QAJ65543:QAN65543 QKF65543:QKJ65543 QUB65543:QUF65543 RDX65543:REB65543 RNT65543:RNX65543 RXP65543:RXT65543 SHL65543:SHP65543 SRH65543:SRL65543 TBD65543:TBH65543 TKZ65543:TLD65543 TUV65543:TUZ65543 UER65543:UEV65543 UON65543:UOR65543 UYJ65543:UYN65543 VIF65543:VIJ65543 VSB65543:VSF65543 WBX65543:WCB65543 WLT65543:WLX65543 WVP65543:WVT65543 H131079:L131079 JD131079:JH131079 SZ131079:TD131079 ACV131079:ACZ131079 AMR131079:AMV131079 AWN131079:AWR131079 BGJ131079:BGN131079 BQF131079:BQJ131079 CAB131079:CAF131079 CJX131079:CKB131079 CTT131079:CTX131079 DDP131079:DDT131079 DNL131079:DNP131079 DXH131079:DXL131079 EHD131079:EHH131079 EQZ131079:ERD131079 FAV131079:FAZ131079 FKR131079:FKV131079 FUN131079:FUR131079 GEJ131079:GEN131079 GOF131079:GOJ131079 GYB131079:GYF131079 HHX131079:HIB131079 HRT131079:HRX131079 IBP131079:IBT131079 ILL131079:ILP131079 IVH131079:IVL131079 JFD131079:JFH131079 JOZ131079:JPD131079 JYV131079:JYZ131079 KIR131079:KIV131079 KSN131079:KSR131079 LCJ131079:LCN131079 LMF131079:LMJ131079 LWB131079:LWF131079 MFX131079:MGB131079 MPT131079:MPX131079 MZP131079:MZT131079 NJL131079:NJP131079 NTH131079:NTL131079 ODD131079:ODH131079 OMZ131079:OND131079 OWV131079:OWZ131079 PGR131079:PGV131079 PQN131079:PQR131079 QAJ131079:QAN131079 QKF131079:QKJ131079 QUB131079:QUF131079 RDX131079:REB131079 RNT131079:RNX131079 RXP131079:RXT131079 SHL131079:SHP131079 SRH131079:SRL131079 TBD131079:TBH131079 TKZ131079:TLD131079 TUV131079:TUZ131079 UER131079:UEV131079 UON131079:UOR131079 UYJ131079:UYN131079 VIF131079:VIJ131079 VSB131079:VSF131079 WBX131079:WCB131079 WLT131079:WLX131079 WVP131079:WVT131079 H196615:L196615 JD196615:JH196615 SZ196615:TD196615 ACV196615:ACZ196615 AMR196615:AMV196615 AWN196615:AWR196615 BGJ196615:BGN196615 BQF196615:BQJ196615 CAB196615:CAF196615 CJX196615:CKB196615 CTT196615:CTX196615 DDP196615:DDT196615 DNL196615:DNP196615 DXH196615:DXL196615 EHD196615:EHH196615 EQZ196615:ERD196615 FAV196615:FAZ196615 FKR196615:FKV196615 FUN196615:FUR196615 GEJ196615:GEN196615 GOF196615:GOJ196615 GYB196615:GYF196615 HHX196615:HIB196615 HRT196615:HRX196615 IBP196615:IBT196615 ILL196615:ILP196615 IVH196615:IVL196615 JFD196615:JFH196615 JOZ196615:JPD196615 JYV196615:JYZ196615 KIR196615:KIV196615 KSN196615:KSR196615 LCJ196615:LCN196615 LMF196615:LMJ196615 LWB196615:LWF196615 MFX196615:MGB196615 MPT196615:MPX196615 MZP196615:MZT196615 NJL196615:NJP196615 NTH196615:NTL196615 ODD196615:ODH196615 OMZ196615:OND196615 OWV196615:OWZ196615 PGR196615:PGV196615 PQN196615:PQR196615 QAJ196615:QAN196615 QKF196615:QKJ196615 QUB196615:QUF196615 RDX196615:REB196615 RNT196615:RNX196615 RXP196615:RXT196615 SHL196615:SHP196615 SRH196615:SRL196615 TBD196615:TBH196615 TKZ196615:TLD196615 TUV196615:TUZ196615 UER196615:UEV196615 UON196615:UOR196615 UYJ196615:UYN196615 VIF196615:VIJ196615 VSB196615:VSF196615 WBX196615:WCB196615 WLT196615:WLX196615 WVP196615:WVT196615 H262151:L262151 JD262151:JH262151 SZ262151:TD262151 ACV262151:ACZ262151 AMR262151:AMV262151 AWN262151:AWR262151 BGJ262151:BGN262151 BQF262151:BQJ262151 CAB262151:CAF262151 CJX262151:CKB262151 CTT262151:CTX262151 DDP262151:DDT262151 DNL262151:DNP262151 DXH262151:DXL262151 EHD262151:EHH262151 EQZ262151:ERD262151 FAV262151:FAZ262151 FKR262151:FKV262151 FUN262151:FUR262151 GEJ262151:GEN262151 GOF262151:GOJ262151 GYB262151:GYF262151 HHX262151:HIB262151 HRT262151:HRX262151 IBP262151:IBT262151 ILL262151:ILP262151 IVH262151:IVL262151 JFD262151:JFH262151 JOZ262151:JPD262151 JYV262151:JYZ262151 KIR262151:KIV262151 KSN262151:KSR262151 LCJ262151:LCN262151 LMF262151:LMJ262151 LWB262151:LWF262151 MFX262151:MGB262151 MPT262151:MPX262151 MZP262151:MZT262151 NJL262151:NJP262151 NTH262151:NTL262151 ODD262151:ODH262151 OMZ262151:OND262151 OWV262151:OWZ262151 PGR262151:PGV262151 PQN262151:PQR262151 QAJ262151:QAN262151 QKF262151:QKJ262151 QUB262151:QUF262151 RDX262151:REB262151 RNT262151:RNX262151 RXP262151:RXT262151 SHL262151:SHP262151 SRH262151:SRL262151 TBD262151:TBH262151 TKZ262151:TLD262151 TUV262151:TUZ262151 UER262151:UEV262151 UON262151:UOR262151 UYJ262151:UYN262151 VIF262151:VIJ262151 VSB262151:VSF262151 WBX262151:WCB262151 WLT262151:WLX262151 WVP262151:WVT262151 H327687:L327687 JD327687:JH327687 SZ327687:TD327687 ACV327687:ACZ327687 AMR327687:AMV327687 AWN327687:AWR327687 BGJ327687:BGN327687 BQF327687:BQJ327687 CAB327687:CAF327687 CJX327687:CKB327687 CTT327687:CTX327687 DDP327687:DDT327687 DNL327687:DNP327687 DXH327687:DXL327687 EHD327687:EHH327687 EQZ327687:ERD327687 FAV327687:FAZ327687 FKR327687:FKV327687 FUN327687:FUR327687 GEJ327687:GEN327687 GOF327687:GOJ327687 GYB327687:GYF327687 HHX327687:HIB327687 HRT327687:HRX327687 IBP327687:IBT327687 ILL327687:ILP327687 IVH327687:IVL327687 JFD327687:JFH327687 JOZ327687:JPD327687 JYV327687:JYZ327687 KIR327687:KIV327687 KSN327687:KSR327687 LCJ327687:LCN327687 LMF327687:LMJ327687 LWB327687:LWF327687 MFX327687:MGB327687 MPT327687:MPX327687 MZP327687:MZT327687 NJL327687:NJP327687 NTH327687:NTL327687 ODD327687:ODH327687 OMZ327687:OND327687 OWV327687:OWZ327687 PGR327687:PGV327687 PQN327687:PQR327687 QAJ327687:QAN327687 QKF327687:QKJ327687 QUB327687:QUF327687 RDX327687:REB327687 RNT327687:RNX327687 RXP327687:RXT327687 SHL327687:SHP327687 SRH327687:SRL327687 TBD327687:TBH327687 TKZ327687:TLD327687 TUV327687:TUZ327687 UER327687:UEV327687 UON327687:UOR327687 UYJ327687:UYN327687 VIF327687:VIJ327687 VSB327687:VSF327687 WBX327687:WCB327687 WLT327687:WLX327687 WVP327687:WVT327687 H393223:L393223 JD393223:JH393223 SZ393223:TD393223 ACV393223:ACZ393223 AMR393223:AMV393223 AWN393223:AWR393223 BGJ393223:BGN393223 BQF393223:BQJ393223 CAB393223:CAF393223 CJX393223:CKB393223 CTT393223:CTX393223 DDP393223:DDT393223 DNL393223:DNP393223 DXH393223:DXL393223 EHD393223:EHH393223 EQZ393223:ERD393223 FAV393223:FAZ393223 FKR393223:FKV393223 FUN393223:FUR393223 GEJ393223:GEN393223 GOF393223:GOJ393223 GYB393223:GYF393223 HHX393223:HIB393223 HRT393223:HRX393223 IBP393223:IBT393223 ILL393223:ILP393223 IVH393223:IVL393223 JFD393223:JFH393223 JOZ393223:JPD393223 JYV393223:JYZ393223 KIR393223:KIV393223 KSN393223:KSR393223 LCJ393223:LCN393223 LMF393223:LMJ393223 LWB393223:LWF393223 MFX393223:MGB393223 MPT393223:MPX393223 MZP393223:MZT393223 NJL393223:NJP393223 NTH393223:NTL393223 ODD393223:ODH393223 OMZ393223:OND393223 OWV393223:OWZ393223 PGR393223:PGV393223 PQN393223:PQR393223 QAJ393223:QAN393223 QKF393223:QKJ393223 QUB393223:QUF393223 RDX393223:REB393223 RNT393223:RNX393223 RXP393223:RXT393223 SHL393223:SHP393223 SRH393223:SRL393223 TBD393223:TBH393223 TKZ393223:TLD393223 TUV393223:TUZ393223 UER393223:UEV393223 UON393223:UOR393223 UYJ393223:UYN393223 VIF393223:VIJ393223 VSB393223:VSF393223 WBX393223:WCB393223 WLT393223:WLX393223 WVP393223:WVT393223 H458759:L458759 JD458759:JH458759 SZ458759:TD458759 ACV458759:ACZ458759 AMR458759:AMV458759 AWN458759:AWR458759 BGJ458759:BGN458759 BQF458759:BQJ458759 CAB458759:CAF458759 CJX458759:CKB458759 CTT458759:CTX458759 DDP458759:DDT458759 DNL458759:DNP458759 DXH458759:DXL458759 EHD458759:EHH458759 EQZ458759:ERD458759 FAV458759:FAZ458759 FKR458759:FKV458759 FUN458759:FUR458759 GEJ458759:GEN458759 GOF458759:GOJ458759 GYB458759:GYF458759 HHX458759:HIB458759 HRT458759:HRX458759 IBP458759:IBT458759 ILL458759:ILP458759 IVH458759:IVL458759 JFD458759:JFH458759 JOZ458759:JPD458759 JYV458759:JYZ458759 KIR458759:KIV458759 KSN458759:KSR458759 LCJ458759:LCN458759 LMF458759:LMJ458759 LWB458759:LWF458759 MFX458759:MGB458759 MPT458759:MPX458759 MZP458759:MZT458759 NJL458759:NJP458759 NTH458759:NTL458759 ODD458759:ODH458759 OMZ458759:OND458759 OWV458759:OWZ458759 PGR458759:PGV458759 PQN458759:PQR458759 QAJ458759:QAN458759 QKF458759:QKJ458759 QUB458759:QUF458759 RDX458759:REB458759 RNT458759:RNX458759 RXP458759:RXT458759 SHL458759:SHP458759 SRH458759:SRL458759 TBD458759:TBH458759 TKZ458759:TLD458759 TUV458759:TUZ458759 UER458759:UEV458759 UON458759:UOR458759 UYJ458759:UYN458759 VIF458759:VIJ458759 VSB458759:VSF458759 WBX458759:WCB458759 WLT458759:WLX458759 WVP458759:WVT458759 H524295:L524295 JD524295:JH524295 SZ524295:TD524295 ACV524295:ACZ524295 AMR524295:AMV524295 AWN524295:AWR524295 BGJ524295:BGN524295 BQF524295:BQJ524295 CAB524295:CAF524295 CJX524295:CKB524295 CTT524295:CTX524295 DDP524295:DDT524295 DNL524295:DNP524295 DXH524295:DXL524295 EHD524295:EHH524295 EQZ524295:ERD524295 FAV524295:FAZ524295 FKR524295:FKV524295 FUN524295:FUR524295 GEJ524295:GEN524295 GOF524295:GOJ524295 GYB524295:GYF524295 HHX524295:HIB524295 HRT524295:HRX524295 IBP524295:IBT524295 ILL524295:ILP524295 IVH524295:IVL524295 JFD524295:JFH524295 JOZ524295:JPD524295 JYV524295:JYZ524295 KIR524295:KIV524295 KSN524295:KSR524295 LCJ524295:LCN524295 LMF524295:LMJ524295 LWB524295:LWF524295 MFX524295:MGB524295 MPT524295:MPX524295 MZP524295:MZT524295 NJL524295:NJP524295 NTH524295:NTL524295 ODD524295:ODH524295 OMZ524295:OND524295 OWV524295:OWZ524295 PGR524295:PGV524295 PQN524295:PQR524295 QAJ524295:QAN524295 QKF524295:QKJ524295 QUB524295:QUF524295 RDX524295:REB524295 RNT524295:RNX524295 RXP524295:RXT524295 SHL524295:SHP524295 SRH524295:SRL524295 TBD524295:TBH524295 TKZ524295:TLD524295 TUV524295:TUZ524295 UER524295:UEV524295 UON524295:UOR524295 UYJ524295:UYN524295 VIF524295:VIJ524295 VSB524295:VSF524295 WBX524295:WCB524295 WLT524295:WLX524295 WVP524295:WVT524295 H589831:L589831 JD589831:JH589831 SZ589831:TD589831 ACV589831:ACZ589831 AMR589831:AMV589831 AWN589831:AWR589831 BGJ589831:BGN589831 BQF589831:BQJ589831 CAB589831:CAF589831 CJX589831:CKB589831 CTT589831:CTX589831 DDP589831:DDT589831 DNL589831:DNP589831 DXH589831:DXL589831 EHD589831:EHH589831 EQZ589831:ERD589831 FAV589831:FAZ589831 FKR589831:FKV589831 FUN589831:FUR589831 GEJ589831:GEN589831 GOF589831:GOJ589831 GYB589831:GYF589831 HHX589831:HIB589831 HRT589831:HRX589831 IBP589831:IBT589831 ILL589831:ILP589831 IVH589831:IVL589831 JFD589831:JFH589831 JOZ589831:JPD589831 JYV589831:JYZ589831 KIR589831:KIV589831 KSN589831:KSR589831 LCJ589831:LCN589831 LMF589831:LMJ589831 LWB589831:LWF589831 MFX589831:MGB589831 MPT589831:MPX589831 MZP589831:MZT589831 NJL589831:NJP589831 NTH589831:NTL589831 ODD589831:ODH589831 OMZ589831:OND589831 OWV589831:OWZ589831 PGR589831:PGV589831 PQN589831:PQR589831 QAJ589831:QAN589831 QKF589831:QKJ589831 QUB589831:QUF589831 RDX589831:REB589831 RNT589831:RNX589831 RXP589831:RXT589831 SHL589831:SHP589831 SRH589831:SRL589831 TBD589831:TBH589831 TKZ589831:TLD589831 TUV589831:TUZ589831 UER589831:UEV589831 UON589831:UOR589831 UYJ589831:UYN589831 VIF589831:VIJ589831 VSB589831:VSF589831 WBX589831:WCB589831 WLT589831:WLX589831 WVP589831:WVT589831 H655367:L655367 JD655367:JH655367 SZ655367:TD655367 ACV655367:ACZ655367 AMR655367:AMV655367 AWN655367:AWR655367 BGJ655367:BGN655367 BQF655367:BQJ655367 CAB655367:CAF655367 CJX655367:CKB655367 CTT655367:CTX655367 DDP655367:DDT655367 DNL655367:DNP655367 DXH655367:DXL655367 EHD655367:EHH655367 EQZ655367:ERD655367 FAV655367:FAZ655367 FKR655367:FKV655367 FUN655367:FUR655367 GEJ655367:GEN655367 GOF655367:GOJ655367 GYB655367:GYF655367 HHX655367:HIB655367 HRT655367:HRX655367 IBP655367:IBT655367 ILL655367:ILP655367 IVH655367:IVL655367 JFD655367:JFH655367 JOZ655367:JPD655367 JYV655367:JYZ655367 KIR655367:KIV655367 KSN655367:KSR655367 LCJ655367:LCN655367 LMF655367:LMJ655367 LWB655367:LWF655367 MFX655367:MGB655367 MPT655367:MPX655367 MZP655367:MZT655367 NJL655367:NJP655367 NTH655367:NTL655367 ODD655367:ODH655367 OMZ655367:OND655367 OWV655367:OWZ655367 PGR655367:PGV655367 PQN655367:PQR655367 QAJ655367:QAN655367 QKF655367:QKJ655367 QUB655367:QUF655367 RDX655367:REB655367 RNT655367:RNX655367 RXP655367:RXT655367 SHL655367:SHP655367 SRH655367:SRL655367 TBD655367:TBH655367 TKZ655367:TLD655367 TUV655367:TUZ655367 UER655367:UEV655367 UON655367:UOR655367 UYJ655367:UYN655367 VIF655367:VIJ655367 VSB655367:VSF655367 WBX655367:WCB655367 WLT655367:WLX655367 WVP655367:WVT655367 H720903:L720903 JD720903:JH720903 SZ720903:TD720903 ACV720903:ACZ720903 AMR720903:AMV720903 AWN720903:AWR720903 BGJ720903:BGN720903 BQF720903:BQJ720903 CAB720903:CAF720903 CJX720903:CKB720903 CTT720903:CTX720903 DDP720903:DDT720903 DNL720903:DNP720903 DXH720903:DXL720903 EHD720903:EHH720903 EQZ720903:ERD720903 FAV720903:FAZ720903 FKR720903:FKV720903 FUN720903:FUR720903 GEJ720903:GEN720903 GOF720903:GOJ720903 GYB720903:GYF720903 HHX720903:HIB720903 HRT720903:HRX720903 IBP720903:IBT720903 ILL720903:ILP720903 IVH720903:IVL720903 JFD720903:JFH720903 JOZ720903:JPD720903 JYV720903:JYZ720903 KIR720903:KIV720903 KSN720903:KSR720903 LCJ720903:LCN720903 LMF720903:LMJ720903 LWB720903:LWF720903 MFX720903:MGB720903 MPT720903:MPX720903 MZP720903:MZT720903 NJL720903:NJP720903 NTH720903:NTL720903 ODD720903:ODH720903 OMZ720903:OND720903 OWV720903:OWZ720903 PGR720903:PGV720903 PQN720903:PQR720903 QAJ720903:QAN720903 QKF720903:QKJ720903 QUB720903:QUF720903 RDX720903:REB720903 RNT720903:RNX720903 RXP720903:RXT720903 SHL720903:SHP720903 SRH720903:SRL720903 TBD720903:TBH720903 TKZ720903:TLD720903 TUV720903:TUZ720903 UER720903:UEV720903 UON720903:UOR720903 UYJ720903:UYN720903 VIF720903:VIJ720903 VSB720903:VSF720903 WBX720903:WCB720903 WLT720903:WLX720903 WVP720903:WVT720903 H786439:L786439 JD786439:JH786439 SZ786439:TD786439 ACV786439:ACZ786439 AMR786439:AMV786439 AWN786439:AWR786439 BGJ786439:BGN786439 BQF786439:BQJ786439 CAB786439:CAF786439 CJX786439:CKB786439 CTT786439:CTX786439 DDP786439:DDT786439 DNL786439:DNP786439 DXH786439:DXL786439 EHD786439:EHH786439 EQZ786439:ERD786439 FAV786439:FAZ786439 FKR786439:FKV786439 FUN786439:FUR786439 GEJ786439:GEN786439 GOF786439:GOJ786439 GYB786439:GYF786439 HHX786439:HIB786439 HRT786439:HRX786439 IBP786439:IBT786439 ILL786439:ILP786439 IVH786439:IVL786439 JFD786439:JFH786439 JOZ786439:JPD786439 JYV786439:JYZ786439 KIR786439:KIV786439 KSN786439:KSR786439 LCJ786439:LCN786439 LMF786439:LMJ786439 LWB786439:LWF786439 MFX786439:MGB786439 MPT786439:MPX786439 MZP786439:MZT786439 NJL786439:NJP786439 NTH786439:NTL786439 ODD786439:ODH786439 OMZ786439:OND786439 OWV786439:OWZ786439 PGR786439:PGV786439 PQN786439:PQR786439 QAJ786439:QAN786439 QKF786439:QKJ786439 QUB786439:QUF786439 RDX786439:REB786439 RNT786439:RNX786439 RXP786439:RXT786439 SHL786439:SHP786439 SRH786439:SRL786439 TBD786439:TBH786439 TKZ786439:TLD786439 TUV786439:TUZ786439 UER786439:UEV786439 UON786439:UOR786439 UYJ786439:UYN786439 VIF786439:VIJ786439 VSB786439:VSF786439 WBX786439:WCB786439 WLT786439:WLX786439 WVP786439:WVT786439 H851975:L851975 JD851975:JH851975 SZ851975:TD851975 ACV851975:ACZ851975 AMR851975:AMV851975 AWN851975:AWR851975 BGJ851975:BGN851975 BQF851975:BQJ851975 CAB851975:CAF851975 CJX851975:CKB851975 CTT851975:CTX851975 DDP851975:DDT851975 DNL851975:DNP851975 DXH851975:DXL851975 EHD851975:EHH851975 EQZ851975:ERD851975 FAV851975:FAZ851975 FKR851975:FKV851975 FUN851975:FUR851975 GEJ851975:GEN851975 GOF851975:GOJ851975 GYB851975:GYF851975 HHX851975:HIB851975 HRT851975:HRX851975 IBP851975:IBT851975 ILL851975:ILP851975 IVH851975:IVL851975 JFD851975:JFH851975 JOZ851975:JPD851975 JYV851975:JYZ851975 KIR851975:KIV851975 KSN851975:KSR851975 LCJ851975:LCN851975 LMF851975:LMJ851975 LWB851975:LWF851975 MFX851975:MGB851975 MPT851975:MPX851975 MZP851975:MZT851975 NJL851975:NJP851975 NTH851975:NTL851975 ODD851975:ODH851975 OMZ851975:OND851975 OWV851975:OWZ851975 PGR851975:PGV851975 PQN851975:PQR851975 QAJ851975:QAN851975 QKF851975:QKJ851975 QUB851975:QUF851975 RDX851975:REB851975 RNT851975:RNX851975 RXP851975:RXT851975 SHL851975:SHP851975 SRH851975:SRL851975 TBD851975:TBH851975 TKZ851975:TLD851975 TUV851975:TUZ851975 UER851975:UEV851975 UON851975:UOR851975 UYJ851975:UYN851975 VIF851975:VIJ851975 VSB851975:VSF851975 WBX851975:WCB851975 WLT851975:WLX851975 WVP851975:WVT851975 H917511:L917511 JD917511:JH917511 SZ917511:TD917511 ACV917511:ACZ917511 AMR917511:AMV917511 AWN917511:AWR917511 BGJ917511:BGN917511 BQF917511:BQJ917511 CAB917511:CAF917511 CJX917511:CKB917511 CTT917511:CTX917511 DDP917511:DDT917511 DNL917511:DNP917511 DXH917511:DXL917511 EHD917511:EHH917511 EQZ917511:ERD917511 FAV917511:FAZ917511 FKR917511:FKV917511 FUN917511:FUR917511 GEJ917511:GEN917511 GOF917511:GOJ917511 GYB917511:GYF917511 HHX917511:HIB917511 HRT917511:HRX917511 IBP917511:IBT917511 ILL917511:ILP917511 IVH917511:IVL917511 JFD917511:JFH917511 JOZ917511:JPD917511 JYV917511:JYZ917511 KIR917511:KIV917511 KSN917511:KSR917511 LCJ917511:LCN917511 LMF917511:LMJ917511 LWB917511:LWF917511 MFX917511:MGB917511 MPT917511:MPX917511 MZP917511:MZT917511 NJL917511:NJP917511 NTH917511:NTL917511 ODD917511:ODH917511 OMZ917511:OND917511 OWV917511:OWZ917511 PGR917511:PGV917511 PQN917511:PQR917511 QAJ917511:QAN917511 QKF917511:QKJ917511 QUB917511:QUF917511 RDX917511:REB917511 RNT917511:RNX917511 RXP917511:RXT917511 SHL917511:SHP917511 SRH917511:SRL917511 TBD917511:TBH917511 TKZ917511:TLD917511 TUV917511:TUZ917511 UER917511:UEV917511 UON917511:UOR917511 UYJ917511:UYN917511 VIF917511:VIJ917511 VSB917511:VSF917511 WBX917511:WCB917511 WLT917511:WLX917511 WVP917511:WVT917511 H983047:L983047 JD983047:JH983047 SZ983047:TD983047 ACV983047:ACZ983047 AMR983047:AMV983047 AWN983047:AWR983047 BGJ983047:BGN983047 BQF983047:BQJ983047 CAB983047:CAF983047 CJX983047:CKB983047 CTT983047:CTX983047 DDP983047:DDT983047 DNL983047:DNP983047 DXH983047:DXL983047 EHD983047:EHH983047 EQZ983047:ERD983047 FAV983047:FAZ983047 FKR983047:FKV983047 FUN983047:FUR983047 GEJ983047:GEN983047 GOF983047:GOJ983047 GYB983047:GYF983047 HHX983047:HIB983047 HRT983047:HRX983047 IBP983047:IBT983047 ILL983047:ILP983047 IVH983047:IVL983047 JFD983047:JFH983047 JOZ983047:JPD983047 JYV983047:JYZ983047 KIR983047:KIV983047 KSN983047:KSR983047 LCJ983047:LCN983047 LMF983047:LMJ983047 LWB983047:LWF983047 MFX983047:MGB983047 MPT983047:MPX983047 MZP983047:MZT983047 NJL983047:NJP983047 NTH983047:NTL983047 ODD983047:ODH983047 OMZ983047:OND983047 OWV983047:OWZ983047 PGR983047:PGV983047 PQN983047:PQR983047 QAJ983047:QAN983047 QKF983047:QKJ983047 QUB983047:QUF983047 RDX983047:REB983047 RNT983047:RNX983047 RXP983047:RXT983047 SHL983047:SHP983047 SRH983047:SRL983047 TBD983047:TBH983047 TKZ983047:TLD983047 TUV983047:TUZ983047 UER983047:UEV983047 UON983047:UOR983047 UYJ983047:UYN983047 VIF983047:VIJ983047 VSB983047:VSF983047 WBX983047:WCB983047 WLT983047:WLX983047 WVP983047:WVT983047">
      <formula1>$AB$3:$AB$5</formula1>
    </dataValidation>
  </dataValidations>
  <printOptions horizontalCentered="1" verticalCentered="1"/>
  <pageMargins left="0.31" right="0.15748031496063" top="0.3" bottom="0" header="0.43" footer="0.28999999999999998"/>
  <pageSetup paperSize="9" scale="65" orientation="portrait" r:id="rId1"/>
  <headerFooter alignWithMargins="0">
    <oddFooter>&amp;C&amp;P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16"/>
  <sheetViews>
    <sheetView tabSelected="1" view="pageBreakPreview" zoomScaleNormal="75" workbookViewId="0">
      <selection activeCell="H26" sqref="H26:J26"/>
    </sheetView>
  </sheetViews>
  <sheetFormatPr defaultRowHeight="12.75" x14ac:dyDescent="0.2"/>
  <cols>
    <col min="1" max="1" width="2.875" style="339" customWidth="1"/>
    <col min="2" max="2" width="1.5" style="29" customWidth="1"/>
    <col min="3" max="3" width="23.375" style="29" customWidth="1"/>
    <col min="4" max="4" width="1.625" style="29" customWidth="1"/>
    <col min="5" max="5" width="12.5" style="29" customWidth="1"/>
    <col min="6" max="6" width="16.5" style="29" customWidth="1"/>
    <col min="7" max="7" width="7.625" style="29" customWidth="1"/>
    <col min="8" max="8" width="15.625" style="29" customWidth="1"/>
    <col min="9" max="9" width="2.125" style="29" customWidth="1"/>
    <col min="10" max="10" width="10.625" style="29" customWidth="1"/>
    <col min="11" max="11" width="9.5" style="29" customWidth="1"/>
    <col min="12" max="12" width="2.125" style="29" customWidth="1"/>
    <col min="13" max="13" width="10.625" style="29" customWidth="1"/>
    <col min="14" max="14" width="9.125" style="29"/>
    <col min="15" max="15" width="2.125" style="29" customWidth="1"/>
    <col min="16" max="16" width="12.5" style="29" customWidth="1"/>
    <col min="17" max="17" width="2.875" style="339" customWidth="1"/>
    <col min="18" max="18" width="8" style="29" customWidth="1"/>
    <col min="19" max="19" width="25.125" style="29" customWidth="1"/>
    <col min="20" max="20" width="2" style="29" customWidth="1"/>
    <col min="21" max="21" width="22.625" style="29" customWidth="1"/>
    <col min="22" max="22" width="6.625" style="29" customWidth="1"/>
    <col min="23" max="23" width="7.875" style="29" customWidth="1"/>
    <col min="24" max="24" width="3.375" style="29" customWidth="1"/>
    <col min="25" max="25" width="2.625" style="29" customWidth="1"/>
    <col min="26" max="26" width="7.625" style="29" customWidth="1"/>
    <col min="27" max="27" width="10.625" style="29" customWidth="1"/>
    <col min="28" max="28" width="4.125" style="29" customWidth="1"/>
    <col min="29" max="29" width="6.625" style="29" customWidth="1"/>
    <col min="30" max="30" width="4.375" style="29" customWidth="1"/>
    <col min="31" max="31" width="6.625" style="29" customWidth="1"/>
    <col min="32" max="32" width="3.625" style="29" customWidth="1"/>
    <col min="33" max="33" width="6.625" style="29" customWidth="1"/>
    <col min="34" max="34" width="2.375" style="29" customWidth="1"/>
    <col min="35" max="256" width="9.125" style="29"/>
    <col min="257" max="257" width="2.875" style="29" customWidth="1"/>
    <col min="258" max="258" width="1.5" style="29" customWidth="1"/>
    <col min="259" max="259" width="23.375" style="29" customWidth="1"/>
    <col min="260" max="260" width="1.625" style="29" customWidth="1"/>
    <col min="261" max="261" width="12.5" style="29" customWidth="1"/>
    <col min="262" max="262" width="16.5" style="29" customWidth="1"/>
    <col min="263" max="263" width="7.625" style="29" customWidth="1"/>
    <col min="264" max="264" width="15.625" style="29" customWidth="1"/>
    <col min="265" max="265" width="2.125" style="29" customWidth="1"/>
    <col min="266" max="266" width="10.625" style="29" customWidth="1"/>
    <col min="267" max="267" width="9.5" style="29" customWidth="1"/>
    <col min="268" max="268" width="2.125" style="29" customWidth="1"/>
    <col min="269" max="269" width="10.625" style="29" customWidth="1"/>
    <col min="270" max="270" width="9.125" style="29"/>
    <col min="271" max="271" width="2.125" style="29" customWidth="1"/>
    <col min="272" max="272" width="12.5" style="29" customWidth="1"/>
    <col min="273" max="273" width="2.875" style="29" customWidth="1"/>
    <col min="274" max="274" width="8" style="29" customWidth="1"/>
    <col min="275" max="275" width="25.125" style="29" customWidth="1"/>
    <col min="276" max="276" width="2" style="29" customWidth="1"/>
    <col min="277" max="277" width="22.625" style="29" customWidth="1"/>
    <col min="278" max="278" width="6.625" style="29" customWidth="1"/>
    <col min="279" max="279" width="7.875" style="29" customWidth="1"/>
    <col min="280" max="280" width="3.375" style="29" customWidth="1"/>
    <col min="281" max="281" width="2.625" style="29" customWidth="1"/>
    <col min="282" max="282" width="7.625" style="29" customWidth="1"/>
    <col min="283" max="283" width="10.625" style="29" customWidth="1"/>
    <col min="284" max="284" width="4.125" style="29" customWidth="1"/>
    <col min="285" max="285" width="6.625" style="29" customWidth="1"/>
    <col min="286" max="286" width="4.375" style="29" customWidth="1"/>
    <col min="287" max="287" width="6.625" style="29" customWidth="1"/>
    <col min="288" max="288" width="3.625" style="29" customWidth="1"/>
    <col min="289" max="289" width="6.625" style="29" customWidth="1"/>
    <col min="290" max="290" width="2.375" style="29" customWidth="1"/>
    <col min="291" max="512" width="9.125" style="29"/>
    <col min="513" max="513" width="2.875" style="29" customWidth="1"/>
    <col min="514" max="514" width="1.5" style="29" customWidth="1"/>
    <col min="515" max="515" width="23.375" style="29" customWidth="1"/>
    <col min="516" max="516" width="1.625" style="29" customWidth="1"/>
    <col min="517" max="517" width="12.5" style="29" customWidth="1"/>
    <col min="518" max="518" width="16.5" style="29" customWidth="1"/>
    <col min="519" max="519" width="7.625" style="29" customWidth="1"/>
    <col min="520" max="520" width="15.625" style="29" customWidth="1"/>
    <col min="521" max="521" width="2.125" style="29" customWidth="1"/>
    <col min="522" max="522" width="10.625" style="29" customWidth="1"/>
    <col min="523" max="523" width="9.5" style="29" customWidth="1"/>
    <col min="524" max="524" width="2.125" style="29" customWidth="1"/>
    <col min="525" max="525" width="10.625" style="29" customWidth="1"/>
    <col min="526" max="526" width="9.125" style="29"/>
    <col min="527" max="527" width="2.125" style="29" customWidth="1"/>
    <col min="528" max="528" width="12.5" style="29" customWidth="1"/>
    <col min="529" max="529" width="2.875" style="29" customWidth="1"/>
    <col min="530" max="530" width="8" style="29" customWidth="1"/>
    <col min="531" max="531" width="25.125" style="29" customWidth="1"/>
    <col min="532" max="532" width="2" style="29" customWidth="1"/>
    <col min="533" max="533" width="22.625" style="29" customWidth="1"/>
    <col min="534" max="534" width="6.625" style="29" customWidth="1"/>
    <col min="535" max="535" width="7.875" style="29" customWidth="1"/>
    <col min="536" max="536" width="3.375" style="29" customWidth="1"/>
    <col min="537" max="537" width="2.625" style="29" customWidth="1"/>
    <col min="538" max="538" width="7.625" style="29" customWidth="1"/>
    <col min="539" max="539" width="10.625" style="29" customWidth="1"/>
    <col min="540" max="540" width="4.125" style="29" customWidth="1"/>
    <col min="541" max="541" width="6.625" style="29" customWidth="1"/>
    <col min="542" max="542" width="4.375" style="29" customWidth="1"/>
    <col min="543" max="543" width="6.625" style="29" customWidth="1"/>
    <col min="544" max="544" width="3.625" style="29" customWidth="1"/>
    <col min="545" max="545" width="6.625" style="29" customWidth="1"/>
    <col min="546" max="546" width="2.375" style="29" customWidth="1"/>
    <col min="547" max="768" width="9.125" style="29"/>
    <col min="769" max="769" width="2.875" style="29" customWidth="1"/>
    <col min="770" max="770" width="1.5" style="29" customWidth="1"/>
    <col min="771" max="771" width="23.375" style="29" customWidth="1"/>
    <col min="772" max="772" width="1.625" style="29" customWidth="1"/>
    <col min="773" max="773" width="12.5" style="29" customWidth="1"/>
    <col min="774" max="774" width="16.5" style="29" customWidth="1"/>
    <col min="775" max="775" width="7.625" style="29" customWidth="1"/>
    <col min="776" max="776" width="15.625" style="29" customWidth="1"/>
    <col min="777" max="777" width="2.125" style="29" customWidth="1"/>
    <col min="778" max="778" width="10.625" style="29" customWidth="1"/>
    <col min="779" max="779" width="9.5" style="29" customWidth="1"/>
    <col min="780" max="780" width="2.125" style="29" customWidth="1"/>
    <col min="781" max="781" width="10.625" style="29" customWidth="1"/>
    <col min="782" max="782" width="9.125" style="29"/>
    <col min="783" max="783" width="2.125" style="29" customWidth="1"/>
    <col min="784" max="784" width="12.5" style="29" customWidth="1"/>
    <col min="785" max="785" width="2.875" style="29" customWidth="1"/>
    <col min="786" max="786" width="8" style="29" customWidth="1"/>
    <col min="787" max="787" width="25.125" style="29" customWidth="1"/>
    <col min="788" max="788" width="2" style="29" customWidth="1"/>
    <col min="789" max="789" width="22.625" style="29" customWidth="1"/>
    <col min="790" max="790" width="6.625" style="29" customWidth="1"/>
    <col min="791" max="791" width="7.875" style="29" customWidth="1"/>
    <col min="792" max="792" width="3.375" style="29" customWidth="1"/>
    <col min="793" max="793" width="2.625" style="29" customWidth="1"/>
    <col min="794" max="794" width="7.625" style="29" customWidth="1"/>
    <col min="795" max="795" width="10.625" style="29" customWidth="1"/>
    <col min="796" max="796" width="4.125" style="29" customWidth="1"/>
    <col min="797" max="797" width="6.625" style="29" customWidth="1"/>
    <col min="798" max="798" width="4.375" style="29" customWidth="1"/>
    <col min="799" max="799" width="6.625" style="29" customWidth="1"/>
    <col min="800" max="800" width="3.625" style="29" customWidth="1"/>
    <col min="801" max="801" width="6.625" style="29" customWidth="1"/>
    <col min="802" max="802" width="2.375" style="29" customWidth="1"/>
    <col min="803" max="1024" width="9.125" style="29"/>
    <col min="1025" max="1025" width="2.875" style="29" customWidth="1"/>
    <col min="1026" max="1026" width="1.5" style="29" customWidth="1"/>
    <col min="1027" max="1027" width="23.375" style="29" customWidth="1"/>
    <col min="1028" max="1028" width="1.625" style="29" customWidth="1"/>
    <col min="1029" max="1029" width="12.5" style="29" customWidth="1"/>
    <col min="1030" max="1030" width="16.5" style="29" customWidth="1"/>
    <col min="1031" max="1031" width="7.625" style="29" customWidth="1"/>
    <col min="1032" max="1032" width="15.625" style="29" customWidth="1"/>
    <col min="1033" max="1033" width="2.125" style="29" customWidth="1"/>
    <col min="1034" max="1034" width="10.625" style="29" customWidth="1"/>
    <col min="1035" max="1035" width="9.5" style="29" customWidth="1"/>
    <col min="1036" max="1036" width="2.125" style="29" customWidth="1"/>
    <col min="1037" max="1037" width="10.625" style="29" customWidth="1"/>
    <col min="1038" max="1038" width="9.125" style="29"/>
    <col min="1039" max="1039" width="2.125" style="29" customWidth="1"/>
    <col min="1040" max="1040" width="12.5" style="29" customWidth="1"/>
    <col min="1041" max="1041" width="2.875" style="29" customWidth="1"/>
    <col min="1042" max="1042" width="8" style="29" customWidth="1"/>
    <col min="1043" max="1043" width="25.125" style="29" customWidth="1"/>
    <col min="1044" max="1044" width="2" style="29" customWidth="1"/>
    <col min="1045" max="1045" width="22.625" style="29" customWidth="1"/>
    <col min="1046" max="1046" width="6.625" style="29" customWidth="1"/>
    <col min="1047" max="1047" width="7.875" style="29" customWidth="1"/>
    <col min="1048" max="1048" width="3.375" style="29" customWidth="1"/>
    <col min="1049" max="1049" width="2.625" style="29" customWidth="1"/>
    <col min="1050" max="1050" width="7.625" style="29" customWidth="1"/>
    <col min="1051" max="1051" width="10.625" style="29" customWidth="1"/>
    <col min="1052" max="1052" width="4.125" style="29" customWidth="1"/>
    <col min="1053" max="1053" width="6.625" style="29" customWidth="1"/>
    <col min="1054" max="1054" width="4.375" style="29" customWidth="1"/>
    <col min="1055" max="1055" width="6.625" style="29" customWidth="1"/>
    <col min="1056" max="1056" width="3.625" style="29" customWidth="1"/>
    <col min="1057" max="1057" width="6.625" style="29" customWidth="1"/>
    <col min="1058" max="1058" width="2.375" style="29" customWidth="1"/>
    <col min="1059" max="1280" width="9.125" style="29"/>
    <col min="1281" max="1281" width="2.875" style="29" customWidth="1"/>
    <col min="1282" max="1282" width="1.5" style="29" customWidth="1"/>
    <col min="1283" max="1283" width="23.375" style="29" customWidth="1"/>
    <col min="1284" max="1284" width="1.625" style="29" customWidth="1"/>
    <col min="1285" max="1285" width="12.5" style="29" customWidth="1"/>
    <col min="1286" max="1286" width="16.5" style="29" customWidth="1"/>
    <col min="1287" max="1287" width="7.625" style="29" customWidth="1"/>
    <col min="1288" max="1288" width="15.625" style="29" customWidth="1"/>
    <col min="1289" max="1289" width="2.125" style="29" customWidth="1"/>
    <col min="1290" max="1290" width="10.625" style="29" customWidth="1"/>
    <col min="1291" max="1291" width="9.5" style="29" customWidth="1"/>
    <col min="1292" max="1292" width="2.125" style="29" customWidth="1"/>
    <col min="1293" max="1293" width="10.625" style="29" customWidth="1"/>
    <col min="1294" max="1294" width="9.125" style="29"/>
    <col min="1295" max="1295" width="2.125" style="29" customWidth="1"/>
    <col min="1296" max="1296" width="12.5" style="29" customWidth="1"/>
    <col min="1297" max="1297" width="2.875" style="29" customWidth="1"/>
    <col min="1298" max="1298" width="8" style="29" customWidth="1"/>
    <col min="1299" max="1299" width="25.125" style="29" customWidth="1"/>
    <col min="1300" max="1300" width="2" style="29" customWidth="1"/>
    <col min="1301" max="1301" width="22.625" style="29" customWidth="1"/>
    <col min="1302" max="1302" width="6.625" style="29" customWidth="1"/>
    <col min="1303" max="1303" width="7.875" style="29" customWidth="1"/>
    <col min="1304" max="1304" width="3.375" style="29" customWidth="1"/>
    <col min="1305" max="1305" width="2.625" style="29" customWidth="1"/>
    <col min="1306" max="1306" width="7.625" style="29" customWidth="1"/>
    <col min="1307" max="1307" width="10.625" style="29" customWidth="1"/>
    <col min="1308" max="1308" width="4.125" style="29" customWidth="1"/>
    <col min="1309" max="1309" width="6.625" style="29" customWidth="1"/>
    <col min="1310" max="1310" width="4.375" style="29" customWidth="1"/>
    <col min="1311" max="1311" width="6.625" style="29" customWidth="1"/>
    <col min="1312" max="1312" width="3.625" style="29" customWidth="1"/>
    <col min="1313" max="1313" width="6.625" style="29" customWidth="1"/>
    <col min="1314" max="1314" width="2.375" style="29" customWidth="1"/>
    <col min="1315" max="1536" width="9.125" style="29"/>
    <col min="1537" max="1537" width="2.875" style="29" customWidth="1"/>
    <col min="1538" max="1538" width="1.5" style="29" customWidth="1"/>
    <col min="1539" max="1539" width="23.375" style="29" customWidth="1"/>
    <col min="1540" max="1540" width="1.625" style="29" customWidth="1"/>
    <col min="1541" max="1541" width="12.5" style="29" customWidth="1"/>
    <col min="1542" max="1542" width="16.5" style="29" customWidth="1"/>
    <col min="1543" max="1543" width="7.625" style="29" customWidth="1"/>
    <col min="1544" max="1544" width="15.625" style="29" customWidth="1"/>
    <col min="1545" max="1545" width="2.125" style="29" customWidth="1"/>
    <col min="1546" max="1546" width="10.625" style="29" customWidth="1"/>
    <col min="1547" max="1547" width="9.5" style="29" customWidth="1"/>
    <col min="1548" max="1548" width="2.125" style="29" customWidth="1"/>
    <col min="1549" max="1549" width="10.625" style="29" customWidth="1"/>
    <col min="1550" max="1550" width="9.125" style="29"/>
    <col min="1551" max="1551" width="2.125" style="29" customWidth="1"/>
    <col min="1552" max="1552" width="12.5" style="29" customWidth="1"/>
    <col min="1553" max="1553" width="2.875" style="29" customWidth="1"/>
    <col min="1554" max="1554" width="8" style="29" customWidth="1"/>
    <col min="1555" max="1555" width="25.125" style="29" customWidth="1"/>
    <col min="1556" max="1556" width="2" style="29" customWidth="1"/>
    <col min="1557" max="1557" width="22.625" style="29" customWidth="1"/>
    <col min="1558" max="1558" width="6.625" style="29" customWidth="1"/>
    <col min="1559" max="1559" width="7.875" style="29" customWidth="1"/>
    <col min="1560" max="1560" width="3.375" style="29" customWidth="1"/>
    <col min="1561" max="1561" width="2.625" style="29" customWidth="1"/>
    <col min="1562" max="1562" width="7.625" style="29" customWidth="1"/>
    <col min="1563" max="1563" width="10.625" style="29" customWidth="1"/>
    <col min="1564" max="1564" width="4.125" style="29" customWidth="1"/>
    <col min="1565" max="1565" width="6.625" style="29" customWidth="1"/>
    <col min="1566" max="1566" width="4.375" style="29" customWidth="1"/>
    <col min="1567" max="1567" width="6.625" style="29" customWidth="1"/>
    <col min="1568" max="1568" width="3.625" style="29" customWidth="1"/>
    <col min="1569" max="1569" width="6.625" style="29" customWidth="1"/>
    <col min="1570" max="1570" width="2.375" style="29" customWidth="1"/>
    <col min="1571" max="1792" width="9.125" style="29"/>
    <col min="1793" max="1793" width="2.875" style="29" customWidth="1"/>
    <col min="1794" max="1794" width="1.5" style="29" customWidth="1"/>
    <col min="1795" max="1795" width="23.375" style="29" customWidth="1"/>
    <col min="1796" max="1796" width="1.625" style="29" customWidth="1"/>
    <col min="1797" max="1797" width="12.5" style="29" customWidth="1"/>
    <col min="1798" max="1798" width="16.5" style="29" customWidth="1"/>
    <col min="1799" max="1799" width="7.625" style="29" customWidth="1"/>
    <col min="1800" max="1800" width="15.625" style="29" customWidth="1"/>
    <col min="1801" max="1801" width="2.125" style="29" customWidth="1"/>
    <col min="1802" max="1802" width="10.625" style="29" customWidth="1"/>
    <col min="1803" max="1803" width="9.5" style="29" customWidth="1"/>
    <col min="1804" max="1804" width="2.125" style="29" customWidth="1"/>
    <col min="1805" max="1805" width="10.625" style="29" customWidth="1"/>
    <col min="1806" max="1806" width="9.125" style="29"/>
    <col min="1807" max="1807" width="2.125" style="29" customWidth="1"/>
    <col min="1808" max="1808" width="12.5" style="29" customWidth="1"/>
    <col min="1809" max="1809" width="2.875" style="29" customWidth="1"/>
    <col min="1810" max="1810" width="8" style="29" customWidth="1"/>
    <col min="1811" max="1811" width="25.125" style="29" customWidth="1"/>
    <col min="1812" max="1812" width="2" style="29" customWidth="1"/>
    <col min="1813" max="1813" width="22.625" style="29" customWidth="1"/>
    <col min="1814" max="1814" width="6.625" style="29" customWidth="1"/>
    <col min="1815" max="1815" width="7.875" style="29" customWidth="1"/>
    <col min="1816" max="1816" width="3.375" style="29" customWidth="1"/>
    <col min="1817" max="1817" width="2.625" style="29" customWidth="1"/>
    <col min="1818" max="1818" width="7.625" style="29" customWidth="1"/>
    <col min="1819" max="1819" width="10.625" style="29" customWidth="1"/>
    <col min="1820" max="1820" width="4.125" style="29" customWidth="1"/>
    <col min="1821" max="1821" width="6.625" style="29" customWidth="1"/>
    <col min="1822" max="1822" width="4.375" style="29" customWidth="1"/>
    <col min="1823" max="1823" width="6.625" style="29" customWidth="1"/>
    <col min="1824" max="1824" width="3.625" style="29" customWidth="1"/>
    <col min="1825" max="1825" width="6.625" style="29" customWidth="1"/>
    <col min="1826" max="1826" width="2.375" style="29" customWidth="1"/>
    <col min="1827" max="2048" width="9.125" style="29"/>
    <col min="2049" max="2049" width="2.875" style="29" customWidth="1"/>
    <col min="2050" max="2050" width="1.5" style="29" customWidth="1"/>
    <col min="2051" max="2051" width="23.375" style="29" customWidth="1"/>
    <col min="2052" max="2052" width="1.625" style="29" customWidth="1"/>
    <col min="2053" max="2053" width="12.5" style="29" customWidth="1"/>
    <col min="2054" max="2054" width="16.5" style="29" customWidth="1"/>
    <col min="2055" max="2055" width="7.625" style="29" customWidth="1"/>
    <col min="2056" max="2056" width="15.625" style="29" customWidth="1"/>
    <col min="2057" max="2057" width="2.125" style="29" customWidth="1"/>
    <col min="2058" max="2058" width="10.625" style="29" customWidth="1"/>
    <col min="2059" max="2059" width="9.5" style="29" customWidth="1"/>
    <col min="2060" max="2060" width="2.125" style="29" customWidth="1"/>
    <col min="2061" max="2061" width="10.625" style="29" customWidth="1"/>
    <col min="2062" max="2062" width="9.125" style="29"/>
    <col min="2063" max="2063" width="2.125" style="29" customWidth="1"/>
    <col min="2064" max="2064" width="12.5" style="29" customWidth="1"/>
    <col min="2065" max="2065" width="2.875" style="29" customWidth="1"/>
    <col min="2066" max="2066" width="8" style="29" customWidth="1"/>
    <col min="2067" max="2067" width="25.125" style="29" customWidth="1"/>
    <col min="2068" max="2068" width="2" style="29" customWidth="1"/>
    <col min="2069" max="2069" width="22.625" style="29" customWidth="1"/>
    <col min="2070" max="2070" width="6.625" style="29" customWidth="1"/>
    <col min="2071" max="2071" width="7.875" style="29" customWidth="1"/>
    <col min="2072" max="2072" width="3.375" style="29" customWidth="1"/>
    <col min="2073" max="2073" width="2.625" style="29" customWidth="1"/>
    <col min="2074" max="2074" width="7.625" style="29" customWidth="1"/>
    <col min="2075" max="2075" width="10.625" style="29" customWidth="1"/>
    <col min="2076" max="2076" width="4.125" style="29" customWidth="1"/>
    <col min="2077" max="2077" width="6.625" style="29" customWidth="1"/>
    <col min="2078" max="2078" width="4.375" style="29" customWidth="1"/>
    <col min="2079" max="2079" width="6.625" style="29" customWidth="1"/>
    <col min="2080" max="2080" width="3.625" style="29" customWidth="1"/>
    <col min="2081" max="2081" width="6.625" style="29" customWidth="1"/>
    <col min="2082" max="2082" width="2.375" style="29" customWidth="1"/>
    <col min="2083" max="2304" width="9.125" style="29"/>
    <col min="2305" max="2305" width="2.875" style="29" customWidth="1"/>
    <col min="2306" max="2306" width="1.5" style="29" customWidth="1"/>
    <col min="2307" max="2307" width="23.375" style="29" customWidth="1"/>
    <col min="2308" max="2308" width="1.625" style="29" customWidth="1"/>
    <col min="2309" max="2309" width="12.5" style="29" customWidth="1"/>
    <col min="2310" max="2310" width="16.5" style="29" customWidth="1"/>
    <col min="2311" max="2311" width="7.625" style="29" customWidth="1"/>
    <col min="2312" max="2312" width="15.625" style="29" customWidth="1"/>
    <col min="2313" max="2313" width="2.125" style="29" customWidth="1"/>
    <col min="2314" max="2314" width="10.625" style="29" customWidth="1"/>
    <col min="2315" max="2315" width="9.5" style="29" customWidth="1"/>
    <col min="2316" max="2316" width="2.125" style="29" customWidth="1"/>
    <col min="2317" max="2317" width="10.625" style="29" customWidth="1"/>
    <col min="2318" max="2318" width="9.125" style="29"/>
    <col min="2319" max="2319" width="2.125" style="29" customWidth="1"/>
    <col min="2320" max="2320" width="12.5" style="29" customWidth="1"/>
    <col min="2321" max="2321" width="2.875" style="29" customWidth="1"/>
    <col min="2322" max="2322" width="8" style="29" customWidth="1"/>
    <col min="2323" max="2323" width="25.125" style="29" customWidth="1"/>
    <col min="2324" max="2324" width="2" style="29" customWidth="1"/>
    <col min="2325" max="2325" width="22.625" style="29" customWidth="1"/>
    <col min="2326" max="2326" width="6.625" style="29" customWidth="1"/>
    <col min="2327" max="2327" width="7.875" style="29" customWidth="1"/>
    <col min="2328" max="2328" width="3.375" style="29" customWidth="1"/>
    <col min="2329" max="2329" width="2.625" style="29" customWidth="1"/>
    <col min="2330" max="2330" width="7.625" style="29" customWidth="1"/>
    <col min="2331" max="2331" width="10.625" style="29" customWidth="1"/>
    <col min="2332" max="2332" width="4.125" style="29" customWidth="1"/>
    <col min="2333" max="2333" width="6.625" style="29" customWidth="1"/>
    <col min="2334" max="2334" width="4.375" style="29" customWidth="1"/>
    <col min="2335" max="2335" width="6.625" style="29" customWidth="1"/>
    <col min="2336" max="2336" width="3.625" style="29" customWidth="1"/>
    <col min="2337" max="2337" width="6.625" style="29" customWidth="1"/>
    <col min="2338" max="2338" width="2.375" style="29" customWidth="1"/>
    <col min="2339" max="2560" width="9.125" style="29"/>
    <col min="2561" max="2561" width="2.875" style="29" customWidth="1"/>
    <col min="2562" max="2562" width="1.5" style="29" customWidth="1"/>
    <col min="2563" max="2563" width="23.375" style="29" customWidth="1"/>
    <col min="2564" max="2564" width="1.625" style="29" customWidth="1"/>
    <col min="2565" max="2565" width="12.5" style="29" customWidth="1"/>
    <col min="2566" max="2566" width="16.5" style="29" customWidth="1"/>
    <col min="2567" max="2567" width="7.625" style="29" customWidth="1"/>
    <col min="2568" max="2568" width="15.625" style="29" customWidth="1"/>
    <col min="2569" max="2569" width="2.125" style="29" customWidth="1"/>
    <col min="2570" max="2570" width="10.625" style="29" customWidth="1"/>
    <col min="2571" max="2571" width="9.5" style="29" customWidth="1"/>
    <col min="2572" max="2572" width="2.125" style="29" customWidth="1"/>
    <col min="2573" max="2573" width="10.625" style="29" customWidth="1"/>
    <col min="2574" max="2574" width="9.125" style="29"/>
    <col min="2575" max="2575" width="2.125" style="29" customWidth="1"/>
    <col min="2576" max="2576" width="12.5" style="29" customWidth="1"/>
    <col min="2577" max="2577" width="2.875" style="29" customWidth="1"/>
    <col min="2578" max="2578" width="8" style="29" customWidth="1"/>
    <col min="2579" max="2579" width="25.125" style="29" customWidth="1"/>
    <col min="2580" max="2580" width="2" style="29" customWidth="1"/>
    <col min="2581" max="2581" width="22.625" style="29" customWidth="1"/>
    <col min="2582" max="2582" width="6.625" style="29" customWidth="1"/>
    <col min="2583" max="2583" width="7.875" style="29" customWidth="1"/>
    <col min="2584" max="2584" width="3.375" style="29" customWidth="1"/>
    <col min="2585" max="2585" width="2.625" style="29" customWidth="1"/>
    <col min="2586" max="2586" width="7.625" style="29" customWidth="1"/>
    <col min="2587" max="2587" width="10.625" style="29" customWidth="1"/>
    <col min="2588" max="2588" width="4.125" style="29" customWidth="1"/>
    <col min="2589" max="2589" width="6.625" style="29" customWidth="1"/>
    <col min="2590" max="2590" width="4.375" style="29" customWidth="1"/>
    <col min="2591" max="2591" width="6.625" style="29" customWidth="1"/>
    <col min="2592" max="2592" width="3.625" style="29" customWidth="1"/>
    <col min="2593" max="2593" width="6.625" style="29" customWidth="1"/>
    <col min="2594" max="2594" width="2.375" style="29" customWidth="1"/>
    <col min="2595" max="2816" width="9.125" style="29"/>
    <col min="2817" max="2817" width="2.875" style="29" customWidth="1"/>
    <col min="2818" max="2818" width="1.5" style="29" customWidth="1"/>
    <col min="2819" max="2819" width="23.375" style="29" customWidth="1"/>
    <col min="2820" max="2820" width="1.625" style="29" customWidth="1"/>
    <col min="2821" max="2821" width="12.5" style="29" customWidth="1"/>
    <col min="2822" max="2822" width="16.5" style="29" customWidth="1"/>
    <col min="2823" max="2823" width="7.625" style="29" customWidth="1"/>
    <col min="2824" max="2824" width="15.625" style="29" customWidth="1"/>
    <col min="2825" max="2825" width="2.125" style="29" customWidth="1"/>
    <col min="2826" max="2826" width="10.625" style="29" customWidth="1"/>
    <col min="2827" max="2827" width="9.5" style="29" customWidth="1"/>
    <col min="2828" max="2828" width="2.125" style="29" customWidth="1"/>
    <col min="2829" max="2829" width="10.625" style="29" customWidth="1"/>
    <col min="2830" max="2830" width="9.125" style="29"/>
    <col min="2831" max="2831" width="2.125" style="29" customWidth="1"/>
    <col min="2832" max="2832" width="12.5" style="29" customWidth="1"/>
    <col min="2833" max="2833" width="2.875" style="29" customWidth="1"/>
    <col min="2834" max="2834" width="8" style="29" customWidth="1"/>
    <col min="2835" max="2835" width="25.125" style="29" customWidth="1"/>
    <col min="2836" max="2836" width="2" style="29" customWidth="1"/>
    <col min="2837" max="2837" width="22.625" style="29" customWidth="1"/>
    <col min="2838" max="2838" width="6.625" style="29" customWidth="1"/>
    <col min="2839" max="2839" width="7.875" style="29" customWidth="1"/>
    <col min="2840" max="2840" width="3.375" style="29" customWidth="1"/>
    <col min="2841" max="2841" width="2.625" style="29" customWidth="1"/>
    <col min="2842" max="2842" width="7.625" style="29" customWidth="1"/>
    <col min="2843" max="2843" width="10.625" style="29" customWidth="1"/>
    <col min="2844" max="2844" width="4.125" style="29" customWidth="1"/>
    <col min="2845" max="2845" width="6.625" style="29" customWidth="1"/>
    <col min="2846" max="2846" width="4.375" style="29" customWidth="1"/>
    <col min="2847" max="2847" width="6.625" style="29" customWidth="1"/>
    <col min="2848" max="2848" width="3.625" style="29" customWidth="1"/>
    <col min="2849" max="2849" width="6.625" style="29" customWidth="1"/>
    <col min="2850" max="2850" width="2.375" style="29" customWidth="1"/>
    <col min="2851" max="3072" width="9.125" style="29"/>
    <col min="3073" max="3073" width="2.875" style="29" customWidth="1"/>
    <col min="3074" max="3074" width="1.5" style="29" customWidth="1"/>
    <col min="3075" max="3075" width="23.375" style="29" customWidth="1"/>
    <col min="3076" max="3076" width="1.625" style="29" customWidth="1"/>
    <col min="3077" max="3077" width="12.5" style="29" customWidth="1"/>
    <col min="3078" max="3078" width="16.5" style="29" customWidth="1"/>
    <col min="3079" max="3079" width="7.625" style="29" customWidth="1"/>
    <col min="3080" max="3080" width="15.625" style="29" customWidth="1"/>
    <col min="3081" max="3081" width="2.125" style="29" customWidth="1"/>
    <col min="3082" max="3082" width="10.625" style="29" customWidth="1"/>
    <col min="3083" max="3083" width="9.5" style="29" customWidth="1"/>
    <col min="3084" max="3084" width="2.125" style="29" customWidth="1"/>
    <col min="3085" max="3085" width="10.625" style="29" customWidth="1"/>
    <col min="3086" max="3086" width="9.125" style="29"/>
    <col min="3087" max="3087" width="2.125" style="29" customWidth="1"/>
    <col min="3088" max="3088" width="12.5" style="29" customWidth="1"/>
    <col min="3089" max="3089" width="2.875" style="29" customWidth="1"/>
    <col min="3090" max="3090" width="8" style="29" customWidth="1"/>
    <col min="3091" max="3091" width="25.125" style="29" customWidth="1"/>
    <col min="3092" max="3092" width="2" style="29" customWidth="1"/>
    <col min="3093" max="3093" width="22.625" style="29" customWidth="1"/>
    <col min="3094" max="3094" width="6.625" style="29" customWidth="1"/>
    <col min="3095" max="3095" width="7.875" style="29" customWidth="1"/>
    <col min="3096" max="3096" width="3.375" style="29" customWidth="1"/>
    <col min="3097" max="3097" width="2.625" style="29" customWidth="1"/>
    <col min="3098" max="3098" width="7.625" style="29" customWidth="1"/>
    <col min="3099" max="3099" width="10.625" style="29" customWidth="1"/>
    <col min="3100" max="3100" width="4.125" style="29" customWidth="1"/>
    <col min="3101" max="3101" width="6.625" style="29" customWidth="1"/>
    <col min="3102" max="3102" width="4.375" style="29" customWidth="1"/>
    <col min="3103" max="3103" width="6.625" style="29" customWidth="1"/>
    <col min="3104" max="3104" width="3.625" style="29" customWidth="1"/>
    <col min="3105" max="3105" width="6.625" style="29" customWidth="1"/>
    <col min="3106" max="3106" width="2.375" style="29" customWidth="1"/>
    <col min="3107" max="3328" width="9.125" style="29"/>
    <col min="3329" max="3329" width="2.875" style="29" customWidth="1"/>
    <col min="3330" max="3330" width="1.5" style="29" customWidth="1"/>
    <col min="3331" max="3331" width="23.375" style="29" customWidth="1"/>
    <col min="3332" max="3332" width="1.625" style="29" customWidth="1"/>
    <col min="3333" max="3333" width="12.5" style="29" customWidth="1"/>
    <col min="3334" max="3334" width="16.5" style="29" customWidth="1"/>
    <col min="3335" max="3335" width="7.625" style="29" customWidth="1"/>
    <col min="3336" max="3336" width="15.625" style="29" customWidth="1"/>
    <col min="3337" max="3337" width="2.125" style="29" customWidth="1"/>
    <col min="3338" max="3338" width="10.625" style="29" customWidth="1"/>
    <col min="3339" max="3339" width="9.5" style="29" customWidth="1"/>
    <col min="3340" max="3340" width="2.125" style="29" customWidth="1"/>
    <col min="3341" max="3341" width="10.625" style="29" customWidth="1"/>
    <col min="3342" max="3342" width="9.125" style="29"/>
    <col min="3343" max="3343" width="2.125" style="29" customWidth="1"/>
    <col min="3344" max="3344" width="12.5" style="29" customWidth="1"/>
    <col min="3345" max="3345" width="2.875" style="29" customWidth="1"/>
    <col min="3346" max="3346" width="8" style="29" customWidth="1"/>
    <col min="3347" max="3347" width="25.125" style="29" customWidth="1"/>
    <col min="3348" max="3348" width="2" style="29" customWidth="1"/>
    <col min="3349" max="3349" width="22.625" style="29" customWidth="1"/>
    <col min="3350" max="3350" width="6.625" style="29" customWidth="1"/>
    <col min="3351" max="3351" width="7.875" style="29" customWidth="1"/>
    <col min="3352" max="3352" width="3.375" style="29" customWidth="1"/>
    <col min="3353" max="3353" width="2.625" style="29" customWidth="1"/>
    <col min="3354" max="3354" width="7.625" style="29" customWidth="1"/>
    <col min="3355" max="3355" width="10.625" style="29" customWidth="1"/>
    <col min="3356" max="3356" width="4.125" style="29" customWidth="1"/>
    <col min="3357" max="3357" width="6.625" style="29" customWidth="1"/>
    <col min="3358" max="3358" width="4.375" style="29" customWidth="1"/>
    <col min="3359" max="3359" width="6.625" style="29" customWidth="1"/>
    <col min="3360" max="3360" width="3.625" style="29" customWidth="1"/>
    <col min="3361" max="3361" width="6.625" style="29" customWidth="1"/>
    <col min="3362" max="3362" width="2.375" style="29" customWidth="1"/>
    <col min="3363" max="3584" width="9.125" style="29"/>
    <col min="3585" max="3585" width="2.875" style="29" customWidth="1"/>
    <col min="3586" max="3586" width="1.5" style="29" customWidth="1"/>
    <col min="3587" max="3587" width="23.375" style="29" customWidth="1"/>
    <col min="3588" max="3588" width="1.625" style="29" customWidth="1"/>
    <col min="3589" max="3589" width="12.5" style="29" customWidth="1"/>
    <col min="3590" max="3590" width="16.5" style="29" customWidth="1"/>
    <col min="3591" max="3591" width="7.625" style="29" customWidth="1"/>
    <col min="3592" max="3592" width="15.625" style="29" customWidth="1"/>
    <col min="3593" max="3593" width="2.125" style="29" customWidth="1"/>
    <col min="3594" max="3594" width="10.625" style="29" customWidth="1"/>
    <col min="3595" max="3595" width="9.5" style="29" customWidth="1"/>
    <col min="3596" max="3596" width="2.125" style="29" customWidth="1"/>
    <col min="3597" max="3597" width="10.625" style="29" customWidth="1"/>
    <col min="3598" max="3598" width="9.125" style="29"/>
    <col min="3599" max="3599" width="2.125" style="29" customWidth="1"/>
    <col min="3600" max="3600" width="12.5" style="29" customWidth="1"/>
    <col min="3601" max="3601" width="2.875" style="29" customWidth="1"/>
    <col min="3602" max="3602" width="8" style="29" customWidth="1"/>
    <col min="3603" max="3603" width="25.125" style="29" customWidth="1"/>
    <col min="3604" max="3604" width="2" style="29" customWidth="1"/>
    <col min="3605" max="3605" width="22.625" style="29" customWidth="1"/>
    <col min="3606" max="3606" width="6.625" style="29" customWidth="1"/>
    <col min="3607" max="3607" width="7.875" style="29" customWidth="1"/>
    <col min="3608" max="3608" width="3.375" style="29" customWidth="1"/>
    <col min="3609" max="3609" width="2.625" style="29" customWidth="1"/>
    <col min="3610" max="3610" width="7.625" style="29" customWidth="1"/>
    <col min="3611" max="3611" width="10.625" style="29" customWidth="1"/>
    <col min="3612" max="3612" width="4.125" style="29" customWidth="1"/>
    <col min="3613" max="3613" width="6.625" style="29" customWidth="1"/>
    <col min="3614" max="3614" width="4.375" style="29" customWidth="1"/>
    <col min="3615" max="3615" width="6.625" style="29" customWidth="1"/>
    <col min="3616" max="3616" width="3.625" style="29" customWidth="1"/>
    <col min="3617" max="3617" width="6.625" style="29" customWidth="1"/>
    <col min="3618" max="3618" width="2.375" style="29" customWidth="1"/>
    <col min="3619" max="3840" width="9.125" style="29"/>
    <col min="3841" max="3841" width="2.875" style="29" customWidth="1"/>
    <col min="3842" max="3842" width="1.5" style="29" customWidth="1"/>
    <col min="3843" max="3843" width="23.375" style="29" customWidth="1"/>
    <col min="3844" max="3844" width="1.625" style="29" customWidth="1"/>
    <col min="3845" max="3845" width="12.5" style="29" customWidth="1"/>
    <col min="3846" max="3846" width="16.5" style="29" customWidth="1"/>
    <col min="3847" max="3847" width="7.625" style="29" customWidth="1"/>
    <col min="3848" max="3848" width="15.625" style="29" customWidth="1"/>
    <col min="3849" max="3849" width="2.125" style="29" customWidth="1"/>
    <col min="3850" max="3850" width="10.625" style="29" customWidth="1"/>
    <col min="3851" max="3851" width="9.5" style="29" customWidth="1"/>
    <col min="3852" max="3852" width="2.125" style="29" customWidth="1"/>
    <col min="3853" max="3853" width="10.625" style="29" customWidth="1"/>
    <col min="3854" max="3854" width="9.125" style="29"/>
    <col min="3855" max="3855" width="2.125" style="29" customWidth="1"/>
    <col min="3856" max="3856" width="12.5" style="29" customWidth="1"/>
    <col min="3857" max="3857" width="2.875" style="29" customWidth="1"/>
    <col min="3858" max="3858" width="8" style="29" customWidth="1"/>
    <col min="3859" max="3859" width="25.125" style="29" customWidth="1"/>
    <col min="3860" max="3860" width="2" style="29" customWidth="1"/>
    <col min="3861" max="3861" width="22.625" style="29" customWidth="1"/>
    <col min="3862" max="3862" width="6.625" style="29" customWidth="1"/>
    <col min="3863" max="3863" width="7.875" style="29" customWidth="1"/>
    <col min="3864" max="3864" width="3.375" style="29" customWidth="1"/>
    <col min="3865" max="3865" width="2.625" style="29" customWidth="1"/>
    <col min="3866" max="3866" width="7.625" style="29" customWidth="1"/>
    <col min="3867" max="3867" width="10.625" style="29" customWidth="1"/>
    <col min="3868" max="3868" width="4.125" style="29" customWidth="1"/>
    <col min="3869" max="3869" width="6.625" style="29" customWidth="1"/>
    <col min="3870" max="3870" width="4.375" style="29" customWidth="1"/>
    <col min="3871" max="3871" width="6.625" style="29" customWidth="1"/>
    <col min="3872" max="3872" width="3.625" style="29" customWidth="1"/>
    <col min="3873" max="3873" width="6.625" style="29" customWidth="1"/>
    <col min="3874" max="3874" width="2.375" style="29" customWidth="1"/>
    <col min="3875" max="4096" width="9.125" style="29"/>
    <col min="4097" max="4097" width="2.875" style="29" customWidth="1"/>
    <col min="4098" max="4098" width="1.5" style="29" customWidth="1"/>
    <col min="4099" max="4099" width="23.375" style="29" customWidth="1"/>
    <col min="4100" max="4100" width="1.625" style="29" customWidth="1"/>
    <col min="4101" max="4101" width="12.5" style="29" customWidth="1"/>
    <col min="4102" max="4102" width="16.5" style="29" customWidth="1"/>
    <col min="4103" max="4103" width="7.625" style="29" customWidth="1"/>
    <col min="4104" max="4104" width="15.625" style="29" customWidth="1"/>
    <col min="4105" max="4105" width="2.125" style="29" customWidth="1"/>
    <col min="4106" max="4106" width="10.625" style="29" customWidth="1"/>
    <col min="4107" max="4107" width="9.5" style="29" customWidth="1"/>
    <col min="4108" max="4108" width="2.125" style="29" customWidth="1"/>
    <col min="4109" max="4109" width="10.625" style="29" customWidth="1"/>
    <col min="4110" max="4110" width="9.125" style="29"/>
    <col min="4111" max="4111" width="2.125" style="29" customWidth="1"/>
    <col min="4112" max="4112" width="12.5" style="29" customWidth="1"/>
    <col min="4113" max="4113" width="2.875" style="29" customWidth="1"/>
    <col min="4114" max="4114" width="8" style="29" customWidth="1"/>
    <col min="4115" max="4115" width="25.125" style="29" customWidth="1"/>
    <col min="4116" max="4116" width="2" style="29" customWidth="1"/>
    <col min="4117" max="4117" width="22.625" style="29" customWidth="1"/>
    <col min="4118" max="4118" width="6.625" style="29" customWidth="1"/>
    <col min="4119" max="4119" width="7.875" style="29" customWidth="1"/>
    <col min="4120" max="4120" width="3.375" style="29" customWidth="1"/>
    <col min="4121" max="4121" width="2.625" style="29" customWidth="1"/>
    <col min="4122" max="4122" width="7.625" style="29" customWidth="1"/>
    <col min="4123" max="4123" width="10.625" style="29" customWidth="1"/>
    <col min="4124" max="4124" width="4.125" style="29" customWidth="1"/>
    <col min="4125" max="4125" width="6.625" style="29" customWidth="1"/>
    <col min="4126" max="4126" width="4.375" style="29" customWidth="1"/>
    <col min="4127" max="4127" width="6.625" style="29" customWidth="1"/>
    <col min="4128" max="4128" width="3.625" style="29" customWidth="1"/>
    <col min="4129" max="4129" width="6.625" style="29" customWidth="1"/>
    <col min="4130" max="4130" width="2.375" style="29" customWidth="1"/>
    <col min="4131" max="4352" width="9.125" style="29"/>
    <col min="4353" max="4353" width="2.875" style="29" customWidth="1"/>
    <col min="4354" max="4354" width="1.5" style="29" customWidth="1"/>
    <col min="4355" max="4355" width="23.375" style="29" customWidth="1"/>
    <col min="4356" max="4356" width="1.625" style="29" customWidth="1"/>
    <col min="4357" max="4357" width="12.5" style="29" customWidth="1"/>
    <col min="4358" max="4358" width="16.5" style="29" customWidth="1"/>
    <col min="4359" max="4359" width="7.625" style="29" customWidth="1"/>
    <col min="4360" max="4360" width="15.625" style="29" customWidth="1"/>
    <col min="4361" max="4361" width="2.125" style="29" customWidth="1"/>
    <col min="4362" max="4362" width="10.625" style="29" customWidth="1"/>
    <col min="4363" max="4363" width="9.5" style="29" customWidth="1"/>
    <col min="4364" max="4364" width="2.125" style="29" customWidth="1"/>
    <col min="4365" max="4365" width="10.625" style="29" customWidth="1"/>
    <col min="4366" max="4366" width="9.125" style="29"/>
    <col min="4367" max="4367" width="2.125" style="29" customWidth="1"/>
    <col min="4368" max="4368" width="12.5" style="29" customWidth="1"/>
    <col min="4369" max="4369" width="2.875" style="29" customWidth="1"/>
    <col min="4370" max="4370" width="8" style="29" customWidth="1"/>
    <col min="4371" max="4371" width="25.125" style="29" customWidth="1"/>
    <col min="4372" max="4372" width="2" style="29" customWidth="1"/>
    <col min="4373" max="4373" width="22.625" style="29" customWidth="1"/>
    <col min="4374" max="4374" width="6.625" style="29" customWidth="1"/>
    <col min="4375" max="4375" width="7.875" style="29" customWidth="1"/>
    <col min="4376" max="4376" width="3.375" style="29" customWidth="1"/>
    <col min="4377" max="4377" width="2.625" style="29" customWidth="1"/>
    <col min="4378" max="4378" width="7.625" style="29" customWidth="1"/>
    <col min="4379" max="4379" width="10.625" style="29" customWidth="1"/>
    <col min="4380" max="4380" width="4.125" style="29" customWidth="1"/>
    <col min="4381" max="4381" width="6.625" style="29" customWidth="1"/>
    <col min="4382" max="4382" width="4.375" style="29" customWidth="1"/>
    <col min="4383" max="4383" width="6.625" style="29" customWidth="1"/>
    <col min="4384" max="4384" width="3.625" style="29" customWidth="1"/>
    <col min="4385" max="4385" width="6.625" style="29" customWidth="1"/>
    <col min="4386" max="4386" width="2.375" style="29" customWidth="1"/>
    <col min="4387" max="4608" width="9.125" style="29"/>
    <col min="4609" max="4609" width="2.875" style="29" customWidth="1"/>
    <col min="4610" max="4610" width="1.5" style="29" customWidth="1"/>
    <col min="4611" max="4611" width="23.375" style="29" customWidth="1"/>
    <col min="4612" max="4612" width="1.625" style="29" customWidth="1"/>
    <col min="4613" max="4613" width="12.5" style="29" customWidth="1"/>
    <col min="4614" max="4614" width="16.5" style="29" customWidth="1"/>
    <col min="4615" max="4615" width="7.625" style="29" customWidth="1"/>
    <col min="4616" max="4616" width="15.625" style="29" customWidth="1"/>
    <col min="4617" max="4617" width="2.125" style="29" customWidth="1"/>
    <col min="4618" max="4618" width="10.625" style="29" customWidth="1"/>
    <col min="4619" max="4619" width="9.5" style="29" customWidth="1"/>
    <col min="4620" max="4620" width="2.125" style="29" customWidth="1"/>
    <col min="4621" max="4621" width="10.625" style="29" customWidth="1"/>
    <col min="4622" max="4622" width="9.125" style="29"/>
    <col min="4623" max="4623" width="2.125" style="29" customWidth="1"/>
    <col min="4624" max="4624" width="12.5" style="29" customWidth="1"/>
    <col min="4625" max="4625" width="2.875" style="29" customWidth="1"/>
    <col min="4626" max="4626" width="8" style="29" customWidth="1"/>
    <col min="4627" max="4627" width="25.125" style="29" customWidth="1"/>
    <col min="4628" max="4628" width="2" style="29" customWidth="1"/>
    <col min="4629" max="4629" width="22.625" style="29" customWidth="1"/>
    <col min="4630" max="4630" width="6.625" style="29" customWidth="1"/>
    <col min="4631" max="4631" width="7.875" style="29" customWidth="1"/>
    <col min="4632" max="4632" width="3.375" style="29" customWidth="1"/>
    <col min="4633" max="4633" width="2.625" style="29" customWidth="1"/>
    <col min="4634" max="4634" width="7.625" style="29" customWidth="1"/>
    <col min="4635" max="4635" width="10.625" style="29" customWidth="1"/>
    <col min="4636" max="4636" width="4.125" style="29" customWidth="1"/>
    <col min="4637" max="4637" width="6.625" style="29" customWidth="1"/>
    <col min="4638" max="4638" width="4.375" style="29" customWidth="1"/>
    <col min="4639" max="4639" width="6.625" style="29" customWidth="1"/>
    <col min="4640" max="4640" width="3.625" style="29" customWidth="1"/>
    <col min="4641" max="4641" width="6.625" style="29" customWidth="1"/>
    <col min="4642" max="4642" width="2.375" style="29" customWidth="1"/>
    <col min="4643" max="4864" width="9.125" style="29"/>
    <col min="4865" max="4865" width="2.875" style="29" customWidth="1"/>
    <col min="4866" max="4866" width="1.5" style="29" customWidth="1"/>
    <col min="4867" max="4867" width="23.375" style="29" customWidth="1"/>
    <col min="4868" max="4868" width="1.625" style="29" customWidth="1"/>
    <col min="4869" max="4869" width="12.5" style="29" customWidth="1"/>
    <col min="4870" max="4870" width="16.5" style="29" customWidth="1"/>
    <col min="4871" max="4871" width="7.625" style="29" customWidth="1"/>
    <col min="4872" max="4872" width="15.625" style="29" customWidth="1"/>
    <col min="4873" max="4873" width="2.125" style="29" customWidth="1"/>
    <col min="4874" max="4874" width="10.625" style="29" customWidth="1"/>
    <col min="4875" max="4875" width="9.5" style="29" customWidth="1"/>
    <col min="4876" max="4876" width="2.125" style="29" customWidth="1"/>
    <col min="4877" max="4877" width="10.625" style="29" customWidth="1"/>
    <col min="4878" max="4878" width="9.125" style="29"/>
    <col min="4879" max="4879" width="2.125" style="29" customWidth="1"/>
    <col min="4880" max="4880" width="12.5" style="29" customWidth="1"/>
    <col min="4881" max="4881" width="2.875" style="29" customWidth="1"/>
    <col min="4882" max="4882" width="8" style="29" customWidth="1"/>
    <col min="4883" max="4883" width="25.125" style="29" customWidth="1"/>
    <col min="4884" max="4884" width="2" style="29" customWidth="1"/>
    <col min="4885" max="4885" width="22.625" style="29" customWidth="1"/>
    <col min="4886" max="4886" width="6.625" style="29" customWidth="1"/>
    <col min="4887" max="4887" width="7.875" style="29" customWidth="1"/>
    <col min="4888" max="4888" width="3.375" style="29" customWidth="1"/>
    <col min="4889" max="4889" width="2.625" style="29" customWidth="1"/>
    <col min="4890" max="4890" width="7.625" style="29" customWidth="1"/>
    <col min="4891" max="4891" width="10.625" style="29" customWidth="1"/>
    <col min="4892" max="4892" width="4.125" style="29" customWidth="1"/>
    <col min="4893" max="4893" width="6.625" style="29" customWidth="1"/>
    <col min="4894" max="4894" width="4.375" style="29" customWidth="1"/>
    <col min="4895" max="4895" width="6.625" style="29" customWidth="1"/>
    <col min="4896" max="4896" width="3.625" style="29" customWidth="1"/>
    <col min="4897" max="4897" width="6.625" style="29" customWidth="1"/>
    <col min="4898" max="4898" width="2.375" style="29" customWidth="1"/>
    <col min="4899" max="5120" width="9.125" style="29"/>
    <col min="5121" max="5121" width="2.875" style="29" customWidth="1"/>
    <col min="5122" max="5122" width="1.5" style="29" customWidth="1"/>
    <col min="5123" max="5123" width="23.375" style="29" customWidth="1"/>
    <col min="5124" max="5124" width="1.625" style="29" customWidth="1"/>
    <col min="5125" max="5125" width="12.5" style="29" customWidth="1"/>
    <col min="5126" max="5126" width="16.5" style="29" customWidth="1"/>
    <col min="5127" max="5127" width="7.625" style="29" customWidth="1"/>
    <col min="5128" max="5128" width="15.625" style="29" customWidth="1"/>
    <col min="5129" max="5129" width="2.125" style="29" customWidth="1"/>
    <col min="5130" max="5130" width="10.625" style="29" customWidth="1"/>
    <col min="5131" max="5131" width="9.5" style="29" customWidth="1"/>
    <col min="5132" max="5132" width="2.125" style="29" customWidth="1"/>
    <col min="5133" max="5133" width="10.625" style="29" customWidth="1"/>
    <col min="5134" max="5134" width="9.125" style="29"/>
    <col min="5135" max="5135" width="2.125" style="29" customWidth="1"/>
    <col min="5136" max="5136" width="12.5" style="29" customWidth="1"/>
    <col min="5137" max="5137" width="2.875" style="29" customWidth="1"/>
    <col min="5138" max="5138" width="8" style="29" customWidth="1"/>
    <col min="5139" max="5139" width="25.125" style="29" customWidth="1"/>
    <col min="5140" max="5140" width="2" style="29" customWidth="1"/>
    <col min="5141" max="5141" width="22.625" style="29" customWidth="1"/>
    <col min="5142" max="5142" width="6.625" style="29" customWidth="1"/>
    <col min="5143" max="5143" width="7.875" style="29" customWidth="1"/>
    <col min="5144" max="5144" width="3.375" style="29" customWidth="1"/>
    <col min="5145" max="5145" width="2.625" style="29" customWidth="1"/>
    <col min="5146" max="5146" width="7.625" style="29" customWidth="1"/>
    <col min="5147" max="5147" width="10.625" style="29" customWidth="1"/>
    <col min="5148" max="5148" width="4.125" style="29" customWidth="1"/>
    <col min="5149" max="5149" width="6.625" style="29" customWidth="1"/>
    <col min="5150" max="5150" width="4.375" style="29" customWidth="1"/>
    <col min="5151" max="5151" width="6.625" style="29" customWidth="1"/>
    <col min="5152" max="5152" width="3.625" style="29" customWidth="1"/>
    <col min="5153" max="5153" width="6.625" style="29" customWidth="1"/>
    <col min="5154" max="5154" width="2.375" style="29" customWidth="1"/>
    <col min="5155" max="5376" width="9.125" style="29"/>
    <col min="5377" max="5377" width="2.875" style="29" customWidth="1"/>
    <col min="5378" max="5378" width="1.5" style="29" customWidth="1"/>
    <col min="5379" max="5379" width="23.375" style="29" customWidth="1"/>
    <col min="5380" max="5380" width="1.625" style="29" customWidth="1"/>
    <col min="5381" max="5381" width="12.5" style="29" customWidth="1"/>
    <col min="5382" max="5382" width="16.5" style="29" customWidth="1"/>
    <col min="5383" max="5383" width="7.625" style="29" customWidth="1"/>
    <col min="5384" max="5384" width="15.625" style="29" customWidth="1"/>
    <col min="5385" max="5385" width="2.125" style="29" customWidth="1"/>
    <col min="5386" max="5386" width="10.625" style="29" customWidth="1"/>
    <col min="5387" max="5387" width="9.5" style="29" customWidth="1"/>
    <col min="5388" max="5388" width="2.125" style="29" customWidth="1"/>
    <col min="5389" max="5389" width="10.625" style="29" customWidth="1"/>
    <col min="5390" max="5390" width="9.125" style="29"/>
    <col min="5391" max="5391" width="2.125" style="29" customWidth="1"/>
    <col min="5392" max="5392" width="12.5" style="29" customWidth="1"/>
    <col min="5393" max="5393" width="2.875" style="29" customWidth="1"/>
    <col min="5394" max="5394" width="8" style="29" customWidth="1"/>
    <col min="5395" max="5395" width="25.125" style="29" customWidth="1"/>
    <col min="5396" max="5396" width="2" style="29" customWidth="1"/>
    <col min="5397" max="5397" width="22.625" style="29" customWidth="1"/>
    <col min="5398" max="5398" width="6.625" style="29" customWidth="1"/>
    <col min="5399" max="5399" width="7.875" style="29" customWidth="1"/>
    <col min="5400" max="5400" width="3.375" style="29" customWidth="1"/>
    <col min="5401" max="5401" width="2.625" style="29" customWidth="1"/>
    <col min="5402" max="5402" width="7.625" style="29" customWidth="1"/>
    <col min="5403" max="5403" width="10.625" style="29" customWidth="1"/>
    <col min="5404" max="5404" width="4.125" style="29" customWidth="1"/>
    <col min="5405" max="5405" width="6.625" style="29" customWidth="1"/>
    <col min="5406" max="5406" width="4.375" style="29" customWidth="1"/>
    <col min="5407" max="5407" width="6.625" style="29" customWidth="1"/>
    <col min="5408" max="5408" width="3.625" style="29" customWidth="1"/>
    <col min="5409" max="5409" width="6.625" style="29" customWidth="1"/>
    <col min="5410" max="5410" width="2.375" style="29" customWidth="1"/>
    <col min="5411" max="5632" width="9.125" style="29"/>
    <col min="5633" max="5633" width="2.875" style="29" customWidth="1"/>
    <col min="5634" max="5634" width="1.5" style="29" customWidth="1"/>
    <col min="5635" max="5635" width="23.375" style="29" customWidth="1"/>
    <col min="5636" max="5636" width="1.625" style="29" customWidth="1"/>
    <col min="5637" max="5637" width="12.5" style="29" customWidth="1"/>
    <col min="5638" max="5638" width="16.5" style="29" customWidth="1"/>
    <col min="5639" max="5639" width="7.625" style="29" customWidth="1"/>
    <col min="5640" max="5640" width="15.625" style="29" customWidth="1"/>
    <col min="5641" max="5641" width="2.125" style="29" customWidth="1"/>
    <col min="5642" max="5642" width="10.625" style="29" customWidth="1"/>
    <col min="5643" max="5643" width="9.5" style="29" customWidth="1"/>
    <col min="5644" max="5644" width="2.125" style="29" customWidth="1"/>
    <col min="5645" max="5645" width="10.625" style="29" customWidth="1"/>
    <col min="5646" max="5646" width="9.125" style="29"/>
    <col min="5647" max="5647" width="2.125" style="29" customWidth="1"/>
    <col min="5648" max="5648" width="12.5" style="29" customWidth="1"/>
    <col min="5649" max="5649" width="2.875" style="29" customWidth="1"/>
    <col min="5650" max="5650" width="8" style="29" customWidth="1"/>
    <col min="5651" max="5651" width="25.125" style="29" customWidth="1"/>
    <col min="5652" max="5652" width="2" style="29" customWidth="1"/>
    <col min="5653" max="5653" width="22.625" style="29" customWidth="1"/>
    <col min="5654" max="5654" width="6.625" style="29" customWidth="1"/>
    <col min="5655" max="5655" width="7.875" style="29" customWidth="1"/>
    <col min="5656" max="5656" width="3.375" style="29" customWidth="1"/>
    <col min="5657" max="5657" width="2.625" style="29" customWidth="1"/>
    <col min="5658" max="5658" width="7.625" style="29" customWidth="1"/>
    <col min="5659" max="5659" width="10.625" style="29" customWidth="1"/>
    <col min="5660" max="5660" width="4.125" style="29" customWidth="1"/>
    <col min="5661" max="5661" width="6.625" style="29" customWidth="1"/>
    <col min="5662" max="5662" width="4.375" style="29" customWidth="1"/>
    <col min="5663" max="5663" width="6.625" style="29" customWidth="1"/>
    <col min="5664" max="5664" width="3.625" style="29" customWidth="1"/>
    <col min="5665" max="5665" width="6.625" style="29" customWidth="1"/>
    <col min="5666" max="5666" width="2.375" style="29" customWidth="1"/>
    <col min="5667" max="5888" width="9.125" style="29"/>
    <col min="5889" max="5889" width="2.875" style="29" customWidth="1"/>
    <col min="5890" max="5890" width="1.5" style="29" customWidth="1"/>
    <col min="5891" max="5891" width="23.375" style="29" customWidth="1"/>
    <col min="5892" max="5892" width="1.625" style="29" customWidth="1"/>
    <col min="5893" max="5893" width="12.5" style="29" customWidth="1"/>
    <col min="5894" max="5894" width="16.5" style="29" customWidth="1"/>
    <col min="5895" max="5895" width="7.625" style="29" customWidth="1"/>
    <col min="5896" max="5896" width="15.625" style="29" customWidth="1"/>
    <col min="5897" max="5897" width="2.125" style="29" customWidth="1"/>
    <col min="5898" max="5898" width="10.625" style="29" customWidth="1"/>
    <col min="5899" max="5899" width="9.5" style="29" customWidth="1"/>
    <col min="5900" max="5900" width="2.125" style="29" customWidth="1"/>
    <col min="5901" max="5901" width="10.625" style="29" customWidth="1"/>
    <col min="5902" max="5902" width="9.125" style="29"/>
    <col min="5903" max="5903" width="2.125" style="29" customWidth="1"/>
    <col min="5904" max="5904" width="12.5" style="29" customWidth="1"/>
    <col min="5905" max="5905" width="2.875" style="29" customWidth="1"/>
    <col min="5906" max="5906" width="8" style="29" customWidth="1"/>
    <col min="5907" max="5907" width="25.125" style="29" customWidth="1"/>
    <col min="5908" max="5908" width="2" style="29" customWidth="1"/>
    <col min="5909" max="5909" width="22.625" style="29" customWidth="1"/>
    <col min="5910" max="5910" width="6.625" style="29" customWidth="1"/>
    <col min="5911" max="5911" width="7.875" style="29" customWidth="1"/>
    <col min="5912" max="5912" width="3.375" style="29" customWidth="1"/>
    <col min="5913" max="5913" width="2.625" style="29" customWidth="1"/>
    <col min="5914" max="5914" width="7.625" style="29" customWidth="1"/>
    <col min="5915" max="5915" width="10.625" style="29" customWidth="1"/>
    <col min="5916" max="5916" width="4.125" style="29" customWidth="1"/>
    <col min="5917" max="5917" width="6.625" style="29" customWidth="1"/>
    <col min="5918" max="5918" width="4.375" style="29" customWidth="1"/>
    <col min="5919" max="5919" width="6.625" style="29" customWidth="1"/>
    <col min="5920" max="5920" width="3.625" style="29" customWidth="1"/>
    <col min="5921" max="5921" width="6.625" style="29" customWidth="1"/>
    <col min="5922" max="5922" width="2.375" style="29" customWidth="1"/>
    <col min="5923" max="6144" width="9.125" style="29"/>
    <col min="6145" max="6145" width="2.875" style="29" customWidth="1"/>
    <col min="6146" max="6146" width="1.5" style="29" customWidth="1"/>
    <col min="6147" max="6147" width="23.375" style="29" customWidth="1"/>
    <col min="6148" max="6148" width="1.625" style="29" customWidth="1"/>
    <col min="6149" max="6149" width="12.5" style="29" customWidth="1"/>
    <col min="6150" max="6150" width="16.5" style="29" customWidth="1"/>
    <col min="6151" max="6151" width="7.625" style="29" customWidth="1"/>
    <col min="6152" max="6152" width="15.625" style="29" customWidth="1"/>
    <col min="6153" max="6153" width="2.125" style="29" customWidth="1"/>
    <col min="6154" max="6154" width="10.625" style="29" customWidth="1"/>
    <col min="6155" max="6155" width="9.5" style="29" customWidth="1"/>
    <col min="6156" max="6156" width="2.125" style="29" customWidth="1"/>
    <col min="6157" max="6157" width="10.625" style="29" customWidth="1"/>
    <col min="6158" max="6158" width="9.125" style="29"/>
    <col min="6159" max="6159" width="2.125" style="29" customWidth="1"/>
    <col min="6160" max="6160" width="12.5" style="29" customWidth="1"/>
    <col min="6161" max="6161" width="2.875" style="29" customWidth="1"/>
    <col min="6162" max="6162" width="8" style="29" customWidth="1"/>
    <col min="6163" max="6163" width="25.125" style="29" customWidth="1"/>
    <col min="6164" max="6164" width="2" style="29" customWidth="1"/>
    <col min="6165" max="6165" width="22.625" style="29" customWidth="1"/>
    <col min="6166" max="6166" width="6.625" style="29" customWidth="1"/>
    <col min="6167" max="6167" width="7.875" style="29" customWidth="1"/>
    <col min="6168" max="6168" width="3.375" style="29" customWidth="1"/>
    <col min="6169" max="6169" width="2.625" style="29" customWidth="1"/>
    <col min="6170" max="6170" width="7.625" style="29" customWidth="1"/>
    <col min="6171" max="6171" width="10.625" style="29" customWidth="1"/>
    <col min="6172" max="6172" width="4.125" style="29" customWidth="1"/>
    <col min="6173" max="6173" width="6.625" style="29" customWidth="1"/>
    <col min="6174" max="6174" width="4.375" style="29" customWidth="1"/>
    <col min="6175" max="6175" width="6.625" style="29" customWidth="1"/>
    <col min="6176" max="6176" width="3.625" style="29" customWidth="1"/>
    <col min="6177" max="6177" width="6.625" style="29" customWidth="1"/>
    <col min="6178" max="6178" width="2.375" style="29" customWidth="1"/>
    <col min="6179" max="6400" width="9.125" style="29"/>
    <col min="6401" max="6401" width="2.875" style="29" customWidth="1"/>
    <col min="6402" max="6402" width="1.5" style="29" customWidth="1"/>
    <col min="6403" max="6403" width="23.375" style="29" customWidth="1"/>
    <col min="6404" max="6404" width="1.625" style="29" customWidth="1"/>
    <col min="6405" max="6405" width="12.5" style="29" customWidth="1"/>
    <col min="6406" max="6406" width="16.5" style="29" customWidth="1"/>
    <col min="6407" max="6407" width="7.625" style="29" customWidth="1"/>
    <col min="6408" max="6408" width="15.625" style="29" customWidth="1"/>
    <col min="6409" max="6409" width="2.125" style="29" customWidth="1"/>
    <col min="6410" max="6410" width="10.625" style="29" customWidth="1"/>
    <col min="6411" max="6411" width="9.5" style="29" customWidth="1"/>
    <col min="6412" max="6412" width="2.125" style="29" customWidth="1"/>
    <col min="6413" max="6413" width="10.625" style="29" customWidth="1"/>
    <col min="6414" max="6414" width="9.125" style="29"/>
    <col min="6415" max="6415" width="2.125" style="29" customWidth="1"/>
    <col min="6416" max="6416" width="12.5" style="29" customWidth="1"/>
    <col min="6417" max="6417" width="2.875" style="29" customWidth="1"/>
    <col min="6418" max="6418" width="8" style="29" customWidth="1"/>
    <col min="6419" max="6419" width="25.125" style="29" customWidth="1"/>
    <col min="6420" max="6420" width="2" style="29" customWidth="1"/>
    <col min="6421" max="6421" width="22.625" style="29" customWidth="1"/>
    <col min="6422" max="6422" width="6.625" style="29" customWidth="1"/>
    <col min="6423" max="6423" width="7.875" style="29" customWidth="1"/>
    <col min="6424" max="6424" width="3.375" style="29" customWidth="1"/>
    <col min="6425" max="6425" width="2.625" style="29" customWidth="1"/>
    <col min="6426" max="6426" width="7.625" style="29" customWidth="1"/>
    <col min="6427" max="6427" width="10.625" style="29" customWidth="1"/>
    <col min="6428" max="6428" width="4.125" style="29" customWidth="1"/>
    <col min="6429" max="6429" width="6.625" style="29" customWidth="1"/>
    <col min="6430" max="6430" width="4.375" style="29" customWidth="1"/>
    <col min="6431" max="6431" width="6.625" style="29" customWidth="1"/>
    <col min="6432" max="6432" width="3.625" style="29" customWidth="1"/>
    <col min="6433" max="6433" width="6.625" style="29" customWidth="1"/>
    <col min="6434" max="6434" width="2.375" style="29" customWidth="1"/>
    <col min="6435" max="6656" width="9.125" style="29"/>
    <col min="6657" max="6657" width="2.875" style="29" customWidth="1"/>
    <col min="6658" max="6658" width="1.5" style="29" customWidth="1"/>
    <col min="6659" max="6659" width="23.375" style="29" customWidth="1"/>
    <col min="6660" max="6660" width="1.625" style="29" customWidth="1"/>
    <col min="6661" max="6661" width="12.5" style="29" customWidth="1"/>
    <col min="6662" max="6662" width="16.5" style="29" customWidth="1"/>
    <col min="6663" max="6663" width="7.625" style="29" customWidth="1"/>
    <col min="6664" max="6664" width="15.625" style="29" customWidth="1"/>
    <col min="6665" max="6665" width="2.125" style="29" customWidth="1"/>
    <col min="6666" max="6666" width="10.625" style="29" customWidth="1"/>
    <col min="6667" max="6667" width="9.5" style="29" customWidth="1"/>
    <col min="6668" max="6668" width="2.125" style="29" customWidth="1"/>
    <col min="6669" max="6669" width="10.625" style="29" customWidth="1"/>
    <col min="6670" max="6670" width="9.125" style="29"/>
    <col min="6671" max="6671" width="2.125" style="29" customWidth="1"/>
    <col min="6672" max="6672" width="12.5" style="29" customWidth="1"/>
    <col min="6673" max="6673" width="2.875" style="29" customWidth="1"/>
    <col min="6674" max="6674" width="8" style="29" customWidth="1"/>
    <col min="6675" max="6675" width="25.125" style="29" customWidth="1"/>
    <col min="6676" max="6676" width="2" style="29" customWidth="1"/>
    <col min="6677" max="6677" width="22.625" style="29" customWidth="1"/>
    <col min="6678" max="6678" width="6.625" style="29" customWidth="1"/>
    <col min="6679" max="6679" width="7.875" style="29" customWidth="1"/>
    <col min="6680" max="6680" width="3.375" style="29" customWidth="1"/>
    <col min="6681" max="6681" width="2.625" style="29" customWidth="1"/>
    <col min="6682" max="6682" width="7.625" style="29" customWidth="1"/>
    <col min="6683" max="6683" width="10.625" style="29" customWidth="1"/>
    <col min="6684" max="6684" width="4.125" style="29" customWidth="1"/>
    <col min="6685" max="6685" width="6.625" style="29" customWidth="1"/>
    <col min="6686" max="6686" width="4.375" style="29" customWidth="1"/>
    <col min="6687" max="6687" width="6.625" style="29" customWidth="1"/>
    <col min="6688" max="6688" width="3.625" style="29" customWidth="1"/>
    <col min="6689" max="6689" width="6.625" style="29" customWidth="1"/>
    <col min="6690" max="6690" width="2.375" style="29" customWidth="1"/>
    <col min="6691" max="6912" width="9.125" style="29"/>
    <col min="6913" max="6913" width="2.875" style="29" customWidth="1"/>
    <col min="6914" max="6914" width="1.5" style="29" customWidth="1"/>
    <col min="6915" max="6915" width="23.375" style="29" customWidth="1"/>
    <col min="6916" max="6916" width="1.625" style="29" customWidth="1"/>
    <col min="6917" max="6917" width="12.5" style="29" customWidth="1"/>
    <col min="6918" max="6918" width="16.5" style="29" customWidth="1"/>
    <col min="6919" max="6919" width="7.625" style="29" customWidth="1"/>
    <col min="6920" max="6920" width="15.625" style="29" customWidth="1"/>
    <col min="6921" max="6921" width="2.125" style="29" customWidth="1"/>
    <col min="6922" max="6922" width="10.625" style="29" customWidth="1"/>
    <col min="6923" max="6923" width="9.5" style="29" customWidth="1"/>
    <col min="6924" max="6924" width="2.125" style="29" customWidth="1"/>
    <col min="6925" max="6925" width="10.625" style="29" customWidth="1"/>
    <col min="6926" max="6926" width="9.125" style="29"/>
    <col min="6927" max="6927" width="2.125" style="29" customWidth="1"/>
    <col min="6928" max="6928" width="12.5" style="29" customWidth="1"/>
    <col min="6929" max="6929" width="2.875" style="29" customWidth="1"/>
    <col min="6930" max="6930" width="8" style="29" customWidth="1"/>
    <col min="6931" max="6931" width="25.125" style="29" customWidth="1"/>
    <col min="6932" max="6932" width="2" style="29" customWidth="1"/>
    <col min="6933" max="6933" width="22.625" style="29" customWidth="1"/>
    <col min="6934" max="6934" width="6.625" style="29" customWidth="1"/>
    <col min="6935" max="6935" width="7.875" style="29" customWidth="1"/>
    <col min="6936" max="6936" width="3.375" style="29" customWidth="1"/>
    <col min="6937" max="6937" width="2.625" style="29" customWidth="1"/>
    <col min="6938" max="6938" width="7.625" style="29" customWidth="1"/>
    <col min="6939" max="6939" width="10.625" style="29" customWidth="1"/>
    <col min="6940" max="6940" width="4.125" style="29" customWidth="1"/>
    <col min="6941" max="6941" width="6.625" style="29" customWidth="1"/>
    <col min="6942" max="6942" width="4.375" style="29" customWidth="1"/>
    <col min="6943" max="6943" width="6.625" style="29" customWidth="1"/>
    <col min="6944" max="6944" width="3.625" style="29" customWidth="1"/>
    <col min="6945" max="6945" width="6.625" style="29" customWidth="1"/>
    <col min="6946" max="6946" width="2.375" style="29" customWidth="1"/>
    <col min="6947" max="7168" width="9.125" style="29"/>
    <col min="7169" max="7169" width="2.875" style="29" customWidth="1"/>
    <col min="7170" max="7170" width="1.5" style="29" customWidth="1"/>
    <col min="7171" max="7171" width="23.375" style="29" customWidth="1"/>
    <col min="7172" max="7172" width="1.625" style="29" customWidth="1"/>
    <col min="7173" max="7173" width="12.5" style="29" customWidth="1"/>
    <col min="7174" max="7174" width="16.5" style="29" customWidth="1"/>
    <col min="7175" max="7175" width="7.625" style="29" customWidth="1"/>
    <col min="7176" max="7176" width="15.625" style="29" customWidth="1"/>
    <col min="7177" max="7177" width="2.125" style="29" customWidth="1"/>
    <col min="7178" max="7178" width="10.625" style="29" customWidth="1"/>
    <col min="7179" max="7179" width="9.5" style="29" customWidth="1"/>
    <col min="7180" max="7180" width="2.125" style="29" customWidth="1"/>
    <col min="7181" max="7181" width="10.625" style="29" customWidth="1"/>
    <col min="7182" max="7182" width="9.125" style="29"/>
    <col min="7183" max="7183" width="2.125" style="29" customWidth="1"/>
    <col min="7184" max="7184" width="12.5" style="29" customWidth="1"/>
    <col min="7185" max="7185" width="2.875" style="29" customWidth="1"/>
    <col min="7186" max="7186" width="8" style="29" customWidth="1"/>
    <col min="7187" max="7187" width="25.125" style="29" customWidth="1"/>
    <col min="7188" max="7188" width="2" style="29" customWidth="1"/>
    <col min="7189" max="7189" width="22.625" style="29" customWidth="1"/>
    <col min="7190" max="7190" width="6.625" style="29" customWidth="1"/>
    <col min="7191" max="7191" width="7.875" style="29" customWidth="1"/>
    <col min="7192" max="7192" width="3.375" style="29" customWidth="1"/>
    <col min="7193" max="7193" width="2.625" style="29" customWidth="1"/>
    <col min="7194" max="7194" width="7.625" style="29" customWidth="1"/>
    <col min="7195" max="7195" width="10.625" style="29" customWidth="1"/>
    <col min="7196" max="7196" width="4.125" style="29" customWidth="1"/>
    <col min="7197" max="7197" width="6.625" style="29" customWidth="1"/>
    <col min="7198" max="7198" width="4.375" style="29" customWidth="1"/>
    <col min="7199" max="7199" width="6.625" style="29" customWidth="1"/>
    <col min="7200" max="7200" width="3.625" style="29" customWidth="1"/>
    <col min="7201" max="7201" width="6.625" style="29" customWidth="1"/>
    <col min="7202" max="7202" width="2.375" style="29" customWidth="1"/>
    <col min="7203" max="7424" width="9.125" style="29"/>
    <col min="7425" max="7425" width="2.875" style="29" customWidth="1"/>
    <col min="7426" max="7426" width="1.5" style="29" customWidth="1"/>
    <col min="7427" max="7427" width="23.375" style="29" customWidth="1"/>
    <col min="7428" max="7428" width="1.625" style="29" customWidth="1"/>
    <col min="7429" max="7429" width="12.5" style="29" customWidth="1"/>
    <col min="7430" max="7430" width="16.5" style="29" customWidth="1"/>
    <col min="7431" max="7431" width="7.625" style="29" customWidth="1"/>
    <col min="7432" max="7432" width="15.625" style="29" customWidth="1"/>
    <col min="7433" max="7433" width="2.125" style="29" customWidth="1"/>
    <col min="7434" max="7434" width="10.625" style="29" customWidth="1"/>
    <col min="7435" max="7435" width="9.5" style="29" customWidth="1"/>
    <col min="7436" max="7436" width="2.125" style="29" customWidth="1"/>
    <col min="7437" max="7437" width="10.625" style="29" customWidth="1"/>
    <col min="7438" max="7438" width="9.125" style="29"/>
    <col min="7439" max="7439" width="2.125" style="29" customWidth="1"/>
    <col min="7440" max="7440" width="12.5" style="29" customWidth="1"/>
    <col min="7441" max="7441" width="2.875" style="29" customWidth="1"/>
    <col min="7442" max="7442" width="8" style="29" customWidth="1"/>
    <col min="7443" max="7443" width="25.125" style="29" customWidth="1"/>
    <col min="7444" max="7444" width="2" style="29" customWidth="1"/>
    <col min="7445" max="7445" width="22.625" style="29" customWidth="1"/>
    <col min="7446" max="7446" width="6.625" style="29" customWidth="1"/>
    <col min="7447" max="7447" width="7.875" style="29" customWidth="1"/>
    <col min="7448" max="7448" width="3.375" style="29" customWidth="1"/>
    <col min="7449" max="7449" width="2.625" style="29" customWidth="1"/>
    <col min="7450" max="7450" width="7.625" style="29" customWidth="1"/>
    <col min="7451" max="7451" width="10.625" style="29" customWidth="1"/>
    <col min="7452" max="7452" width="4.125" style="29" customWidth="1"/>
    <col min="7453" max="7453" width="6.625" style="29" customWidth="1"/>
    <col min="7454" max="7454" width="4.375" style="29" customWidth="1"/>
    <col min="7455" max="7455" width="6.625" style="29" customWidth="1"/>
    <col min="7456" max="7456" width="3.625" style="29" customWidth="1"/>
    <col min="7457" max="7457" width="6.625" style="29" customWidth="1"/>
    <col min="7458" max="7458" width="2.375" style="29" customWidth="1"/>
    <col min="7459" max="7680" width="9.125" style="29"/>
    <col min="7681" max="7681" width="2.875" style="29" customWidth="1"/>
    <col min="7682" max="7682" width="1.5" style="29" customWidth="1"/>
    <col min="7683" max="7683" width="23.375" style="29" customWidth="1"/>
    <col min="7684" max="7684" width="1.625" style="29" customWidth="1"/>
    <col min="7685" max="7685" width="12.5" style="29" customWidth="1"/>
    <col min="7686" max="7686" width="16.5" style="29" customWidth="1"/>
    <col min="7687" max="7687" width="7.625" style="29" customWidth="1"/>
    <col min="7688" max="7688" width="15.625" style="29" customWidth="1"/>
    <col min="7689" max="7689" width="2.125" style="29" customWidth="1"/>
    <col min="7690" max="7690" width="10.625" style="29" customWidth="1"/>
    <col min="7691" max="7691" width="9.5" style="29" customWidth="1"/>
    <col min="7692" max="7692" width="2.125" style="29" customWidth="1"/>
    <col min="7693" max="7693" width="10.625" style="29" customWidth="1"/>
    <col min="7694" max="7694" width="9.125" style="29"/>
    <col min="7695" max="7695" width="2.125" style="29" customWidth="1"/>
    <col min="7696" max="7696" width="12.5" style="29" customWidth="1"/>
    <col min="7697" max="7697" width="2.875" style="29" customWidth="1"/>
    <col min="7698" max="7698" width="8" style="29" customWidth="1"/>
    <col min="7699" max="7699" width="25.125" style="29" customWidth="1"/>
    <col min="7700" max="7700" width="2" style="29" customWidth="1"/>
    <col min="7701" max="7701" width="22.625" style="29" customWidth="1"/>
    <col min="7702" max="7702" width="6.625" style="29" customWidth="1"/>
    <col min="7703" max="7703" width="7.875" style="29" customWidth="1"/>
    <col min="7704" max="7704" width="3.375" style="29" customWidth="1"/>
    <col min="7705" max="7705" width="2.625" style="29" customWidth="1"/>
    <col min="7706" max="7706" width="7.625" style="29" customWidth="1"/>
    <col min="7707" max="7707" width="10.625" style="29" customWidth="1"/>
    <col min="7708" max="7708" width="4.125" style="29" customWidth="1"/>
    <col min="7709" max="7709" width="6.625" style="29" customWidth="1"/>
    <col min="7710" max="7710" width="4.375" style="29" customWidth="1"/>
    <col min="7711" max="7711" width="6.625" style="29" customWidth="1"/>
    <col min="7712" max="7712" width="3.625" style="29" customWidth="1"/>
    <col min="7713" max="7713" width="6.625" style="29" customWidth="1"/>
    <col min="7714" max="7714" width="2.375" style="29" customWidth="1"/>
    <col min="7715" max="7936" width="9.125" style="29"/>
    <col min="7937" max="7937" width="2.875" style="29" customWidth="1"/>
    <col min="7938" max="7938" width="1.5" style="29" customWidth="1"/>
    <col min="7939" max="7939" width="23.375" style="29" customWidth="1"/>
    <col min="7940" max="7940" width="1.625" style="29" customWidth="1"/>
    <col min="7941" max="7941" width="12.5" style="29" customWidth="1"/>
    <col min="7942" max="7942" width="16.5" style="29" customWidth="1"/>
    <col min="7943" max="7943" width="7.625" style="29" customWidth="1"/>
    <col min="7944" max="7944" width="15.625" style="29" customWidth="1"/>
    <col min="7945" max="7945" width="2.125" style="29" customWidth="1"/>
    <col min="7946" max="7946" width="10.625" style="29" customWidth="1"/>
    <col min="7947" max="7947" width="9.5" style="29" customWidth="1"/>
    <col min="7948" max="7948" width="2.125" style="29" customWidth="1"/>
    <col min="7949" max="7949" width="10.625" style="29" customWidth="1"/>
    <col min="7950" max="7950" width="9.125" style="29"/>
    <col min="7951" max="7951" width="2.125" style="29" customWidth="1"/>
    <col min="7952" max="7952" width="12.5" style="29" customWidth="1"/>
    <col min="7953" max="7953" width="2.875" style="29" customWidth="1"/>
    <col min="7954" max="7954" width="8" style="29" customWidth="1"/>
    <col min="7955" max="7955" width="25.125" style="29" customWidth="1"/>
    <col min="7956" max="7956" width="2" style="29" customWidth="1"/>
    <col min="7957" max="7957" width="22.625" style="29" customWidth="1"/>
    <col min="7958" max="7958" width="6.625" style="29" customWidth="1"/>
    <col min="7959" max="7959" width="7.875" style="29" customWidth="1"/>
    <col min="7960" max="7960" width="3.375" style="29" customWidth="1"/>
    <col min="7961" max="7961" width="2.625" style="29" customWidth="1"/>
    <col min="7962" max="7962" width="7.625" style="29" customWidth="1"/>
    <col min="7963" max="7963" width="10.625" style="29" customWidth="1"/>
    <col min="7964" max="7964" width="4.125" style="29" customWidth="1"/>
    <col min="7965" max="7965" width="6.625" style="29" customWidth="1"/>
    <col min="7966" max="7966" width="4.375" style="29" customWidth="1"/>
    <col min="7967" max="7967" width="6.625" style="29" customWidth="1"/>
    <col min="7968" max="7968" width="3.625" style="29" customWidth="1"/>
    <col min="7969" max="7969" width="6.625" style="29" customWidth="1"/>
    <col min="7970" max="7970" width="2.375" style="29" customWidth="1"/>
    <col min="7971" max="8192" width="9.125" style="29"/>
    <col min="8193" max="8193" width="2.875" style="29" customWidth="1"/>
    <col min="8194" max="8194" width="1.5" style="29" customWidth="1"/>
    <col min="8195" max="8195" width="23.375" style="29" customWidth="1"/>
    <col min="8196" max="8196" width="1.625" style="29" customWidth="1"/>
    <col min="8197" max="8197" width="12.5" style="29" customWidth="1"/>
    <col min="8198" max="8198" width="16.5" style="29" customWidth="1"/>
    <col min="8199" max="8199" width="7.625" style="29" customWidth="1"/>
    <col min="8200" max="8200" width="15.625" style="29" customWidth="1"/>
    <col min="8201" max="8201" width="2.125" style="29" customWidth="1"/>
    <col min="8202" max="8202" width="10.625" style="29" customWidth="1"/>
    <col min="8203" max="8203" width="9.5" style="29" customWidth="1"/>
    <col min="8204" max="8204" width="2.125" style="29" customWidth="1"/>
    <col min="8205" max="8205" width="10.625" style="29" customWidth="1"/>
    <col min="8206" max="8206" width="9.125" style="29"/>
    <col min="8207" max="8207" width="2.125" style="29" customWidth="1"/>
    <col min="8208" max="8208" width="12.5" style="29" customWidth="1"/>
    <col min="8209" max="8209" width="2.875" style="29" customWidth="1"/>
    <col min="8210" max="8210" width="8" style="29" customWidth="1"/>
    <col min="8211" max="8211" width="25.125" style="29" customWidth="1"/>
    <col min="8212" max="8212" width="2" style="29" customWidth="1"/>
    <col min="8213" max="8213" width="22.625" style="29" customWidth="1"/>
    <col min="8214" max="8214" width="6.625" style="29" customWidth="1"/>
    <col min="8215" max="8215" width="7.875" style="29" customWidth="1"/>
    <col min="8216" max="8216" width="3.375" style="29" customWidth="1"/>
    <col min="8217" max="8217" width="2.625" style="29" customWidth="1"/>
    <col min="8218" max="8218" width="7.625" style="29" customWidth="1"/>
    <col min="8219" max="8219" width="10.625" style="29" customWidth="1"/>
    <col min="8220" max="8220" width="4.125" style="29" customWidth="1"/>
    <col min="8221" max="8221" width="6.625" style="29" customWidth="1"/>
    <col min="8222" max="8222" width="4.375" style="29" customWidth="1"/>
    <col min="8223" max="8223" width="6.625" style="29" customWidth="1"/>
    <col min="8224" max="8224" width="3.625" style="29" customWidth="1"/>
    <col min="8225" max="8225" width="6.625" style="29" customWidth="1"/>
    <col min="8226" max="8226" width="2.375" style="29" customWidth="1"/>
    <col min="8227" max="8448" width="9.125" style="29"/>
    <col min="8449" max="8449" width="2.875" style="29" customWidth="1"/>
    <col min="8450" max="8450" width="1.5" style="29" customWidth="1"/>
    <col min="8451" max="8451" width="23.375" style="29" customWidth="1"/>
    <col min="8452" max="8452" width="1.625" style="29" customWidth="1"/>
    <col min="8453" max="8453" width="12.5" style="29" customWidth="1"/>
    <col min="8454" max="8454" width="16.5" style="29" customWidth="1"/>
    <col min="8455" max="8455" width="7.625" style="29" customWidth="1"/>
    <col min="8456" max="8456" width="15.625" style="29" customWidth="1"/>
    <col min="8457" max="8457" width="2.125" style="29" customWidth="1"/>
    <col min="8458" max="8458" width="10.625" style="29" customWidth="1"/>
    <col min="8459" max="8459" width="9.5" style="29" customWidth="1"/>
    <col min="8460" max="8460" width="2.125" style="29" customWidth="1"/>
    <col min="8461" max="8461" width="10.625" style="29" customWidth="1"/>
    <col min="8462" max="8462" width="9.125" style="29"/>
    <col min="8463" max="8463" width="2.125" style="29" customWidth="1"/>
    <col min="8464" max="8464" width="12.5" style="29" customWidth="1"/>
    <col min="8465" max="8465" width="2.875" style="29" customWidth="1"/>
    <col min="8466" max="8466" width="8" style="29" customWidth="1"/>
    <col min="8467" max="8467" width="25.125" style="29" customWidth="1"/>
    <col min="8468" max="8468" width="2" style="29" customWidth="1"/>
    <col min="8469" max="8469" width="22.625" style="29" customWidth="1"/>
    <col min="8470" max="8470" width="6.625" style="29" customWidth="1"/>
    <col min="8471" max="8471" width="7.875" style="29" customWidth="1"/>
    <col min="8472" max="8472" width="3.375" style="29" customWidth="1"/>
    <col min="8473" max="8473" width="2.625" style="29" customWidth="1"/>
    <col min="8474" max="8474" width="7.625" style="29" customWidth="1"/>
    <col min="8475" max="8475" width="10.625" style="29" customWidth="1"/>
    <col min="8476" max="8476" width="4.125" style="29" customWidth="1"/>
    <col min="8477" max="8477" width="6.625" style="29" customWidth="1"/>
    <col min="8478" max="8478" width="4.375" style="29" customWidth="1"/>
    <col min="8479" max="8479" width="6.625" style="29" customWidth="1"/>
    <col min="8480" max="8480" width="3.625" style="29" customWidth="1"/>
    <col min="8481" max="8481" width="6.625" style="29" customWidth="1"/>
    <col min="8482" max="8482" width="2.375" style="29" customWidth="1"/>
    <col min="8483" max="8704" width="9.125" style="29"/>
    <col min="8705" max="8705" width="2.875" style="29" customWidth="1"/>
    <col min="8706" max="8706" width="1.5" style="29" customWidth="1"/>
    <col min="8707" max="8707" width="23.375" style="29" customWidth="1"/>
    <col min="8708" max="8708" width="1.625" style="29" customWidth="1"/>
    <col min="8709" max="8709" width="12.5" style="29" customWidth="1"/>
    <col min="8710" max="8710" width="16.5" style="29" customWidth="1"/>
    <col min="8711" max="8711" width="7.625" style="29" customWidth="1"/>
    <col min="8712" max="8712" width="15.625" style="29" customWidth="1"/>
    <col min="8713" max="8713" width="2.125" style="29" customWidth="1"/>
    <col min="8714" max="8714" width="10.625" style="29" customWidth="1"/>
    <col min="8715" max="8715" width="9.5" style="29" customWidth="1"/>
    <col min="8716" max="8716" width="2.125" style="29" customWidth="1"/>
    <col min="8717" max="8717" width="10.625" style="29" customWidth="1"/>
    <col min="8718" max="8718" width="9.125" style="29"/>
    <col min="8719" max="8719" width="2.125" style="29" customWidth="1"/>
    <col min="8720" max="8720" width="12.5" style="29" customWidth="1"/>
    <col min="8721" max="8721" width="2.875" style="29" customWidth="1"/>
    <col min="8722" max="8722" width="8" style="29" customWidth="1"/>
    <col min="8723" max="8723" width="25.125" style="29" customWidth="1"/>
    <col min="8724" max="8724" width="2" style="29" customWidth="1"/>
    <col min="8725" max="8725" width="22.625" style="29" customWidth="1"/>
    <col min="8726" max="8726" width="6.625" style="29" customWidth="1"/>
    <col min="8727" max="8727" width="7.875" style="29" customWidth="1"/>
    <col min="8728" max="8728" width="3.375" style="29" customWidth="1"/>
    <col min="8729" max="8729" width="2.625" style="29" customWidth="1"/>
    <col min="8730" max="8730" width="7.625" style="29" customWidth="1"/>
    <col min="8731" max="8731" width="10.625" style="29" customWidth="1"/>
    <col min="8732" max="8732" width="4.125" style="29" customWidth="1"/>
    <col min="8733" max="8733" width="6.625" style="29" customWidth="1"/>
    <col min="8734" max="8734" width="4.375" style="29" customWidth="1"/>
    <col min="8735" max="8735" width="6.625" style="29" customWidth="1"/>
    <col min="8736" max="8736" width="3.625" style="29" customWidth="1"/>
    <col min="8737" max="8737" width="6.625" style="29" customWidth="1"/>
    <col min="8738" max="8738" width="2.375" style="29" customWidth="1"/>
    <col min="8739" max="8960" width="9.125" style="29"/>
    <col min="8961" max="8961" width="2.875" style="29" customWidth="1"/>
    <col min="8962" max="8962" width="1.5" style="29" customWidth="1"/>
    <col min="8963" max="8963" width="23.375" style="29" customWidth="1"/>
    <col min="8964" max="8964" width="1.625" style="29" customWidth="1"/>
    <col min="8965" max="8965" width="12.5" style="29" customWidth="1"/>
    <col min="8966" max="8966" width="16.5" style="29" customWidth="1"/>
    <col min="8967" max="8967" width="7.625" style="29" customWidth="1"/>
    <col min="8968" max="8968" width="15.625" style="29" customWidth="1"/>
    <col min="8969" max="8969" width="2.125" style="29" customWidth="1"/>
    <col min="8970" max="8970" width="10.625" style="29" customWidth="1"/>
    <col min="8971" max="8971" width="9.5" style="29" customWidth="1"/>
    <col min="8972" max="8972" width="2.125" style="29" customWidth="1"/>
    <col min="8973" max="8973" width="10.625" style="29" customWidth="1"/>
    <col min="8974" max="8974" width="9.125" style="29"/>
    <col min="8975" max="8975" width="2.125" style="29" customWidth="1"/>
    <col min="8976" max="8976" width="12.5" style="29" customWidth="1"/>
    <col min="8977" max="8977" width="2.875" style="29" customWidth="1"/>
    <col min="8978" max="8978" width="8" style="29" customWidth="1"/>
    <col min="8979" max="8979" width="25.125" style="29" customWidth="1"/>
    <col min="8980" max="8980" width="2" style="29" customWidth="1"/>
    <col min="8981" max="8981" width="22.625" style="29" customWidth="1"/>
    <col min="8982" max="8982" width="6.625" style="29" customWidth="1"/>
    <col min="8983" max="8983" width="7.875" style="29" customWidth="1"/>
    <col min="8984" max="8984" width="3.375" style="29" customWidth="1"/>
    <col min="8985" max="8985" width="2.625" style="29" customWidth="1"/>
    <col min="8986" max="8986" width="7.625" style="29" customWidth="1"/>
    <col min="8987" max="8987" width="10.625" style="29" customWidth="1"/>
    <col min="8988" max="8988" width="4.125" style="29" customWidth="1"/>
    <col min="8989" max="8989" width="6.625" style="29" customWidth="1"/>
    <col min="8990" max="8990" width="4.375" style="29" customWidth="1"/>
    <col min="8991" max="8991" width="6.625" style="29" customWidth="1"/>
    <col min="8992" max="8992" width="3.625" style="29" customWidth="1"/>
    <col min="8993" max="8993" width="6.625" style="29" customWidth="1"/>
    <col min="8994" max="8994" width="2.375" style="29" customWidth="1"/>
    <col min="8995" max="9216" width="9.125" style="29"/>
    <col min="9217" max="9217" width="2.875" style="29" customWidth="1"/>
    <col min="9218" max="9218" width="1.5" style="29" customWidth="1"/>
    <col min="9219" max="9219" width="23.375" style="29" customWidth="1"/>
    <col min="9220" max="9220" width="1.625" style="29" customWidth="1"/>
    <col min="9221" max="9221" width="12.5" style="29" customWidth="1"/>
    <col min="9222" max="9222" width="16.5" style="29" customWidth="1"/>
    <col min="9223" max="9223" width="7.625" style="29" customWidth="1"/>
    <col min="9224" max="9224" width="15.625" style="29" customWidth="1"/>
    <col min="9225" max="9225" width="2.125" style="29" customWidth="1"/>
    <col min="9226" max="9226" width="10.625" style="29" customWidth="1"/>
    <col min="9227" max="9227" width="9.5" style="29" customWidth="1"/>
    <col min="9228" max="9228" width="2.125" style="29" customWidth="1"/>
    <col min="9229" max="9229" width="10.625" style="29" customWidth="1"/>
    <col min="9230" max="9230" width="9.125" style="29"/>
    <col min="9231" max="9231" width="2.125" style="29" customWidth="1"/>
    <col min="9232" max="9232" width="12.5" style="29" customWidth="1"/>
    <col min="9233" max="9233" width="2.875" style="29" customWidth="1"/>
    <col min="9234" max="9234" width="8" style="29" customWidth="1"/>
    <col min="9235" max="9235" width="25.125" style="29" customWidth="1"/>
    <col min="9236" max="9236" width="2" style="29" customWidth="1"/>
    <col min="9237" max="9237" width="22.625" style="29" customWidth="1"/>
    <col min="9238" max="9238" width="6.625" style="29" customWidth="1"/>
    <col min="9239" max="9239" width="7.875" style="29" customWidth="1"/>
    <col min="9240" max="9240" width="3.375" style="29" customWidth="1"/>
    <col min="9241" max="9241" width="2.625" style="29" customWidth="1"/>
    <col min="9242" max="9242" width="7.625" style="29" customWidth="1"/>
    <col min="9243" max="9243" width="10.625" style="29" customWidth="1"/>
    <col min="9244" max="9244" width="4.125" style="29" customWidth="1"/>
    <col min="9245" max="9245" width="6.625" style="29" customWidth="1"/>
    <col min="9246" max="9246" width="4.375" style="29" customWidth="1"/>
    <col min="9247" max="9247" width="6.625" style="29" customWidth="1"/>
    <col min="9248" max="9248" width="3.625" style="29" customWidth="1"/>
    <col min="9249" max="9249" width="6.625" style="29" customWidth="1"/>
    <col min="9250" max="9250" width="2.375" style="29" customWidth="1"/>
    <col min="9251" max="9472" width="9.125" style="29"/>
    <col min="9473" max="9473" width="2.875" style="29" customWidth="1"/>
    <col min="9474" max="9474" width="1.5" style="29" customWidth="1"/>
    <col min="9475" max="9475" width="23.375" style="29" customWidth="1"/>
    <col min="9476" max="9476" width="1.625" style="29" customWidth="1"/>
    <col min="9477" max="9477" width="12.5" style="29" customWidth="1"/>
    <col min="9478" max="9478" width="16.5" style="29" customWidth="1"/>
    <col min="9479" max="9479" width="7.625" style="29" customWidth="1"/>
    <col min="9480" max="9480" width="15.625" style="29" customWidth="1"/>
    <col min="9481" max="9481" width="2.125" style="29" customWidth="1"/>
    <col min="9482" max="9482" width="10.625" style="29" customWidth="1"/>
    <col min="9483" max="9483" width="9.5" style="29" customWidth="1"/>
    <col min="9484" max="9484" width="2.125" style="29" customWidth="1"/>
    <col min="9485" max="9485" width="10.625" style="29" customWidth="1"/>
    <col min="9486" max="9486" width="9.125" style="29"/>
    <col min="9487" max="9487" width="2.125" style="29" customWidth="1"/>
    <col min="9488" max="9488" width="12.5" style="29" customWidth="1"/>
    <col min="9489" max="9489" width="2.875" style="29" customWidth="1"/>
    <col min="9490" max="9490" width="8" style="29" customWidth="1"/>
    <col min="9491" max="9491" width="25.125" style="29" customWidth="1"/>
    <col min="9492" max="9492" width="2" style="29" customWidth="1"/>
    <col min="9493" max="9493" width="22.625" style="29" customWidth="1"/>
    <col min="9494" max="9494" width="6.625" style="29" customWidth="1"/>
    <col min="9495" max="9495" width="7.875" style="29" customWidth="1"/>
    <col min="9496" max="9496" width="3.375" style="29" customWidth="1"/>
    <col min="9497" max="9497" width="2.625" style="29" customWidth="1"/>
    <col min="9498" max="9498" width="7.625" style="29" customWidth="1"/>
    <col min="9499" max="9499" width="10.625" style="29" customWidth="1"/>
    <col min="9500" max="9500" width="4.125" style="29" customWidth="1"/>
    <col min="9501" max="9501" width="6.625" style="29" customWidth="1"/>
    <col min="9502" max="9502" width="4.375" style="29" customWidth="1"/>
    <col min="9503" max="9503" width="6.625" style="29" customWidth="1"/>
    <col min="9504" max="9504" width="3.625" style="29" customWidth="1"/>
    <col min="9505" max="9505" width="6.625" style="29" customWidth="1"/>
    <col min="9506" max="9506" width="2.375" style="29" customWidth="1"/>
    <col min="9507" max="9728" width="9.125" style="29"/>
    <col min="9729" max="9729" width="2.875" style="29" customWidth="1"/>
    <col min="9730" max="9730" width="1.5" style="29" customWidth="1"/>
    <col min="9731" max="9731" width="23.375" style="29" customWidth="1"/>
    <col min="9732" max="9732" width="1.625" style="29" customWidth="1"/>
    <col min="9733" max="9733" width="12.5" style="29" customWidth="1"/>
    <col min="9734" max="9734" width="16.5" style="29" customWidth="1"/>
    <col min="9735" max="9735" width="7.625" style="29" customWidth="1"/>
    <col min="9736" max="9736" width="15.625" style="29" customWidth="1"/>
    <col min="9737" max="9737" width="2.125" style="29" customWidth="1"/>
    <col min="9738" max="9738" width="10.625" style="29" customWidth="1"/>
    <col min="9739" max="9739" width="9.5" style="29" customWidth="1"/>
    <col min="9740" max="9740" width="2.125" style="29" customWidth="1"/>
    <col min="9741" max="9741" width="10.625" style="29" customWidth="1"/>
    <col min="9742" max="9742" width="9.125" style="29"/>
    <col min="9743" max="9743" width="2.125" style="29" customWidth="1"/>
    <col min="9744" max="9744" width="12.5" style="29" customWidth="1"/>
    <col min="9745" max="9745" width="2.875" style="29" customWidth="1"/>
    <col min="9746" max="9746" width="8" style="29" customWidth="1"/>
    <col min="9747" max="9747" width="25.125" style="29" customWidth="1"/>
    <col min="9748" max="9748" width="2" style="29" customWidth="1"/>
    <col min="9749" max="9749" width="22.625" style="29" customWidth="1"/>
    <col min="9750" max="9750" width="6.625" style="29" customWidth="1"/>
    <col min="9751" max="9751" width="7.875" style="29" customWidth="1"/>
    <col min="9752" max="9752" width="3.375" style="29" customWidth="1"/>
    <col min="9753" max="9753" width="2.625" style="29" customWidth="1"/>
    <col min="9754" max="9754" width="7.625" style="29" customWidth="1"/>
    <col min="9755" max="9755" width="10.625" style="29" customWidth="1"/>
    <col min="9756" max="9756" width="4.125" style="29" customWidth="1"/>
    <col min="9757" max="9757" width="6.625" style="29" customWidth="1"/>
    <col min="9758" max="9758" width="4.375" style="29" customWidth="1"/>
    <col min="9759" max="9759" width="6.625" style="29" customWidth="1"/>
    <col min="9760" max="9760" width="3.625" style="29" customWidth="1"/>
    <col min="9761" max="9761" width="6.625" style="29" customWidth="1"/>
    <col min="9762" max="9762" width="2.375" style="29" customWidth="1"/>
    <col min="9763" max="9984" width="9.125" style="29"/>
    <col min="9985" max="9985" width="2.875" style="29" customWidth="1"/>
    <col min="9986" max="9986" width="1.5" style="29" customWidth="1"/>
    <col min="9987" max="9987" width="23.375" style="29" customWidth="1"/>
    <col min="9988" max="9988" width="1.625" style="29" customWidth="1"/>
    <col min="9989" max="9989" width="12.5" style="29" customWidth="1"/>
    <col min="9990" max="9990" width="16.5" style="29" customWidth="1"/>
    <col min="9991" max="9991" width="7.625" style="29" customWidth="1"/>
    <col min="9992" max="9992" width="15.625" style="29" customWidth="1"/>
    <col min="9993" max="9993" width="2.125" style="29" customWidth="1"/>
    <col min="9994" max="9994" width="10.625" style="29" customWidth="1"/>
    <col min="9995" max="9995" width="9.5" style="29" customWidth="1"/>
    <col min="9996" max="9996" width="2.125" style="29" customWidth="1"/>
    <col min="9997" max="9997" width="10.625" style="29" customWidth="1"/>
    <col min="9998" max="9998" width="9.125" style="29"/>
    <col min="9999" max="9999" width="2.125" style="29" customWidth="1"/>
    <col min="10000" max="10000" width="12.5" style="29" customWidth="1"/>
    <col min="10001" max="10001" width="2.875" style="29" customWidth="1"/>
    <col min="10002" max="10002" width="8" style="29" customWidth="1"/>
    <col min="10003" max="10003" width="25.125" style="29" customWidth="1"/>
    <col min="10004" max="10004" width="2" style="29" customWidth="1"/>
    <col min="10005" max="10005" width="22.625" style="29" customWidth="1"/>
    <col min="10006" max="10006" width="6.625" style="29" customWidth="1"/>
    <col min="10007" max="10007" width="7.875" style="29" customWidth="1"/>
    <col min="10008" max="10008" width="3.375" style="29" customWidth="1"/>
    <col min="10009" max="10009" width="2.625" style="29" customWidth="1"/>
    <col min="10010" max="10010" width="7.625" style="29" customWidth="1"/>
    <col min="10011" max="10011" width="10.625" style="29" customWidth="1"/>
    <col min="10012" max="10012" width="4.125" style="29" customWidth="1"/>
    <col min="10013" max="10013" width="6.625" style="29" customWidth="1"/>
    <col min="10014" max="10014" width="4.375" style="29" customWidth="1"/>
    <col min="10015" max="10015" width="6.625" style="29" customWidth="1"/>
    <col min="10016" max="10016" width="3.625" style="29" customWidth="1"/>
    <col min="10017" max="10017" width="6.625" style="29" customWidth="1"/>
    <col min="10018" max="10018" width="2.375" style="29" customWidth="1"/>
    <col min="10019" max="10240" width="9.125" style="29"/>
    <col min="10241" max="10241" width="2.875" style="29" customWidth="1"/>
    <col min="10242" max="10242" width="1.5" style="29" customWidth="1"/>
    <col min="10243" max="10243" width="23.375" style="29" customWidth="1"/>
    <col min="10244" max="10244" width="1.625" style="29" customWidth="1"/>
    <col min="10245" max="10245" width="12.5" style="29" customWidth="1"/>
    <col min="10246" max="10246" width="16.5" style="29" customWidth="1"/>
    <col min="10247" max="10247" width="7.625" style="29" customWidth="1"/>
    <col min="10248" max="10248" width="15.625" style="29" customWidth="1"/>
    <col min="10249" max="10249" width="2.125" style="29" customWidth="1"/>
    <col min="10250" max="10250" width="10.625" style="29" customWidth="1"/>
    <col min="10251" max="10251" width="9.5" style="29" customWidth="1"/>
    <col min="10252" max="10252" width="2.125" style="29" customWidth="1"/>
    <col min="10253" max="10253" width="10.625" style="29" customWidth="1"/>
    <col min="10254" max="10254" width="9.125" style="29"/>
    <col min="10255" max="10255" width="2.125" style="29" customWidth="1"/>
    <col min="10256" max="10256" width="12.5" style="29" customWidth="1"/>
    <col min="10257" max="10257" width="2.875" style="29" customWidth="1"/>
    <col min="10258" max="10258" width="8" style="29" customWidth="1"/>
    <col min="10259" max="10259" width="25.125" style="29" customWidth="1"/>
    <col min="10260" max="10260" width="2" style="29" customWidth="1"/>
    <col min="10261" max="10261" width="22.625" style="29" customWidth="1"/>
    <col min="10262" max="10262" width="6.625" style="29" customWidth="1"/>
    <col min="10263" max="10263" width="7.875" style="29" customWidth="1"/>
    <col min="10264" max="10264" width="3.375" style="29" customWidth="1"/>
    <col min="10265" max="10265" width="2.625" style="29" customWidth="1"/>
    <col min="10266" max="10266" width="7.625" style="29" customWidth="1"/>
    <col min="10267" max="10267" width="10.625" style="29" customWidth="1"/>
    <col min="10268" max="10268" width="4.125" style="29" customWidth="1"/>
    <col min="10269" max="10269" width="6.625" style="29" customWidth="1"/>
    <col min="10270" max="10270" width="4.375" style="29" customWidth="1"/>
    <col min="10271" max="10271" width="6.625" style="29" customWidth="1"/>
    <col min="10272" max="10272" width="3.625" style="29" customWidth="1"/>
    <col min="10273" max="10273" width="6.625" style="29" customWidth="1"/>
    <col min="10274" max="10274" width="2.375" style="29" customWidth="1"/>
    <col min="10275" max="10496" width="9.125" style="29"/>
    <col min="10497" max="10497" width="2.875" style="29" customWidth="1"/>
    <col min="10498" max="10498" width="1.5" style="29" customWidth="1"/>
    <col min="10499" max="10499" width="23.375" style="29" customWidth="1"/>
    <col min="10500" max="10500" width="1.625" style="29" customWidth="1"/>
    <col min="10501" max="10501" width="12.5" style="29" customWidth="1"/>
    <col min="10502" max="10502" width="16.5" style="29" customWidth="1"/>
    <col min="10503" max="10503" width="7.625" style="29" customWidth="1"/>
    <col min="10504" max="10504" width="15.625" style="29" customWidth="1"/>
    <col min="10505" max="10505" width="2.125" style="29" customWidth="1"/>
    <col min="10506" max="10506" width="10.625" style="29" customWidth="1"/>
    <col min="10507" max="10507" width="9.5" style="29" customWidth="1"/>
    <col min="10508" max="10508" width="2.125" style="29" customWidth="1"/>
    <col min="10509" max="10509" width="10.625" style="29" customWidth="1"/>
    <col min="10510" max="10510" width="9.125" style="29"/>
    <col min="10511" max="10511" width="2.125" style="29" customWidth="1"/>
    <col min="10512" max="10512" width="12.5" style="29" customWidth="1"/>
    <col min="10513" max="10513" width="2.875" style="29" customWidth="1"/>
    <col min="10514" max="10514" width="8" style="29" customWidth="1"/>
    <col min="10515" max="10515" width="25.125" style="29" customWidth="1"/>
    <col min="10516" max="10516" width="2" style="29" customWidth="1"/>
    <col min="10517" max="10517" width="22.625" style="29" customWidth="1"/>
    <col min="10518" max="10518" width="6.625" style="29" customWidth="1"/>
    <col min="10519" max="10519" width="7.875" style="29" customWidth="1"/>
    <col min="10520" max="10520" width="3.375" style="29" customWidth="1"/>
    <col min="10521" max="10521" width="2.625" style="29" customWidth="1"/>
    <col min="10522" max="10522" width="7.625" style="29" customWidth="1"/>
    <col min="10523" max="10523" width="10.625" style="29" customWidth="1"/>
    <col min="10524" max="10524" width="4.125" style="29" customWidth="1"/>
    <col min="10525" max="10525" width="6.625" style="29" customWidth="1"/>
    <col min="10526" max="10526" width="4.375" style="29" customWidth="1"/>
    <col min="10527" max="10527" width="6.625" style="29" customWidth="1"/>
    <col min="10528" max="10528" width="3.625" style="29" customWidth="1"/>
    <col min="10529" max="10529" width="6.625" style="29" customWidth="1"/>
    <col min="10530" max="10530" width="2.375" style="29" customWidth="1"/>
    <col min="10531" max="10752" width="9.125" style="29"/>
    <col min="10753" max="10753" width="2.875" style="29" customWidth="1"/>
    <col min="10754" max="10754" width="1.5" style="29" customWidth="1"/>
    <col min="10755" max="10755" width="23.375" style="29" customWidth="1"/>
    <col min="10756" max="10756" width="1.625" style="29" customWidth="1"/>
    <col min="10757" max="10757" width="12.5" style="29" customWidth="1"/>
    <col min="10758" max="10758" width="16.5" style="29" customWidth="1"/>
    <col min="10759" max="10759" width="7.625" style="29" customWidth="1"/>
    <col min="10760" max="10760" width="15.625" style="29" customWidth="1"/>
    <col min="10761" max="10761" width="2.125" style="29" customWidth="1"/>
    <col min="10762" max="10762" width="10.625" style="29" customWidth="1"/>
    <col min="10763" max="10763" width="9.5" style="29" customWidth="1"/>
    <col min="10764" max="10764" width="2.125" style="29" customWidth="1"/>
    <col min="10765" max="10765" width="10.625" style="29" customWidth="1"/>
    <col min="10766" max="10766" width="9.125" style="29"/>
    <col min="10767" max="10767" width="2.125" style="29" customWidth="1"/>
    <col min="10768" max="10768" width="12.5" style="29" customWidth="1"/>
    <col min="10769" max="10769" width="2.875" style="29" customWidth="1"/>
    <col min="10770" max="10770" width="8" style="29" customWidth="1"/>
    <col min="10771" max="10771" width="25.125" style="29" customWidth="1"/>
    <col min="10772" max="10772" width="2" style="29" customWidth="1"/>
    <col min="10773" max="10773" width="22.625" style="29" customWidth="1"/>
    <col min="10774" max="10774" width="6.625" style="29" customWidth="1"/>
    <col min="10775" max="10775" width="7.875" style="29" customWidth="1"/>
    <col min="10776" max="10776" width="3.375" style="29" customWidth="1"/>
    <col min="10777" max="10777" width="2.625" style="29" customWidth="1"/>
    <col min="10778" max="10778" width="7.625" style="29" customWidth="1"/>
    <col min="10779" max="10779" width="10.625" style="29" customWidth="1"/>
    <col min="10780" max="10780" width="4.125" style="29" customWidth="1"/>
    <col min="10781" max="10781" width="6.625" style="29" customWidth="1"/>
    <col min="10782" max="10782" width="4.375" style="29" customWidth="1"/>
    <col min="10783" max="10783" width="6.625" style="29" customWidth="1"/>
    <col min="10784" max="10784" width="3.625" style="29" customWidth="1"/>
    <col min="10785" max="10785" width="6.625" style="29" customWidth="1"/>
    <col min="10786" max="10786" width="2.375" style="29" customWidth="1"/>
    <col min="10787" max="11008" width="9.125" style="29"/>
    <col min="11009" max="11009" width="2.875" style="29" customWidth="1"/>
    <col min="11010" max="11010" width="1.5" style="29" customWidth="1"/>
    <col min="11011" max="11011" width="23.375" style="29" customWidth="1"/>
    <col min="11012" max="11012" width="1.625" style="29" customWidth="1"/>
    <col min="11013" max="11013" width="12.5" style="29" customWidth="1"/>
    <col min="11014" max="11014" width="16.5" style="29" customWidth="1"/>
    <col min="11015" max="11015" width="7.625" style="29" customWidth="1"/>
    <col min="11016" max="11016" width="15.625" style="29" customWidth="1"/>
    <col min="11017" max="11017" width="2.125" style="29" customWidth="1"/>
    <col min="11018" max="11018" width="10.625" style="29" customWidth="1"/>
    <col min="11019" max="11019" width="9.5" style="29" customWidth="1"/>
    <col min="11020" max="11020" width="2.125" style="29" customWidth="1"/>
    <col min="11021" max="11021" width="10.625" style="29" customWidth="1"/>
    <col min="11022" max="11022" width="9.125" style="29"/>
    <col min="11023" max="11023" width="2.125" style="29" customWidth="1"/>
    <col min="11024" max="11024" width="12.5" style="29" customWidth="1"/>
    <col min="11025" max="11025" width="2.875" style="29" customWidth="1"/>
    <col min="11026" max="11026" width="8" style="29" customWidth="1"/>
    <col min="11027" max="11027" width="25.125" style="29" customWidth="1"/>
    <col min="11028" max="11028" width="2" style="29" customWidth="1"/>
    <col min="11029" max="11029" width="22.625" style="29" customWidth="1"/>
    <col min="11030" max="11030" width="6.625" style="29" customWidth="1"/>
    <col min="11031" max="11031" width="7.875" style="29" customWidth="1"/>
    <col min="11032" max="11032" width="3.375" style="29" customWidth="1"/>
    <col min="11033" max="11033" width="2.625" style="29" customWidth="1"/>
    <col min="11034" max="11034" width="7.625" style="29" customWidth="1"/>
    <col min="11035" max="11035" width="10.625" style="29" customWidth="1"/>
    <col min="11036" max="11036" width="4.125" style="29" customWidth="1"/>
    <col min="11037" max="11037" width="6.625" style="29" customWidth="1"/>
    <col min="11038" max="11038" width="4.375" style="29" customWidth="1"/>
    <col min="11039" max="11039" width="6.625" style="29" customWidth="1"/>
    <col min="11040" max="11040" width="3.625" style="29" customWidth="1"/>
    <col min="11041" max="11041" width="6.625" style="29" customWidth="1"/>
    <col min="11042" max="11042" width="2.375" style="29" customWidth="1"/>
    <col min="11043" max="11264" width="9.125" style="29"/>
    <col min="11265" max="11265" width="2.875" style="29" customWidth="1"/>
    <col min="11266" max="11266" width="1.5" style="29" customWidth="1"/>
    <col min="11267" max="11267" width="23.375" style="29" customWidth="1"/>
    <col min="11268" max="11268" width="1.625" style="29" customWidth="1"/>
    <col min="11269" max="11269" width="12.5" style="29" customWidth="1"/>
    <col min="11270" max="11270" width="16.5" style="29" customWidth="1"/>
    <col min="11271" max="11271" width="7.625" style="29" customWidth="1"/>
    <col min="11272" max="11272" width="15.625" style="29" customWidth="1"/>
    <col min="11273" max="11273" width="2.125" style="29" customWidth="1"/>
    <col min="11274" max="11274" width="10.625" style="29" customWidth="1"/>
    <col min="11275" max="11275" width="9.5" style="29" customWidth="1"/>
    <col min="11276" max="11276" width="2.125" style="29" customWidth="1"/>
    <col min="11277" max="11277" width="10.625" style="29" customWidth="1"/>
    <col min="11278" max="11278" width="9.125" style="29"/>
    <col min="11279" max="11279" width="2.125" style="29" customWidth="1"/>
    <col min="11280" max="11280" width="12.5" style="29" customWidth="1"/>
    <col min="11281" max="11281" width="2.875" style="29" customWidth="1"/>
    <col min="11282" max="11282" width="8" style="29" customWidth="1"/>
    <col min="11283" max="11283" width="25.125" style="29" customWidth="1"/>
    <col min="11284" max="11284" width="2" style="29" customWidth="1"/>
    <col min="11285" max="11285" width="22.625" style="29" customWidth="1"/>
    <col min="11286" max="11286" width="6.625" style="29" customWidth="1"/>
    <col min="11287" max="11287" width="7.875" style="29" customWidth="1"/>
    <col min="11288" max="11288" width="3.375" style="29" customWidth="1"/>
    <col min="11289" max="11289" width="2.625" style="29" customWidth="1"/>
    <col min="11290" max="11290" width="7.625" style="29" customWidth="1"/>
    <col min="11291" max="11291" width="10.625" style="29" customWidth="1"/>
    <col min="11292" max="11292" width="4.125" style="29" customWidth="1"/>
    <col min="11293" max="11293" width="6.625" style="29" customWidth="1"/>
    <col min="11294" max="11294" width="4.375" style="29" customWidth="1"/>
    <col min="11295" max="11295" width="6.625" style="29" customWidth="1"/>
    <col min="11296" max="11296" width="3.625" style="29" customWidth="1"/>
    <col min="11297" max="11297" width="6.625" style="29" customWidth="1"/>
    <col min="11298" max="11298" width="2.375" style="29" customWidth="1"/>
    <col min="11299" max="11520" width="9.125" style="29"/>
    <col min="11521" max="11521" width="2.875" style="29" customWidth="1"/>
    <col min="11522" max="11522" width="1.5" style="29" customWidth="1"/>
    <col min="11523" max="11523" width="23.375" style="29" customWidth="1"/>
    <col min="11524" max="11524" width="1.625" style="29" customWidth="1"/>
    <col min="11525" max="11525" width="12.5" style="29" customWidth="1"/>
    <col min="11526" max="11526" width="16.5" style="29" customWidth="1"/>
    <col min="11527" max="11527" width="7.625" style="29" customWidth="1"/>
    <col min="11528" max="11528" width="15.625" style="29" customWidth="1"/>
    <col min="11529" max="11529" width="2.125" style="29" customWidth="1"/>
    <col min="11530" max="11530" width="10.625" style="29" customWidth="1"/>
    <col min="11531" max="11531" width="9.5" style="29" customWidth="1"/>
    <col min="11532" max="11532" width="2.125" style="29" customWidth="1"/>
    <col min="11533" max="11533" width="10.625" style="29" customWidth="1"/>
    <col min="11534" max="11534" width="9.125" style="29"/>
    <col min="11535" max="11535" width="2.125" style="29" customWidth="1"/>
    <col min="11536" max="11536" width="12.5" style="29" customWidth="1"/>
    <col min="11537" max="11537" width="2.875" style="29" customWidth="1"/>
    <col min="11538" max="11538" width="8" style="29" customWidth="1"/>
    <col min="11539" max="11539" width="25.125" style="29" customWidth="1"/>
    <col min="11540" max="11540" width="2" style="29" customWidth="1"/>
    <col min="11541" max="11541" width="22.625" style="29" customWidth="1"/>
    <col min="11542" max="11542" width="6.625" style="29" customWidth="1"/>
    <col min="11543" max="11543" width="7.875" style="29" customWidth="1"/>
    <col min="11544" max="11544" width="3.375" style="29" customWidth="1"/>
    <col min="11545" max="11545" width="2.625" style="29" customWidth="1"/>
    <col min="11546" max="11546" width="7.625" style="29" customWidth="1"/>
    <col min="11547" max="11547" width="10.625" style="29" customWidth="1"/>
    <col min="11548" max="11548" width="4.125" style="29" customWidth="1"/>
    <col min="11549" max="11549" width="6.625" style="29" customWidth="1"/>
    <col min="11550" max="11550" width="4.375" style="29" customWidth="1"/>
    <col min="11551" max="11551" width="6.625" style="29" customWidth="1"/>
    <col min="11552" max="11552" width="3.625" style="29" customWidth="1"/>
    <col min="11553" max="11553" width="6.625" style="29" customWidth="1"/>
    <col min="11554" max="11554" width="2.375" style="29" customWidth="1"/>
    <col min="11555" max="11776" width="9.125" style="29"/>
    <col min="11777" max="11777" width="2.875" style="29" customWidth="1"/>
    <col min="11778" max="11778" width="1.5" style="29" customWidth="1"/>
    <col min="11779" max="11779" width="23.375" style="29" customWidth="1"/>
    <col min="11780" max="11780" width="1.625" style="29" customWidth="1"/>
    <col min="11781" max="11781" width="12.5" style="29" customWidth="1"/>
    <col min="11782" max="11782" width="16.5" style="29" customWidth="1"/>
    <col min="11783" max="11783" width="7.625" style="29" customWidth="1"/>
    <col min="11784" max="11784" width="15.625" style="29" customWidth="1"/>
    <col min="11785" max="11785" width="2.125" style="29" customWidth="1"/>
    <col min="11786" max="11786" width="10.625" style="29" customWidth="1"/>
    <col min="11787" max="11787" width="9.5" style="29" customWidth="1"/>
    <col min="11788" max="11788" width="2.125" style="29" customWidth="1"/>
    <col min="11789" max="11789" width="10.625" style="29" customWidth="1"/>
    <col min="11790" max="11790" width="9.125" style="29"/>
    <col min="11791" max="11791" width="2.125" style="29" customWidth="1"/>
    <col min="11792" max="11792" width="12.5" style="29" customWidth="1"/>
    <col min="11793" max="11793" width="2.875" style="29" customWidth="1"/>
    <col min="11794" max="11794" width="8" style="29" customWidth="1"/>
    <col min="11795" max="11795" width="25.125" style="29" customWidth="1"/>
    <col min="11796" max="11796" width="2" style="29" customWidth="1"/>
    <col min="11797" max="11797" width="22.625" style="29" customWidth="1"/>
    <col min="11798" max="11798" width="6.625" style="29" customWidth="1"/>
    <col min="11799" max="11799" width="7.875" style="29" customWidth="1"/>
    <col min="11800" max="11800" width="3.375" style="29" customWidth="1"/>
    <col min="11801" max="11801" width="2.625" style="29" customWidth="1"/>
    <col min="11802" max="11802" width="7.625" style="29" customWidth="1"/>
    <col min="11803" max="11803" width="10.625" style="29" customWidth="1"/>
    <col min="11804" max="11804" width="4.125" style="29" customWidth="1"/>
    <col min="11805" max="11805" width="6.625" style="29" customWidth="1"/>
    <col min="11806" max="11806" width="4.375" style="29" customWidth="1"/>
    <col min="11807" max="11807" width="6.625" style="29" customWidth="1"/>
    <col min="11808" max="11808" width="3.625" style="29" customWidth="1"/>
    <col min="11809" max="11809" width="6.625" style="29" customWidth="1"/>
    <col min="11810" max="11810" width="2.375" style="29" customWidth="1"/>
    <col min="11811" max="12032" width="9.125" style="29"/>
    <col min="12033" max="12033" width="2.875" style="29" customWidth="1"/>
    <col min="12034" max="12034" width="1.5" style="29" customWidth="1"/>
    <col min="12035" max="12035" width="23.375" style="29" customWidth="1"/>
    <col min="12036" max="12036" width="1.625" style="29" customWidth="1"/>
    <col min="12037" max="12037" width="12.5" style="29" customWidth="1"/>
    <col min="12038" max="12038" width="16.5" style="29" customWidth="1"/>
    <col min="12039" max="12039" width="7.625" style="29" customWidth="1"/>
    <col min="12040" max="12040" width="15.625" style="29" customWidth="1"/>
    <col min="12041" max="12041" width="2.125" style="29" customWidth="1"/>
    <col min="12042" max="12042" width="10.625" style="29" customWidth="1"/>
    <col min="12043" max="12043" width="9.5" style="29" customWidth="1"/>
    <col min="12044" max="12044" width="2.125" style="29" customWidth="1"/>
    <col min="12045" max="12045" width="10.625" style="29" customWidth="1"/>
    <col min="12046" max="12046" width="9.125" style="29"/>
    <col min="12047" max="12047" width="2.125" style="29" customWidth="1"/>
    <col min="12048" max="12048" width="12.5" style="29" customWidth="1"/>
    <col min="12049" max="12049" width="2.875" style="29" customWidth="1"/>
    <col min="12050" max="12050" width="8" style="29" customWidth="1"/>
    <col min="12051" max="12051" width="25.125" style="29" customWidth="1"/>
    <col min="12052" max="12052" width="2" style="29" customWidth="1"/>
    <col min="12053" max="12053" width="22.625" style="29" customWidth="1"/>
    <col min="12054" max="12054" width="6.625" style="29" customWidth="1"/>
    <col min="12055" max="12055" width="7.875" style="29" customWidth="1"/>
    <col min="12056" max="12056" width="3.375" style="29" customWidth="1"/>
    <col min="12057" max="12057" width="2.625" style="29" customWidth="1"/>
    <col min="12058" max="12058" width="7.625" style="29" customWidth="1"/>
    <col min="12059" max="12059" width="10.625" style="29" customWidth="1"/>
    <col min="12060" max="12060" width="4.125" style="29" customWidth="1"/>
    <col min="12061" max="12061" width="6.625" style="29" customWidth="1"/>
    <col min="12062" max="12062" width="4.375" style="29" customWidth="1"/>
    <col min="12063" max="12063" width="6.625" style="29" customWidth="1"/>
    <col min="12064" max="12064" width="3.625" style="29" customWidth="1"/>
    <col min="12065" max="12065" width="6.625" style="29" customWidth="1"/>
    <col min="12066" max="12066" width="2.375" style="29" customWidth="1"/>
    <col min="12067" max="12288" width="9.125" style="29"/>
    <col min="12289" max="12289" width="2.875" style="29" customWidth="1"/>
    <col min="12290" max="12290" width="1.5" style="29" customWidth="1"/>
    <col min="12291" max="12291" width="23.375" style="29" customWidth="1"/>
    <col min="12292" max="12292" width="1.625" style="29" customWidth="1"/>
    <col min="12293" max="12293" width="12.5" style="29" customWidth="1"/>
    <col min="12294" max="12294" width="16.5" style="29" customWidth="1"/>
    <col min="12295" max="12295" width="7.625" style="29" customWidth="1"/>
    <col min="12296" max="12296" width="15.625" style="29" customWidth="1"/>
    <col min="12297" max="12297" width="2.125" style="29" customWidth="1"/>
    <col min="12298" max="12298" width="10.625" style="29" customWidth="1"/>
    <col min="12299" max="12299" width="9.5" style="29" customWidth="1"/>
    <col min="12300" max="12300" width="2.125" style="29" customWidth="1"/>
    <col min="12301" max="12301" width="10.625" style="29" customWidth="1"/>
    <col min="12302" max="12302" width="9.125" style="29"/>
    <col min="12303" max="12303" width="2.125" style="29" customWidth="1"/>
    <col min="12304" max="12304" width="12.5" style="29" customWidth="1"/>
    <col min="12305" max="12305" width="2.875" style="29" customWidth="1"/>
    <col min="12306" max="12306" width="8" style="29" customWidth="1"/>
    <col min="12307" max="12307" width="25.125" style="29" customWidth="1"/>
    <col min="12308" max="12308" width="2" style="29" customWidth="1"/>
    <col min="12309" max="12309" width="22.625" style="29" customWidth="1"/>
    <col min="12310" max="12310" width="6.625" style="29" customWidth="1"/>
    <col min="12311" max="12311" width="7.875" style="29" customWidth="1"/>
    <col min="12312" max="12312" width="3.375" style="29" customWidth="1"/>
    <col min="12313" max="12313" width="2.625" style="29" customWidth="1"/>
    <col min="12314" max="12314" width="7.625" style="29" customWidth="1"/>
    <col min="12315" max="12315" width="10.625" style="29" customWidth="1"/>
    <col min="12316" max="12316" width="4.125" style="29" customWidth="1"/>
    <col min="12317" max="12317" width="6.625" style="29" customWidth="1"/>
    <col min="12318" max="12318" width="4.375" style="29" customWidth="1"/>
    <col min="12319" max="12319" width="6.625" style="29" customWidth="1"/>
    <col min="12320" max="12320" width="3.625" style="29" customWidth="1"/>
    <col min="12321" max="12321" width="6.625" style="29" customWidth="1"/>
    <col min="12322" max="12322" width="2.375" style="29" customWidth="1"/>
    <col min="12323" max="12544" width="9.125" style="29"/>
    <col min="12545" max="12545" width="2.875" style="29" customWidth="1"/>
    <col min="12546" max="12546" width="1.5" style="29" customWidth="1"/>
    <col min="12547" max="12547" width="23.375" style="29" customWidth="1"/>
    <col min="12548" max="12548" width="1.625" style="29" customWidth="1"/>
    <col min="12549" max="12549" width="12.5" style="29" customWidth="1"/>
    <col min="12550" max="12550" width="16.5" style="29" customWidth="1"/>
    <col min="12551" max="12551" width="7.625" style="29" customWidth="1"/>
    <col min="12552" max="12552" width="15.625" style="29" customWidth="1"/>
    <col min="12553" max="12553" width="2.125" style="29" customWidth="1"/>
    <col min="12554" max="12554" width="10.625" style="29" customWidth="1"/>
    <col min="12555" max="12555" width="9.5" style="29" customWidth="1"/>
    <col min="12556" max="12556" width="2.125" style="29" customWidth="1"/>
    <col min="12557" max="12557" width="10.625" style="29" customWidth="1"/>
    <col min="12558" max="12558" width="9.125" style="29"/>
    <col min="12559" max="12559" width="2.125" style="29" customWidth="1"/>
    <col min="12560" max="12560" width="12.5" style="29" customWidth="1"/>
    <col min="12561" max="12561" width="2.875" style="29" customWidth="1"/>
    <col min="12562" max="12562" width="8" style="29" customWidth="1"/>
    <col min="12563" max="12563" width="25.125" style="29" customWidth="1"/>
    <col min="12564" max="12564" width="2" style="29" customWidth="1"/>
    <col min="12565" max="12565" width="22.625" style="29" customWidth="1"/>
    <col min="12566" max="12566" width="6.625" style="29" customWidth="1"/>
    <col min="12567" max="12567" width="7.875" style="29" customWidth="1"/>
    <col min="12568" max="12568" width="3.375" style="29" customWidth="1"/>
    <col min="12569" max="12569" width="2.625" style="29" customWidth="1"/>
    <col min="12570" max="12570" width="7.625" style="29" customWidth="1"/>
    <col min="12571" max="12571" width="10.625" style="29" customWidth="1"/>
    <col min="12572" max="12572" width="4.125" style="29" customWidth="1"/>
    <col min="12573" max="12573" width="6.625" style="29" customWidth="1"/>
    <col min="12574" max="12574" width="4.375" style="29" customWidth="1"/>
    <col min="12575" max="12575" width="6.625" style="29" customWidth="1"/>
    <col min="12576" max="12576" width="3.625" style="29" customWidth="1"/>
    <col min="12577" max="12577" width="6.625" style="29" customWidth="1"/>
    <col min="12578" max="12578" width="2.375" style="29" customWidth="1"/>
    <col min="12579" max="12800" width="9.125" style="29"/>
    <col min="12801" max="12801" width="2.875" style="29" customWidth="1"/>
    <col min="12802" max="12802" width="1.5" style="29" customWidth="1"/>
    <col min="12803" max="12803" width="23.375" style="29" customWidth="1"/>
    <col min="12804" max="12804" width="1.625" style="29" customWidth="1"/>
    <col min="12805" max="12805" width="12.5" style="29" customWidth="1"/>
    <col min="12806" max="12806" width="16.5" style="29" customWidth="1"/>
    <col min="12807" max="12807" width="7.625" style="29" customWidth="1"/>
    <col min="12808" max="12808" width="15.625" style="29" customWidth="1"/>
    <col min="12809" max="12809" width="2.125" style="29" customWidth="1"/>
    <col min="12810" max="12810" width="10.625" style="29" customWidth="1"/>
    <col min="12811" max="12811" width="9.5" style="29" customWidth="1"/>
    <col min="12812" max="12812" width="2.125" style="29" customWidth="1"/>
    <col min="12813" max="12813" width="10.625" style="29" customWidth="1"/>
    <col min="12814" max="12814" width="9.125" style="29"/>
    <col min="12815" max="12815" width="2.125" style="29" customWidth="1"/>
    <col min="12816" max="12816" width="12.5" style="29" customWidth="1"/>
    <col min="12817" max="12817" width="2.875" style="29" customWidth="1"/>
    <col min="12818" max="12818" width="8" style="29" customWidth="1"/>
    <col min="12819" max="12819" width="25.125" style="29" customWidth="1"/>
    <col min="12820" max="12820" width="2" style="29" customWidth="1"/>
    <col min="12821" max="12821" width="22.625" style="29" customWidth="1"/>
    <col min="12822" max="12822" width="6.625" style="29" customWidth="1"/>
    <col min="12823" max="12823" width="7.875" style="29" customWidth="1"/>
    <col min="12824" max="12824" width="3.375" style="29" customWidth="1"/>
    <col min="12825" max="12825" width="2.625" style="29" customWidth="1"/>
    <col min="12826" max="12826" width="7.625" style="29" customWidth="1"/>
    <col min="12827" max="12827" width="10.625" style="29" customWidth="1"/>
    <col min="12828" max="12828" width="4.125" style="29" customWidth="1"/>
    <col min="12829" max="12829" width="6.625" style="29" customWidth="1"/>
    <col min="12830" max="12830" width="4.375" style="29" customWidth="1"/>
    <col min="12831" max="12831" width="6.625" style="29" customWidth="1"/>
    <col min="12832" max="12832" width="3.625" style="29" customWidth="1"/>
    <col min="12833" max="12833" width="6.625" style="29" customWidth="1"/>
    <col min="12834" max="12834" width="2.375" style="29" customWidth="1"/>
    <col min="12835" max="13056" width="9.125" style="29"/>
    <col min="13057" max="13057" width="2.875" style="29" customWidth="1"/>
    <col min="13058" max="13058" width="1.5" style="29" customWidth="1"/>
    <col min="13059" max="13059" width="23.375" style="29" customWidth="1"/>
    <col min="13060" max="13060" width="1.625" style="29" customWidth="1"/>
    <col min="13061" max="13061" width="12.5" style="29" customWidth="1"/>
    <col min="13062" max="13062" width="16.5" style="29" customWidth="1"/>
    <col min="13063" max="13063" width="7.625" style="29" customWidth="1"/>
    <col min="13064" max="13064" width="15.625" style="29" customWidth="1"/>
    <col min="13065" max="13065" width="2.125" style="29" customWidth="1"/>
    <col min="13066" max="13066" width="10.625" style="29" customWidth="1"/>
    <col min="13067" max="13067" width="9.5" style="29" customWidth="1"/>
    <col min="13068" max="13068" width="2.125" style="29" customWidth="1"/>
    <col min="13069" max="13069" width="10.625" style="29" customWidth="1"/>
    <col min="13070" max="13070" width="9.125" style="29"/>
    <col min="13071" max="13071" width="2.125" style="29" customWidth="1"/>
    <col min="13072" max="13072" width="12.5" style="29" customWidth="1"/>
    <col min="13073" max="13073" width="2.875" style="29" customWidth="1"/>
    <col min="13074" max="13074" width="8" style="29" customWidth="1"/>
    <col min="13075" max="13075" width="25.125" style="29" customWidth="1"/>
    <col min="13076" max="13076" width="2" style="29" customWidth="1"/>
    <col min="13077" max="13077" width="22.625" style="29" customWidth="1"/>
    <col min="13078" max="13078" width="6.625" style="29" customWidth="1"/>
    <col min="13079" max="13079" width="7.875" style="29" customWidth="1"/>
    <col min="13080" max="13080" width="3.375" style="29" customWidth="1"/>
    <col min="13081" max="13081" width="2.625" style="29" customWidth="1"/>
    <col min="13082" max="13082" width="7.625" style="29" customWidth="1"/>
    <col min="13083" max="13083" width="10.625" style="29" customWidth="1"/>
    <col min="13084" max="13084" width="4.125" style="29" customWidth="1"/>
    <col min="13085" max="13085" width="6.625" style="29" customWidth="1"/>
    <col min="13086" max="13086" width="4.375" style="29" customWidth="1"/>
    <col min="13087" max="13087" width="6.625" style="29" customWidth="1"/>
    <col min="13088" max="13088" width="3.625" style="29" customWidth="1"/>
    <col min="13089" max="13089" width="6.625" style="29" customWidth="1"/>
    <col min="13090" max="13090" width="2.375" style="29" customWidth="1"/>
    <col min="13091" max="13312" width="9.125" style="29"/>
    <col min="13313" max="13313" width="2.875" style="29" customWidth="1"/>
    <col min="13314" max="13314" width="1.5" style="29" customWidth="1"/>
    <col min="13315" max="13315" width="23.375" style="29" customWidth="1"/>
    <col min="13316" max="13316" width="1.625" style="29" customWidth="1"/>
    <col min="13317" max="13317" width="12.5" style="29" customWidth="1"/>
    <col min="13318" max="13318" width="16.5" style="29" customWidth="1"/>
    <col min="13319" max="13319" width="7.625" style="29" customWidth="1"/>
    <col min="13320" max="13320" width="15.625" style="29" customWidth="1"/>
    <col min="13321" max="13321" width="2.125" style="29" customWidth="1"/>
    <col min="13322" max="13322" width="10.625" style="29" customWidth="1"/>
    <col min="13323" max="13323" width="9.5" style="29" customWidth="1"/>
    <col min="13324" max="13324" width="2.125" style="29" customWidth="1"/>
    <col min="13325" max="13325" width="10.625" style="29" customWidth="1"/>
    <col min="13326" max="13326" width="9.125" style="29"/>
    <col min="13327" max="13327" width="2.125" style="29" customWidth="1"/>
    <col min="13328" max="13328" width="12.5" style="29" customWidth="1"/>
    <col min="13329" max="13329" width="2.875" style="29" customWidth="1"/>
    <col min="13330" max="13330" width="8" style="29" customWidth="1"/>
    <col min="13331" max="13331" width="25.125" style="29" customWidth="1"/>
    <col min="13332" max="13332" width="2" style="29" customWidth="1"/>
    <col min="13333" max="13333" width="22.625" style="29" customWidth="1"/>
    <col min="13334" max="13334" width="6.625" style="29" customWidth="1"/>
    <col min="13335" max="13335" width="7.875" style="29" customWidth="1"/>
    <col min="13336" max="13336" width="3.375" style="29" customWidth="1"/>
    <col min="13337" max="13337" width="2.625" style="29" customWidth="1"/>
    <col min="13338" max="13338" width="7.625" style="29" customWidth="1"/>
    <col min="13339" max="13339" width="10.625" style="29" customWidth="1"/>
    <col min="13340" max="13340" width="4.125" style="29" customWidth="1"/>
    <col min="13341" max="13341" width="6.625" style="29" customWidth="1"/>
    <col min="13342" max="13342" width="4.375" style="29" customWidth="1"/>
    <col min="13343" max="13343" width="6.625" style="29" customWidth="1"/>
    <col min="13344" max="13344" width="3.625" style="29" customWidth="1"/>
    <col min="13345" max="13345" width="6.625" style="29" customWidth="1"/>
    <col min="13346" max="13346" width="2.375" style="29" customWidth="1"/>
    <col min="13347" max="13568" width="9.125" style="29"/>
    <col min="13569" max="13569" width="2.875" style="29" customWidth="1"/>
    <col min="13570" max="13570" width="1.5" style="29" customWidth="1"/>
    <col min="13571" max="13571" width="23.375" style="29" customWidth="1"/>
    <col min="13572" max="13572" width="1.625" style="29" customWidth="1"/>
    <col min="13573" max="13573" width="12.5" style="29" customWidth="1"/>
    <col min="13574" max="13574" width="16.5" style="29" customWidth="1"/>
    <col min="13575" max="13575" width="7.625" style="29" customWidth="1"/>
    <col min="13576" max="13576" width="15.625" style="29" customWidth="1"/>
    <col min="13577" max="13577" width="2.125" style="29" customWidth="1"/>
    <col min="13578" max="13578" width="10.625" style="29" customWidth="1"/>
    <col min="13579" max="13579" width="9.5" style="29" customWidth="1"/>
    <col min="13580" max="13580" width="2.125" style="29" customWidth="1"/>
    <col min="13581" max="13581" width="10.625" style="29" customWidth="1"/>
    <col min="13582" max="13582" width="9.125" style="29"/>
    <col min="13583" max="13583" width="2.125" style="29" customWidth="1"/>
    <col min="13584" max="13584" width="12.5" style="29" customWidth="1"/>
    <col min="13585" max="13585" width="2.875" style="29" customWidth="1"/>
    <col min="13586" max="13586" width="8" style="29" customWidth="1"/>
    <col min="13587" max="13587" width="25.125" style="29" customWidth="1"/>
    <col min="13588" max="13588" width="2" style="29" customWidth="1"/>
    <col min="13589" max="13589" width="22.625" style="29" customWidth="1"/>
    <col min="13590" max="13590" width="6.625" style="29" customWidth="1"/>
    <col min="13591" max="13591" width="7.875" style="29" customWidth="1"/>
    <col min="13592" max="13592" width="3.375" style="29" customWidth="1"/>
    <col min="13593" max="13593" width="2.625" style="29" customWidth="1"/>
    <col min="13594" max="13594" width="7.625" style="29" customWidth="1"/>
    <col min="13595" max="13595" width="10.625" style="29" customWidth="1"/>
    <col min="13596" max="13596" width="4.125" style="29" customWidth="1"/>
    <col min="13597" max="13597" width="6.625" style="29" customWidth="1"/>
    <col min="13598" max="13598" width="4.375" style="29" customWidth="1"/>
    <col min="13599" max="13599" width="6.625" style="29" customWidth="1"/>
    <col min="13600" max="13600" width="3.625" style="29" customWidth="1"/>
    <col min="13601" max="13601" width="6.625" style="29" customWidth="1"/>
    <col min="13602" max="13602" width="2.375" style="29" customWidth="1"/>
    <col min="13603" max="13824" width="9.125" style="29"/>
    <col min="13825" max="13825" width="2.875" style="29" customWidth="1"/>
    <col min="13826" max="13826" width="1.5" style="29" customWidth="1"/>
    <col min="13827" max="13827" width="23.375" style="29" customWidth="1"/>
    <col min="13828" max="13828" width="1.625" style="29" customWidth="1"/>
    <col min="13829" max="13829" width="12.5" style="29" customWidth="1"/>
    <col min="13830" max="13830" width="16.5" style="29" customWidth="1"/>
    <col min="13831" max="13831" width="7.625" style="29" customWidth="1"/>
    <col min="13832" max="13832" width="15.625" style="29" customWidth="1"/>
    <col min="13833" max="13833" width="2.125" style="29" customWidth="1"/>
    <col min="13834" max="13834" width="10.625" style="29" customWidth="1"/>
    <col min="13835" max="13835" width="9.5" style="29" customWidth="1"/>
    <col min="13836" max="13836" width="2.125" style="29" customWidth="1"/>
    <col min="13837" max="13837" width="10.625" style="29" customWidth="1"/>
    <col min="13838" max="13838" width="9.125" style="29"/>
    <col min="13839" max="13839" width="2.125" style="29" customWidth="1"/>
    <col min="13840" max="13840" width="12.5" style="29" customWidth="1"/>
    <col min="13841" max="13841" width="2.875" style="29" customWidth="1"/>
    <col min="13842" max="13842" width="8" style="29" customWidth="1"/>
    <col min="13843" max="13843" width="25.125" style="29" customWidth="1"/>
    <col min="13844" max="13844" width="2" style="29" customWidth="1"/>
    <col min="13845" max="13845" width="22.625" style="29" customWidth="1"/>
    <col min="13846" max="13846" width="6.625" style="29" customWidth="1"/>
    <col min="13847" max="13847" width="7.875" style="29" customWidth="1"/>
    <col min="13848" max="13848" width="3.375" style="29" customWidth="1"/>
    <col min="13849" max="13849" width="2.625" style="29" customWidth="1"/>
    <col min="13850" max="13850" width="7.625" style="29" customWidth="1"/>
    <col min="13851" max="13851" width="10.625" style="29" customWidth="1"/>
    <col min="13852" max="13852" width="4.125" style="29" customWidth="1"/>
    <col min="13853" max="13853" width="6.625" style="29" customWidth="1"/>
    <col min="13854" max="13854" width="4.375" style="29" customWidth="1"/>
    <col min="13855" max="13855" width="6.625" style="29" customWidth="1"/>
    <col min="13856" max="13856" width="3.625" style="29" customWidth="1"/>
    <col min="13857" max="13857" width="6.625" style="29" customWidth="1"/>
    <col min="13858" max="13858" width="2.375" style="29" customWidth="1"/>
    <col min="13859" max="14080" width="9.125" style="29"/>
    <col min="14081" max="14081" width="2.875" style="29" customWidth="1"/>
    <col min="14082" max="14082" width="1.5" style="29" customWidth="1"/>
    <col min="14083" max="14083" width="23.375" style="29" customWidth="1"/>
    <col min="14084" max="14084" width="1.625" style="29" customWidth="1"/>
    <col min="14085" max="14085" width="12.5" style="29" customWidth="1"/>
    <col min="14086" max="14086" width="16.5" style="29" customWidth="1"/>
    <col min="14087" max="14087" width="7.625" style="29" customWidth="1"/>
    <col min="14088" max="14088" width="15.625" style="29" customWidth="1"/>
    <col min="14089" max="14089" width="2.125" style="29" customWidth="1"/>
    <col min="14090" max="14090" width="10.625" style="29" customWidth="1"/>
    <col min="14091" max="14091" width="9.5" style="29" customWidth="1"/>
    <col min="14092" max="14092" width="2.125" style="29" customWidth="1"/>
    <col min="14093" max="14093" width="10.625" style="29" customWidth="1"/>
    <col min="14094" max="14094" width="9.125" style="29"/>
    <col min="14095" max="14095" width="2.125" style="29" customWidth="1"/>
    <col min="14096" max="14096" width="12.5" style="29" customWidth="1"/>
    <col min="14097" max="14097" width="2.875" style="29" customWidth="1"/>
    <col min="14098" max="14098" width="8" style="29" customWidth="1"/>
    <col min="14099" max="14099" width="25.125" style="29" customWidth="1"/>
    <col min="14100" max="14100" width="2" style="29" customWidth="1"/>
    <col min="14101" max="14101" width="22.625" style="29" customWidth="1"/>
    <col min="14102" max="14102" width="6.625" style="29" customWidth="1"/>
    <col min="14103" max="14103" width="7.875" style="29" customWidth="1"/>
    <col min="14104" max="14104" width="3.375" style="29" customWidth="1"/>
    <col min="14105" max="14105" width="2.625" style="29" customWidth="1"/>
    <col min="14106" max="14106" width="7.625" style="29" customWidth="1"/>
    <col min="14107" max="14107" width="10.625" style="29" customWidth="1"/>
    <col min="14108" max="14108" width="4.125" style="29" customWidth="1"/>
    <col min="14109" max="14109" width="6.625" style="29" customWidth="1"/>
    <col min="14110" max="14110" width="4.375" style="29" customWidth="1"/>
    <col min="14111" max="14111" width="6.625" style="29" customWidth="1"/>
    <col min="14112" max="14112" width="3.625" style="29" customWidth="1"/>
    <col min="14113" max="14113" width="6.625" style="29" customWidth="1"/>
    <col min="14114" max="14114" width="2.375" style="29" customWidth="1"/>
    <col min="14115" max="14336" width="9.125" style="29"/>
    <col min="14337" max="14337" width="2.875" style="29" customWidth="1"/>
    <col min="14338" max="14338" width="1.5" style="29" customWidth="1"/>
    <col min="14339" max="14339" width="23.375" style="29" customWidth="1"/>
    <col min="14340" max="14340" width="1.625" style="29" customWidth="1"/>
    <col min="14341" max="14341" width="12.5" style="29" customWidth="1"/>
    <col min="14342" max="14342" width="16.5" style="29" customWidth="1"/>
    <col min="14343" max="14343" width="7.625" style="29" customWidth="1"/>
    <col min="14344" max="14344" width="15.625" style="29" customWidth="1"/>
    <col min="14345" max="14345" width="2.125" style="29" customWidth="1"/>
    <col min="14346" max="14346" width="10.625" style="29" customWidth="1"/>
    <col min="14347" max="14347" width="9.5" style="29" customWidth="1"/>
    <col min="14348" max="14348" width="2.125" style="29" customWidth="1"/>
    <col min="14349" max="14349" width="10.625" style="29" customWidth="1"/>
    <col min="14350" max="14350" width="9.125" style="29"/>
    <col min="14351" max="14351" width="2.125" style="29" customWidth="1"/>
    <col min="14352" max="14352" width="12.5" style="29" customWidth="1"/>
    <col min="14353" max="14353" width="2.875" style="29" customWidth="1"/>
    <col min="14354" max="14354" width="8" style="29" customWidth="1"/>
    <col min="14355" max="14355" width="25.125" style="29" customWidth="1"/>
    <col min="14356" max="14356" width="2" style="29" customWidth="1"/>
    <col min="14357" max="14357" width="22.625" style="29" customWidth="1"/>
    <col min="14358" max="14358" width="6.625" style="29" customWidth="1"/>
    <col min="14359" max="14359" width="7.875" style="29" customWidth="1"/>
    <col min="14360" max="14360" width="3.375" style="29" customWidth="1"/>
    <col min="14361" max="14361" width="2.625" style="29" customWidth="1"/>
    <col min="14362" max="14362" width="7.625" style="29" customWidth="1"/>
    <col min="14363" max="14363" width="10.625" style="29" customWidth="1"/>
    <col min="14364" max="14364" width="4.125" style="29" customWidth="1"/>
    <col min="14365" max="14365" width="6.625" style="29" customWidth="1"/>
    <col min="14366" max="14366" width="4.375" style="29" customWidth="1"/>
    <col min="14367" max="14367" width="6.625" style="29" customWidth="1"/>
    <col min="14368" max="14368" width="3.625" style="29" customWidth="1"/>
    <col min="14369" max="14369" width="6.625" style="29" customWidth="1"/>
    <col min="14370" max="14370" width="2.375" style="29" customWidth="1"/>
    <col min="14371" max="14592" width="9.125" style="29"/>
    <col min="14593" max="14593" width="2.875" style="29" customWidth="1"/>
    <col min="14594" max="14594" width="1.5" style="29" customWidth="1"/>
    <col min="14595" max="14595" width="23.375" style="29" customWidth="1"/>
    <col min="14596" max="14596" width="1.625" style="29" customWidth="1"/>
    <col min="14597" max="14597" width="12.5" style="29" customWidth="1"/>
    <col min="14598" max="14598" width="16.5" style="29" customWidth="1"/>
    <col min="14599" max="14599" width="7.625" style="29" customWidth="1"/>
    <col min="14600" max="14600" width="15.625" style="29" customWidth="1"/>
    <col min="14601" max="14601" width="2.125" style="29" customWidth="1"/>
    <col min="14602" max="14602" width="10.625" style="29" customWidth="1"/>
    <col min="14603" max="14603" width="9.5" style="29" customWidth="1"/>
    <col min="14604" max="14604" width="2.125" style="29" customWidth="1"/>
    <col min="14605" max="14605" width="10.625" style="29" customWidth="1"/>
    <col min="14606" max="14606" width="9.125" style="29"/>
    <col min="14607" max="14607" width="2.125" style="29" customWidth="1"/>
    <col min="14608" max="14608" width="12.5" style="29" customWidth="1"/>
    <col min="14609" max="14609" width="2.875" style="29" customWidth="1"/>
    <col min="14610" max="14610" width="8" style="29" customWidth="1"/>
    <col min="14611" max="14611" width="25.125" style="29" customWidth="1"/>
    <col min="14612" max="14612" width="2" style="29" customWidth="1"/>
    <col min="14613" max="14613" width="22.625" style="29" customWidth="1"/>
    <col min="14614" max="14614" width="6.625" style="29" customWidth="1"/>
    <col min="14615" max="14615" width="7.875" style="29" customWidth="1"/>
    <col min="14616" max="14616" width="3.375" style="29" customWidth="1"/>
    <col min="14617" max="14617" width="2.625" style="29" customWidth="1"/>
    <col min="14618" max="14618" width="7.625" style="29" customWidth="1"/>
    <col min="14619" max="14619" width="10.625" style="29" customWidth="1"/>
    <col min="14620" max="14620" width="4.125" style="29" customWidth="1"/>
    <col min="14621" max="14621" width="6.625" style="29" customWidth="1"/>
    <col min="14622" max="14622" width="4.375" style="29" customWidth="1"/>
    <col min="14623" max="14623" width="6.625" style="29" customWidth="1"/>
    <col min="14624" max="14624" width="3.625" style="29" customWidth="1"/>
    <col min="14625" max="14625" width="6.625" style="29" customWidth="1"/>
    <col min="14626" max="14626" width="2.375" style="29" customWidth="1"/>
    <col min="14627" max="14848" width="9.125" style="29"/>
    <col min="14849" max="14849" width="2.875" style="29" customWidth="1"/>
    <col min="14850" max="14850" width="1.5" style="29" customWidth="1"/>
    <col min="14851" max="14851" width="23.375" style="29" customWidth="1"/>
    <col min="14852" max="14852" width="1.625" style="29" customWidth="1"/>
    <col min="14853" max="14853" width="12.5" style="29" customWidth="1"/>
    <col min="14854" max="14854" width="16.5" style="29" customWidth="1"/>
    <col min="14855" max="14855" width="7.625" style="29" customWidth="1"/>
    <col min="14856" max="14856" width="15.625" style="29" customWidth="1"/>
    <col min="14857" max="14857" width="2.125" style="29" customWidth="1"/>
    <col min="14858" max="14858" width="10.625" style="29" customWidth="1"/>
    <col min="14859" max="14859" width="9.5" style="29" customWidth="1"/>
    <col min="14860" max="14860" width="2.125" style="29" customWidth="1"/>
    <col min="14861" max="14861" width="10.625" style="29" customWidth="1"/>
    <col min="14862" max="14862" width="9.125" style="29"/>
    <col min="14863" max="14863" width="2.125" style="29" customWidth="1"/>
    <col min="14864" max="14864" width="12.5" style="29" customWidth="1"/>
    <col min="14865" max="14865" width="2.875" style="29" customWidth="1"/>
    <col min="14866" max="14866" width="8" style="29" customWidth="1"/>
    <col min="14867" max="14867" width="25.125" style="29" customWidth="1"/>
    <col min="14868" max="14868" width="2" style="29" customWidth="1"/>
    <col min="14869" max="14869" width="22.625" style="29" customWidth="1"/>
    <col min="14870" max="14870" width="6.625" style="29" customWidth="1"/>
    <col min="14871" max="14871" width="7.875" style="29" customWidth="1"/>
    <col min="14872" max="14872" width="3.375" style="29" customWidth="1"/>
    <col min="14873" max="14873" width="2.625" style="29" customWidth="1"/>
    <col min="14874" max="14874" width="7.625" style="29" customWidth="1"/>
    <col min="14875" max="14875" width="10.625" style="29" customWidth="1"/>
    <col min="14876" max="14876" width="4.125" style="29" customWidth="1"/>
    <col min="14877" max="14877" width="6.625" style="29" customWidth="1"/>
    <col min="14878" max="14878" width="4.375" style="29" customWidth="1"/>
    <col min="14879" max="14879" width="6.625" style="29" customWidth="1"/>
    <col min="14880" max="14880" width="3.625" style="29" customWidth="1"/>
    <col min="14881" max="14881" width="6.625" style="29" customWidth="1"/>
    <col min="14882" max="14882" width="2.375" style="29" customWidth="1"/>
    <col min="14883" max="15104" width="9.125" style="29"/>
    <col min="15105" max="15105" width="2.875" style="29" customWidth="1"/>
    <col min="15106" max="15106" width="1.5" style="29" customWidth="1"/>
    <col min="15107" max="15107" width="23.375" style="29" customWidth="1"/>
    <col min="15108" max="15108" width="1.625" style="29" customWidth="1"/>
    <col min="15109" max="15109" width="12.5" style="29" customWidth="1"/>
    <col min="15110" max="15110" width="16.5" style="29" customWidth="1"/>
    <col min="15111" max="15111" width="7.625" style="29" customWidth="1"/>
    <col min="15112" max="15112" width="15.625" style="29" customWidth="1"/>
    <col min="15113" max="15113" width="2.125" style="29" customWidth="1"/>
    <col min="15114" max="15114" width="10.625" style="29" customWidth="1"/>
    <col min="15115" max="15115" width="9.5" style="29" customWidth="1"/>
    <col min="15116" max="15116" width="2.125" style="29" customWidth="1"/>
    <col min="15117" max="15117" width="10.625" style="29" customWidth="1"/>
    <col min="15118" max="15118" width="9.125" style="29"/>
    <col min="15119" max="15119" width="2.125" style="29" customWidth="1"/>
    <col min="15120" max="15120" width="12.5" style="29" customWidth="1"/>
    <col min="15121" max="15121" width="2.875" style="29" customWidth="1"/>
    <col min="15122" max="15122" width="8" style="29" customWidth="1"/>
    <col min="15123" max="15123" width="25.125" style="29" customWidth="1"/>
    <col min="15124" max="15124" width="2" style="29" customWidth="1"/>
    <col min="15125" max="15125" width="22.625" style="29" customWidth="1"/>
    <col min="15126" max="15126" width="6.625" style="29" customWidth="1"/>
    <col min="15127" max="15127" width="7.875" style="29" customWidth="1"/>
    <col min="15128" max="15128" width="3.375" style="29" customWidth="1"/>
    <col min="15129" max="15129" width="2.625" style="29" customWidth="1"/>
    <col min="15130" max="15130" width="7.625" style="29" customWidth="1"/>
    <col min="15131" max="15131" width="10.625" style="29" customWidth="1"/>
    <col min="15132" max="15132" width="4.125" style="29" customWidth="1"/>
    <col min="15133" max="15133" width="6.625" style="29" customWidth="1"/>
    <col min="15134" max="15134" width="4.375" style="29" customWidth="1"/>
    <col min="15135" max="15135" width="6.625" style="29" customWidth="1"/>
    <col min="15136" max="15136" width="3.625" style="29" customWidth="1"/>
    <col min="15137" max="15137" width="6.625" style="29" customWidth="1"/>
    <col min="15138" max="15138" width="2.375" style="29" customWidth="1"/>
    <col min="15139" max="15360" width="9.125" style="29"/>
    <col min="15361" max="15361" width="2.875" style="29" customWidth="1"/>
    <col min="15362" max="15362" width="1.5" style="29" customWidth="1"/>
    <col min="15363" max="15363" width="23.375" style="29" customWidth="1"/>
    <col min="15364" max="15364" width="1.625" style="29" customWidth="1"/>
    <col min="15365" max="15365" width="12.5" style="29" customWidth="1"/>
    <col min="15366" max="15366" width="16.5" style="29" customWidth="1"/>
    <col min="15367" max="15367" width="7.625" style="29" customWidth="1"/>
    <col min="15368" max="15368" width="15.625" style="29" customWidth="1"/>
    <col min="15369" max="15369" width="2.125" style="29" customWidth="1"/>
    <col min="15370" max="15370" width="10.625" style="29" customWidth="1"/>
    <col min="15371" max="15371" width="9.5" style="29" customWidth="1"/>
    <col min="15372" max="15372" width="2.125" style="29" customWidth="1"/>
    <col min="15373" max="15373" width="10.625" style="29" customWidth="1"/>
    <col min="15374" max="15374" width="9.125" style="29"/>
    <col min="15375" max="15375" width="2.125" style="29" customWidth="1"/>
    <col min="15376" max="15376" width="12.5" style="29" customWidth="1"/>
    <col min="15377" max="15377" width="2.875" style="29" customWidth="1"/>
    <col min="15378" max="15378" width="8" style="29" customWidth="1"/>
    <col min="15379" max="15379" width="25.125" style="29" customWidth="1"/>
    <col min="15380" max="15380" width="2" style="29" customWidth="1"/>
    <col min="15381" max="15381" width="22.625" style="29" customWidth="1"/>
    <col min="15382" max="15382" width="6.625" style="29" customWidth="1"/>
    <col min="15383" max="15383" width="7.875" style="29" customWidth="1"/>
    <col min="15384" max="15384" width="3.375" style="29" customWidth="1"/>
    <col min="15385" max="15385" width="2.625" style="29" customWidth="1"/>
    <col min="15386" max="15386" width="7.625" style="29" customWidth="1"/>
    <col min="15387" max="15387" width="10.625" style="29" customWidth="1"/>
    <col min="15388" max="15388" width="4.125" style="29" customWidth="1"/>
    <col min="15389" max="15389" width="6.625" style="29" customWidth="1"/>
    <col min="15390" max="15390" width="4.375" style="29" customWidth="1"/>
    <col min="15391" max="15391" width="6.625" style="29" customWidth="1"/>
    <col min="15392" max="15392" width="3.625" style="29" customWidth="1"/>
    <col min="15393" max="15393" width="6.625" style="29" customWidth="1"/>
    <col min="15394" max="15394" width="2.375" style="29" customWidth="1"/>
    <col min="15395" max="15616" width="9.125" style="29"/>
    <col min="15617" max="15617" width="2.875" style="29" customWidth="1"/>
    <col min="15618" max="15618" width="1.5" style="29" customWidth="1"/>
    <col min="15619" max="15619" width="23.375" style="29" customWidth="1"/>
    <col min="15620" max="15620" width="1.625" style="29" customWidth="1"/>
    <col min="15621" max="15621" width="12.5" style="29" customWidth="1"/>
    <col min="15622" max="15622" width="16.5" style="29" customWidth="1"/>
    <col min="15623" max="15623" width="7.625" style="29" customWidth="1"/>
    <col min="15624" max="15624" width="15.625" style="29" customWidth="1"/>
    <col min="15625" max="15625" width="2.125" style="29" customWidth="1"/>
    <col min="15626" max="15626" width="10.625" style="29" customWidth="1"/>
    <col min="15627" max="15627" width="9.5" style="29" customWidth="1"/>
    <col min="15628" max="15628" width="2.125" style="29" customWidth="1"/>
    <col min="15629" max="15629" width="10.625" style="29" customWidth="1"/>
    <col min="15630" max="15630" width="9.125" style="29"/>
    <col min="15631" max="15631" width="2.125" style="29" customWidth="1"/>
    <col min="15632" max="15632" width="12.5" style="29" customWidth="1"/>
    <col min="15633" max="15633" width="2.875" style="29" customWidth="1"/>
    <col min="15634" max="15634" width="8" style="29" customWidth="1"/>
    <col min="15635" max="15635" width="25.125" style="29" customWidth="1"/>
    <col min="15636" max="15636" width="2" style="29" customWidth="1"/>
    <col min="15637" max="15637" width="22.625" style="29" customWidth="1"/>
    <col min="15638" max="15638" width="6.625" style="29" customWidth="1"/>
    <col min="15639" max="15639" width="7.875" style="29" customWidth="1"/>
    <col min="15640" max="15640" width="3.375" style="29" customWidth="1"/>
    <col min="15641" max="15641" width="2.625" style="29" customWidth="1"/>
    <col min="15642" max="15642" width="7.625" style="29" customWidth="1"/>
    <col min="15643" max="15643" width="10.625" style="29" customWidth="1"/>
    <col min="15644" max="15644" width="4.125" style="29" customWidth="1"/>
    <col min="15645" max="15645" width="6.625" style="29" customWidth="1"/>
    <col min="15646" max="15646" width="4.375" style="29" customWidth="1"/>
    <col min="15647" max="15647" width="6.625" style="29" customWidth="1"/>
    <col min="15648" max="15648" width="3.625" style="29" customWidth="1"/>
    <col min="15649" max="15649" width="6.625" style="29" customWidth="1"/>
    <col min="15650" max="15650" width="2.375" style="29" customWidth="1"/>
    <col min="15651" max="15872" width="9.125" style="29"/>
    <col min="15873" max="15873" width="2.875" style="29" customWidth="1"/>
    <col min="15874" max="15874" width="1.5" style="29" customWidth="1"/>
    <col min="15875" max="15875" width="23.375" style="29" customWidth="1"/>
    <col min="15876" max="15876" width="1.625" style="29" customWidth="1"/>
    <col min="15877" max="15877" width="12.5" style="29" customWidth="1"/>
    <col min="15878" max="15878" width="16.5" style="29" customWidth="1"/>
    <col min="15879" max="15879" width="7.625" style="29" customWidth="1"/>
    <col min="15880" max="15880" width="15.625" style="29" customWidth="1"/>
    <col min="15881" max="15881" width="2.125" style="29" customWidth="1"/>
    <col min="15882" max="15882" width="10.625" style="29" customWidth="1"/>
    <col min="15883" max="15883" width="9.5" style="29" customWidth="1"/>
    <col min="15884" max="15884" width="2.125" style="29" customWidth="1"/>
    <col min="15885" max="15885" width="10.625" style="29" customWidth="1"/>
    <col min="15886" max="15886" width="9.125" style="29"/>
    <col min="15887" max="15887" width="2.125" style="29" customWidth="1"/>
    <col min="15888" max="15888" width="12.5" style="29" customWidth="1"/>
    <col min="15889" max="15889" width="2.875" style="29" customWidth="1"/>
    <col min="15890" max="15890" width="8" style="29" customWidth="1"/>
    <col min="15891" max="15891" width="25.125" style="29" customWidth="1"/>
    <col min="15892" max="15892" width="2" style="29" customWidth="1"/>
    <col min="15893" max="15893" width="22.625" style="29" customWidth="1"/>
    <col min="15894" max="15894" width="6.625" style="29" customWidth="1"/>
    <col min="15895" max="15895" width="7.875" style="29" customWidth="1"/>
    <col min="15896" max="15896" width="3.375" style="29" customWidth="1"/>
    <col min="15897" max="15897" width="2.625" style="29" customWidth="1"/>
    <col min="15898" max="15898" width="7.625" style="29" customWidth="1"/>
    <col min="15899" max="15899" width="10.625" style="29" customWidth="1"/>
    <col min="15900" max="15900" width="4.125" style="29" customWidth="1"/>
    <col min="15901" max="15901" width="6.625" style="29" customWidth="1"/>
    <col min="15902" max="15902" width="4.375" style="29" customWidth="1"/>
    <col min="15903" max="15903" width="6.625" style="29" customWidth="1"/>
    <col min="15904" max="15904" width="3.625" style="29" customWidth="1"/>
    <col min="15905" max="15905" width="6.625" style="29" customWidth="1"/>
    <col min="15906" max="15906" width="2.375" style="29" customWidth="1"/>
    <col min="15907" max="16128" width="9.125" style="29"/>
    <col min="16129" max="16129" width="2.875" style="29" customWidth="1"/>
    <col min="16130" max="16130" width="1.5" style="29" customWidth="1"/>
    <col min="16131" max="16131" width="23.375" style="29" customWidth="1"/>
    <col min="16132" max="16132" width="1.625" style="29" customWidth="1"/>
    <col min="16133" max="16133" width="12.5" style="29" customWidth="1"/>
    <col min="16134" max="16134" width="16.5" style="29" customWidth="1"/>
    <col min="16135" max="16135" width="7.625" style="29" customWidth="1"/>
    <col min="16136" max="16136" width="15.625" style="29" customWidth="1"/>
    <col min="16137" max="16137" width="2.125" style="29" customWidth="1"/>
    <col min="16138" max="16138" width="10.625" style="29" customWidth="1"/>
    <col min="16139" max="16139" width="9.5" style="29" customWidth="1"/>
    <col min="16140" max="16140" width="2.125" style="29" customWidth="1"/>
    <col min="16141" max="16141" width="10.625" style="29" customWidth="1"/>
    <col min="16142" max="16142" width="9.125" style="29"/>
    <col min="16143" max="16143" width="2.125" style="29" customWidth="1"/>
    <col min="16144" max="16144" width="12.5" style="29" customWidth="1"/>
    <col min="16145" max="16145" width="2.875" style="29" customWidth="1"/>
    <col min="16146" max="16146" width="8" style="29" customWidth="1"/>
    <col min="16147" max="16147" width="25.125" style="29" customWidth="1"/>
    <col min="16148" max="16148" width="2" style="29" customWidth="1"/>
    <col min="16149" max="16149" width="22.625" style="29" customWidth="1"/>
    <col min="16150" max="16150" width="6.625" style="29" customWidth="1"/>
    <col min="16151" max="16151" width="7.875" style="29" customWidth="1"/>
    <col min="16152" max="16152" width="3.375" style="29" customWidth="1"/>
    <col min="16153" max="16153" width="2.625" style="29" customWidth="1"/>
    <col min="16154" max="16154" width="7.625" style="29" customWidth="1"/>
    <col min="16155" max="16155" width="10.625" style="29" customWidth="1"/>
    <col min="16156" max="16156" width="4.125" style="29" customWidth="1"/>
    <col min="16157" max="16157" width="6.625" style="29" customWidth="1"/>
    <col min="16158" max="16158" width="4.375" style="29" customWidth="1"/>
    <col min="16159" max="16159" width="6.625" style="29" customWidth="1"/>
    <col min="16160" max="16160" width="3.625" style="29" customWidth="1"/>
    <col min="16161" max="16161" width="6.625" style="29" customWidth="1"/>
    <col min="16162" max="16162" width="2.375" style="29" customWidth="1"/>
    <col min="16163" max="16384" width="9.125" style="29"/>
  </cols>
  <sheetData>
    <row r="1" spans="1:21" ht="17.100000000000001" customHeight="1" thickBot="1" x14ac:dyDescent="0.3">
      <c r="A1" s="340">
        <v>1</v>
      </c>
      <c r="B1" s="341" t="s">
        <v>10</v>
      </c>
      <c r="C1" s="342"/>
      <c r="D1" s="342"/>
      <c r="E1" s="342"/>
      <c r="F1" s="343"/>
      <c r="G1" s="343"/>
      <c r="H1" s="344"/>
      <c r="I1" s="450" t="s">
        <v>12</v>
      </c>
      <c r="J1" s="343"/>
      <c r="K1" s="343"/>
      <c r="L1" s="343" t="s">
        <v>12</v>
      </c>
      <c r="M1" s="343"/>
      <c r="N1" s="343"/>
      <c r="O1" s="343"/>
      <c r="P1" s="344"/>
      <c r="Q1" s="874" t="s">
        <v>1</v>
      </c>
      <c r="R1" s="451"/>
      <c r="S1" s="30" t="s">
        <v>13</v>
      </c>
    </row>
    <row r="2" spans="1:21" ht="17.100000000000001" customHeight="1" thickBot="1" x14ac:dyDescent="0.3">
      <c r="A2" s="345">
        <f>A1+1</f>
        <v>2</v>
      </c>
      <c r="B2" s="346"/>
      <c r="C2" s="33" t="str">
        <f>[1]JP1!C2</f>
        <v>JOCKEY PUMPS</v>
      </c>
      <c r="D2" s="33"/>
      <c r="E2" s="33"/>
      <c r="F2" s="347"/>
      <c r="G2" s="770" t="str">
        <f>IF([1]JP1!G2=0,"",[1]JP1!G2)</f>
        <v>PBA - 904</v>
      </c>
      <c r="H2" s="771"/>
      <c r="I2" s="452"/>
      <c r="J2" s="877" t="str">
        <f>'JP1'!L2</f>
        <v>Issued for Construction</v>
      </c>
      <c r="K2" s="878"/>
      <c r="L2" s="878"/>
      <c r="M2" s="878"/>
      <c r="N2" s="878"/>
      <c r="O2" s="878"/>
      <c r="P2" s="879"/>
      <c r="Q2" s="875"/>
      <c r="R2" s="451"/>
      <c r="S2" s="38" t="s">
        <v>349</v>
      </c>
      <c r="U2" s="38" t="s">
        <v>349</v>
      </c>
    </row>
    <row r="3" spans="1:21" ht="17.100000000000001" customHeight="1" thickBot="1" x14ac:dyDescent="0.3">
      <c r="A3" s="345">
        <f>A2+1</f>
        <v>3</v>
      </c>
      <c r="B3" s="352"/>
      <c r="C3" s="353"/>
      <c r="D3" s="353"/>
      <c r="E3" s="353"/>
      <c r="F3" s="353"/>
      <c r="G3" s="772"/>
      <c r="H3" s="773"/>
      <c r="I3" s="452"/>
      <c r="J3" s="878" t="str">
        <f>[1]JP2!L3</f>
        <v>( based on final process data )</v>
      </c>
      <c r="K3" s="878"/>
      <c r="L3" s="878"/>
      <c r="M3" s="878"/>
      <c r="N3" s="878"/>
      <c r="O3" s="878"/>
      <c r="P3" s="879"/>
      <c r="Q3" s="876"/>
      <c r="R3" s="451"/>
      <c r="S3" s="38" t="s">
        <v>21</v>
      </c>
      <c r="U3" s="47" t="s">
        <v>21</v>
      </c>
    </row>
    <row r="4" spans="1:21" ht="17.100000000000001" customHeight="1" x14ac:dyDescent="0.2">
      <c r="A4" s="345">
        <f>A3+1</f>
        <v>4</v>
      </c>
      <c r="B4" s="157"/>
      <c r="C4" s="49" t="s">
        <v>239</v>
      </c>
      <c r="D4" s="50" t="s">
        <v>23</v>
      </c>
      <c r="E4" s="765" t="str">
        <f>IF([1]JP1!E4=0,"",[1]JP1!E4)</f>
        <v/>
      </c>
      <c r="F4" s="765"/>
      <c r="G4" s="765"/>
      <c r="H4" s="880"/>
      <c r="I4" s="453"/>
      <c r="J4" s="356"/>
      <c r="K4" s="355"/>
      <c r="L4" s="355"/>
      <c r="M4" s="355"/>
      <c r="N4" s="355"/>
      <c r="O4" s="355"/>
      <c r="P4" s="357"/>
      <c r="Q4" s="53"/>
      <c r="R4" s="227"/>
      <c r="S4" s="54" t="s">
        <v>350</v>
      </c>
      <c r="U4" s="54" t="s">
        <v>351</v>
      </c>
    </row>
    <row r="5" spans="1:21" ht="17.100000000000001" customHeight="1" thickBot="1" x14ac:dyDescent="0.25">
      <c r="A5" s="345">
        <f>A4+1</f>
        <v>5</v>
      </c>
      <c r="B5" s="358"/>
      <c r="C5" s="359" t="s">
        <v>242</v>
      </c>
      <c r="D5" s="239" t="s">
        <v>23</v>
      </c>
      <c r="E5" s="778" t="str">
        <f>IF([1]JP1!O6=0,"",[1]JP1!O6)</f>
        <v>VTA</v>
      </c>
      <c r="F5" s="778"/>
      <c r="G5" s="778"/>
      <c r="H5" s="779"/>
      <c r="I5" s="454"/>
      <c r="J5" s="360"/>
      <c r="K5" s="360"/>
      <c r="L5" s="360"/>
      <c r="M5" s="360"/>
      <c r="N5" s="361"/>
      <c r="O5" s="360"/>
      <c r="P5" s="362"/>
      <c r="Q5" s="59"/>
      <c r="R5" s="104"/>
      <c r="S5" s="78" t="s">
        <v>352</v>
      </c>
      <c r="U5" s="78" t="s">
        <v>353</v>
      </c>
    </row>
    <row r="6" spans="1:21" ht="17.100000000000001" customHeight="1" thickBot="1" x14ac:dyDescent="0.25">
      <c r="A6" s="345">
        <f t="shared" ref="A6:A63" si="0">A5+1</f>
        <v>6</v>
      </c>
      <c r="B6" s="620" t="s">
        <v>479</v>
      </c>
      <c r="C6" s="621"/>
      <c r="D6" s="621"/>
      <c r="E6" s="621"/>
      <c r="F6" s="621"/>
      <c r="G6" s="622"/>
      <c r="H6" s="700" t="s">
        <v>246</v>
      </c>
      <c r="I6" s="701"/>
      <c r="J6" s="702"/>
      <c r="K6" s="700"/>
      <c r="L6" s="701"/>
      <c r="M6" s="702"/>
      <c r="N6" s="700"/>
      <c r="O6" s="701"/>
      <c r="P6" s="702"/>
      <c r="Q6" s="59"/>
      <c r="R6" s="104"/>
      <c r="S6" s="60" t="s">
        <v>355</v>
      </c>
      <c r="U6" s="78" t="s">
        <v>356</v>
      </c>
    </row>
    <row r="7" spans="1:21" ht="17.100000000000001" customHeight="1" x14ac:dyDescent="0.2">
      <c r="A7" s="345">
        <f t="shared" si="0"/>
        <v>7</v>
      </c>
      <c r="B7" s="455"/>
      <c r="C7" s="885" t="s">
        <v>357</v>
      </c>
      <c r="D7" s="885"/>
      <c r="E7" s="885"/>
      <c r="F7" s="885"/>
      <c r="G7" s="63" t="str">
        <f>IF([1]JP1!$F$3=[1]JP1!$O$73,Wsi,IF([1]JP1!$F$3=[1]JP1!$O$74,Wus,""))</f>
        <v>Kg</v>
      </c>
      <c r="H7" s="886" t="s">
        <v>25</v>
      </c>
      <c r="I7" s="886"/>
      <c r="J7" s="886"/>
      <c r="K7" s="887"/>
      <c r="L7" s="887"/>
      <c r="M7" s="887"/>
      <c r="N7" s="887"/>
      <c r="O7" s="887"/>
      <c r="P7" s="887"/>
      <c r="Q7" s="59"/>
      <c r="R7" s="104"/>
      <c r="S7" s="74"/>
      <c r="U7" s="78" t="s">
        <v>358</v>
      </c>
    </row>
    <row r="8" spans="1:21" ht="17.100000000000001" customHeight="1" thickBot="1" x14ac:dyDescent="0.25">
      <c r="A8" s="345">
        <f t="shared" si="0"/>
        <v>8</v>
      </c>
      <c r="B8" s="456"/>
      <c r="C8" s="670" t="s">
        <v>359</v>
      </c>
      <c r="D8" s="670"/>
      <c r="E8" s="670"/>
      <c r="F8" s="670"/>
      <c r="G8" s="63" t="str">
        <f>IF([1]JP1!$F$3=[1]JP1!$O$73,Wsi,IF([1]JP1!$F$3=[1]JP1!$O$74,Wus,""))</f>
        <v>Kg</v>
      </c>
      <c r="H8" s="881" t="s">
        <v>25</v>
      </c>
      <c r="I8" s="881"/>
      <c r="J8" s="881"/>
      <c r="K8" s="882"/>
      <c r="L8" s="882"/>
      <c r="M8" s="882"/>
      <c r="N8" s="882"/>
      <c r="O8" s="882"/>
      <c r="P8" s="882"/>
      <c r="Q8" s="59"/>
      <c r="R8" s="104"/>
      <c r="S8" s="76"/>
      <c r="U8" s="60" t="s">
        <v>355</v>
      </c>
    </row>
    <row r="9" spans="1:21" ht="17.100000000000001" customHeight="1" thickBot="1" x14ac:dyDescent="0.25">
      <c r="A9" s="345">
        <f t="shared" si="0"/>
        <v>9</v>
      </c>
      <c r="B9" s="235"/>
      <c r="C9" s="778" t="s">
        <v>360</v>
      </c>
      <c r="D9" s="778"/>
      <c r="E9" s="778"/>
      <c r="F9" s="778"/>
      <c r="G9" s="63" t="str">
        <f>IF([1]JP1!$F$3=[1]JP1!$O$73,Wsi,IF([1]JP1!$F$3=[1]JP1!$O$74,Wus,""))</f>
        <v>Kg</v>
      </c>
      <c r="H9" s="883" t="s">
        <v>25</v>
      </c>
      <c r="I9" s="883"/>
      <c r="J9" s="883"/>
      <c r="K9" s="884"/>
      <c r="L9" s="884"/>
      <c r="M9" s="884"/>
      <c r="N9" s="884"/>
      <c r="O9" s="884"/>
      <c r="P9" s="884"/>
      <c r="Q9" s="59"/>
      <c r="R9" s="104"/>
      <c r="S9" s="76"/>
      <c r="U9" s="74"/>
    </row>
    <row r="10" spans="1:21" ht="17.100000000000001" customHeight="1" thickBot="1" x14ac:dyDescent="0.25">
      <c r="A10" s="345">
        <f t="shared" si="0"/>
        <v>10</v>
      </c>
      <c r="B10" s="457"/>
      <c r="C10" s="621" t="s">
        <v>361</v>
      </c>
      <c r="D10" s="621"/>
      <c r="E10" s="621"/>
      <c r="F10" s="621"/>
      <c r="G10" s="622"/>
      <c r="H10" s="700" t="s">
        <v>246</v>
      </c>
      <c r="I10" s="621"/>
      <c r="J10" s="622"/>
      <c r="K10" s="700"/>
      <c r="L10" s="701"/>
      <c r="M10" s="702"/>
      <c r="N10" s="700"/>
      <c r="O10" s="701"/>
      <c r="P10" s="702"/>
      <c r="Q10" s="59"/>
    </row>
    <row r="11" spans="1:21" ht="17.100000000000001" customHeight="1" thickBot="1" x14ac:dyDescent="0.3">
      <c r="A11" s="345">
        <f t="shared" si="0"/>
        <v>11</v>
      </c>
      <c r="B11" s="441"/>
      <c r="C11" s="765" t="s">
        <v>362</v>
      </c>
      <c r="D11" s="765"/>
      <c r="E11" s="765"/>
      <c r="F11" s="765"/>
      <c r="G11" s="458"/>
      <c r="H11" s="889" t="s">
        <v>350</v>
      </c>
      <c r="I11" s="890"/>
      <c r="J11" s="891"/>
      <c r="K11" s="890"/>
      <c r="L11" s="890"/>
      <c r="M11" s="891"/>
      <c r="N11" s="890"/>
      <c r="O11" s="890"/>
      <c r="P11" s="891"/>
      <c r="Q11" s="59"/>
    </row>
    <row r="12" spans="1:21" ht="17.100000000000001" customHeight="1" thickBot="1" x14ac:dyDescent="0.3">
      <c r="A12" s="345">
        <f t="shared" si="0"/>
        <v>12</v>
      </c>
      <c r="B12" s="441"/>
      <c r="C12" s="670" t="s">
        <v>363</v>
      </c>
      <c r="D12" s="670"/>
      <c r="E12" s="670"/>
      <c r="F12" s="670"/>
      <c r="G12" s="458"/>
      <c r="H12" s="805" t="s">
        <v>364</v>
      </c>
      <c r="I12" s="806"/>
      <c r="J12" s="807"/>
      <c r="K12" s="806"/>
      <c r="L12" s="806"/>
      <c r="M12" s="807"/>
      <c r="N12" s="806"/>
      <c r="O12" s="806"/>
      <c r="P12" s="807"/>
      <c r="Q12" s="59"/>
      <c r="S12" s="38" t="s">
        <v>365</v>
      </c>
    </row>
    <row r="13" spans="1:21" ht="17.100000000000001" customHeight="1" thickBot="1" x14ac:dyDescent="0.3">
      <c r="A13" s="345">
        <f t="shared" si="0"/>
        <v>13</v>
      </c>
      <c r="B13" s="441"/>
      <c r="C13" s="888" t="s">
        <v>366</v>
      </c>
      <c r="D13" s="888"/>
      <c r="E13" s="888"/>
      <c r="F13" s="888"/>
      <c r="G13" s="459"/>
      <c r="H13" s="805" t="s">
        <v>364</v>
      </c>
      <c r="I13" s="806"/>
      <c r="J13" s="807"/>
      <c r="K13" s="806"/>
      <c r="L13" s="806"/>
      <c r="M13" s="807"/>
      <c r="N13" s="806"/>
      <c r="O13" s="806"/>
      <c r="P13" s="807"/>
      <c r="Q13" s="59"/>
      <c r="S13" s="38" t="s">
        <v>21</v>
      </c>
    </row>
    <row r="14" spans="1:21" ht="17.100000000000001" customHeight="1" thickBot="1" x14ac:dyDescent="0.3">
      <c r="A14" s="345">
        <f t="shared" si="0"/>
        <v>14</v>
      </c>
      <c r="B14" s="441"/>
      <c r="C14" s="901" t="s">
        <v>367</v>
      </c>
      <c r="D14" s="901"/>
      <c r="E14" s="901"/>
      <c r="F14" s="901"/>
      <c r="G14" s="460"/>
      <c r="H14" s="805" t="s">
        <v>364</v>
      </c>
      <c r="I14" s="806"/>
      <c r="J14" s="807"/>
      <c r="K14" s="902"/>
      <c r="L14" s="902"/>
      <c r="M14" s="903"/>
      <c r="N14" s="803"/>
      <c r="O14" s="803"/>
      <c r="P14" s="804"/>
      <c r="Q14" s="59"/>
      <c r="S14" s="54" t="s">
        <v>368</v>
      </c>
      <c r="U14" s="38" t="s">
        <v>369</v>
      </c>
    </row>
    <row r="15" spans="1:21" ht="17.100000000000001" customHeight="1" thickBot="1" x14ac:dyDescent="0.25">
      <c r="A15" s="345">
        <f t="shared" si="0"/>
        <v>15</v>
      </c>
      <c r="B15" s="441"/>
      <c r="C15" s="670" t="s">
        <v>370</v>
      </c>
      <c r="D15" s="670"/>
      <c r="E15" s="670"/>
      <c r="F15" s="670"/>
      <c r="G15" s="405"/>
      <c r="H15" s="825" t="s">
        <v>139</v>
      </c>
      <c r="I15" s="645"/>
      <c r="J15" s="826"/>
      <c r="K15" s="793"/>
      <c r="L15" s="793"/>
      <c r="M15" s="798"/>
      <c r="N15" s="793"/>
      <c r="O15" s="793"/>
      <c r="P15" s="798"/>
      <c r="Q15" s="59"/>
      <c r="S15" s="60" t="s">
        <v>371</v>
      </c>
      <c r="U15" s="38" t="s">
        <v>21</v>
      </c>
    </row>
    <row r="16" spans="1:21" ht="17.100000000000001" customHeight="1" thickBot="1" x14ac:dyDescent="0.3">
      <c r="A16" s="345">
        <f t="shared" si="0"/>
        <v>16</v>
      </c>
      <c r="B16" s="441"/>
      <c r="C16" s="820" t="s">
        <v>372</v>
      </c>
      <c r="D16" s="820"/>
      <c r="E16" s="820"/>
      <c r="F16" s="820"/>
      <c r="G16" s="458"/>
      <c r="H16" s="892" t="s">
        <v>25</v>
      </c>
      <c r="I16" s="893"/>
      <c r="J16" s="894"/>
      <c r="K16" s="645"/>
      <c r="L16" s="645"/>
      <c r="M16" s="826"/>
      <c r="N16" s="895"/>
      <c r="O16" s="896"/>
      <c r="P16" s="897"/>
      <c r="Q16" s="59"/>
      <c r="U16" s="54" t="s">
        <v>118</v>
      </c>
    </row>
    <row r="17" spans="1:21" ht="17.100000000000001" customHeight="1" thickBot="1" x14ac:dyDescent="0.25">
      <c r="A17" s="345">
        <f t="shared" si="0"/>
        <v>17</v>
      </c>
      <c r="B17" s="457"/>
      <c r="C17" s="621" t="s">
        <v>373</v>
      </c>
      <c r="D17" s="621"/>
      <c r="E17" s="621"/>
      <c r="F17" s="621"/>
      <c r="G17" s="622"/>
      <c r="H17" s="898" t="s">
        <v>246</v>
      </c>
      <c r="I17" s="899"/>
      <c r="J17" s="900"/>
      <c r="K17" s="700"/>
      <c r="L17" s="701"/>
      <c r="M17" s="702"/>
      <c r="N17" s="700"/>
      <c r="O17" s="701"/>
      <c r="P17" s="702"/>
      <c r="Q17" s="59"/>
      <c r="S17" s="38" t="s">
        <v>374</v>
      </c>
      <c r="U17" s="78" t="s">
        <v>375</v>
      </c>
    </row>
    <row r="18" spans="1:21" ht="17.100000000000001" customHeight="1" thickBot="1" x14ac:dyDescent="0.3">
      <c r="A18" s="345">
        <f t="shared" si="0"/>
        <v>18</v>
      </c>
      <c r="B18" s="441"/>
      <c r="C18" s="907" t="s">
        <v>376</v>
      </c>
      <c r="D18" s="907"/>
      <c r="E18" s="907"/>
      <c r="F18" s="907"/>
      <c r="G18" s="410"/>
      <c r="H18" s="805" t="s">
        <v>377</v>
      </c>
      <c r="I18" s="806"/>
      <c r="J18" s="807"/>
      <c r="K18" s="908"/>
      <c r="L18" s="908"/>
      <c r="M18" s="909"/>
      <c r="N18" s="908"/>
      <c r="O18" s="908"/>
      <c r="P18" s="909"/>
      <c r="Q18" s="59"/>
      <c r="S18" s="38" t="s">
        <v>21</v>
      </c>
      <c r="U18" s="60" t="s">
        <v>378</v>
      </c>
    </row>
    <row r="19" spans="1:21" ht="17.100000000000001" customHeight="1" thickBot="1" x14ac:dyDescent="0.25">
      <c r="A19" s="345">
        <f t="shared" si="0"/>
        <v>19</v>
      </c>
      <c r="B19" s="441"/>
      <c r="C19" s="824" t="s">
        <v>379</v>
      </c>
      <c r="D19" s="824"/>
      <c r="E19" s="824"/>
      <c r="F19" s="824"/>
      <c r="G19" s="910"/>
      <c r="H19" s="400"/>
      <c r="I19" s="384" t="s">
        <v>256</v>
      </c>
      <c r="J19" s="461"/>
      <c r="K19" s="400"/>
      <c r="L19" s="384" t="s">
        <v>256</v>
      </c>
      <c r="M19" s="461"/>
      <c r="N19" s="400"/>
      <c r="O19" s="384" t="s">
        <v>256</v>
      </c>
      <c r="P19" s="402"/>
      <c r="Q19" s="59"/>
      <c r="S19" s="54" t="s">
        <v>380</v>
      </c>
    </row>
    <row r="20" spans="1:21" ht="17.100000000000001" customHeight="1" thickBot="1" x14ac:dyDescent="0.25">
      <c r="A20" s="345">
        <f t="shared" si="0"/>
        <v>20</v>
      </c>
      <c r="B20" s="441"/>
      <c r="C20" s="670" t="s">
        <v>381</v>
      </c>
      <c r="D20" s="670"/>
      <c r="E20" s="670"/>
      <c r="F20" s="670"/>
      <c r="G20" s="462"/>
      <c r="H20" s="805" t="str">
        <f>IF(OR(K18=S20,N18=S20),"by vendor",IF(OR(K18="?",N18="?"),"","Not applicable"))</f>
        <v>Not applicable</v>
      </c>
      <c r="I20" s="806"/>
      <c r="J20" s="807"/>
      <c r="K20" s="413"/>
      <c r="L20" s="384" t="s">
        <v>256</v>
      </c>
      <c r="M20" s="461"/>
      <c r="N20" s="413"/>
      <c r="O20" s="384" t="s">
        <v>256</v>
      </c>
      <c r="P20" s="402"/>
      <c r="Q20" s="59"/>
      <c r="S20" s="60" t="s">
        <v>382</v>
      </c>
      <c r="U20" s="38" t="s">
        <v>383</v>
      </c>
    </row>
    <row r="21" spans="1:21" ht="17.100000000000001" customHeight="1" thickBot="1" x14ac:dyDescent="0.25">
      <c r="A21" s="345">
        <f t="shared" si="0"/>
        <v>21</v>
      </c>
      <c r="B21" s="441"/>
      <c r="C21" s="904" t="s">
        <v>384</v>
      </c>
      <c r="D21" s="904"/>
      <c r="E21" s="904"/>
      <c r="F21" s="904"/>
      <c r="G21" s="63" t="str">
        <f>IF([1]JP1!$F$3=[1]JP1!$O$73,Qsi,IF([1]JP1!$F$3=[1]JP1!$O$74,Qus,""))</f>
        <v>m3/h</v>
      </c>
      <c r="H21" s="805" t="str">
        <f>H20</f>
        <v>Not applicable</v>
      </c>
      <c r="I21" s="806"/>
      <c r="J21" s="807"/>
      <c r="K21" s="905"/>
      <c r="L21" s="905"/>
      <c r="M21" s="906"/>
      <c r="N21" s="905"/>
      <c r="O21" s="905"/>
      <c r="P21" s="906"/>
      <c r="Q21" s="59"/>
      <c r="U21" s="38" t="s">
        <v>21</v>
      </c>
    </row>
    <row r="22" spans="1:21" ht="17.100000000000001" customHeight="1" thickBot="1" x14ac:dyDescent="0.25">
      <c r="A22" s="463">
        <f t="shared" si="0"/>
        <v>22</v>
      </c>
      <c r="B22" s="457"/>
      <c r="C22" s="621" t="s">
        <v>385</v>
      </c>
      <c r="D22" s="621"/>
      <c r="E22" s="621"/>
      <c r="F22" s="621"/>
      <c r="G22" s="622"/>
      <c r="H22" s="700" t="s">
        <v>246</v>
      </c>
      <c r="I22" s="621"/>
      <c r="J22" s="622"/>
      <c r="K22" s="700"/>
      <c r="L22" s="701"/>
      <c r="M22" s="702"/>
      <c r="N22" s="700"/>
      <c r="O22" s="701"/>
      <c r="P22" s="702"/>
      <c r="Q22" s="59"/>
      <c r="S22" s="38" t="s">
        <v>386</v>
      </c>
      <c r="U22" s="54" t="s">
        <v>387</v>
      </c>
    </row>
    <row r="23" spans="1:21" ht="17.100000000000001" customHeight="1" thickBot="1" x14ac:dyDescent="0.25">
      <c r="A23" s="345">
        <f t="shared" si="0"/>
        <v>23</v>
      </c>
      <c r="B23" s="441"/>
      <c r="C23" s="49" t="s">
        <v>388</v>
      </c>
      <c r="D23" s="374" t="s">
        <v>389</v>
      </c>
      <c r="E23" s="49"/>
      <c r="F23" s="375"/>
      <c r="G23" s="464"/>
      <c r="H23" s="400">
        <v>100</v>
      </c>
      <c r="I23" s="384" t="s">
        <v>256</v>
      </c>
      <c r="J23" s="516" t="s">
        <v>390</v>
      </c>
      <c r="K23" s="466"/>
      <c r="L23" s="384" t="s">
        <v>256</v>
      </c>
      <c r="M23" s="461"/>
      <c r="N23" s="467"/>
      <c r="O23" s="384" t="s">
        <v>256</v>
      </c>
      <c r="P23" s="461"/>
      <c r="Q23" s="59"/>
      <c r="S23" s="47" t="s">
        <v>21</v>
      </c>
      <c r="U23" s="78" t="s">
        <v>391</v>
      </c>
    </row>
    <row r="24" spans="1:21" ht="17.100000000000001" customHeight="1" x14ac:dyDescent="0.25">
      <c r="A24" s="345">
        <f t="shared" si="0"/>
        <v>24</v>
      </c>
      <c r="B24" s="441"/>
      <c r="C24" s="374"/>
      <c r="D24" s="824" t="s">
        <v>392</v>
      </c>
      <c r="E24" s="824"/>
      <c r="F24" s="824"/>
      <c r="G24" s="410"/>
      <c r="H24" s="805" t="s">
        <v>394</v>
      </c>
      <c r="I24" s="806"/>
      <c r="J24" s="807"/>
      <c r="K24" s="806"/>
      <c r="L24" s="806"/>
      <c r="M24" s="807"/>
      <c r="N24" s="806"/>
      <c r="O24" s="806"/>
      <c r="P24" s="807"/>
      <c r="Q24" s="59"/>
      <c r="S24" s="54" t="s">
        <v>394</v>
      </c>
      <c r="U24" s="78" t="s">
        <v>276</v>
      </c>
    </row>
    <row r="25" spans="1:21" ht="17.100000000000001" customHeight="1" thickBot="1" x14ac:dyDescent="0.25">
      <c r="A25" s="345">
        <f t="shared" si="0"/>
        <v>25</v>
      </c>
      <c r="B25" s="441"/>
      <c r="C25" s="49" t="s">
        <v>395</v>
      </c>
      <c r="D25" s="391" t="s">
        <v>396</v>
      </c>
      <c r="E25" s="468"/>
      <c r="F25" s="469"/>
      <c r="G25" s="464"/>
      <c r="H25" s="400">
        <v>80</v>
      </c>
      <c r="I25" s="384" t="s">
        <v>256</v>
      </c>
      <c r="J25" s="516" t="s">
        <v>390</v>
      </c>
      <c r="K25" s="413"/>
      <c r="L25" s="384" t="s">
        <v>256</v>
      </c>
      <c r="M25" s="461"/>
      <c r="N25" s="413"/>
      <c r="O25" s="384" t="s">
        <v>256</v>
      </c>
      <c r="P25" s="470"/>
      <c r="Q25" s="59"/>
      <c r="S25" s="78" t="s">
        <v>397</v>
      </c>
      <c r="U25" s="60" t="s">
        <v>398</v>
      </c>
    </row>
    <row r="26" spans="1:21" ht="17.100000000000001" customHeight="1" thickBot="1" x14ac:dyDescent="0.3">
      <c r="A26" s="345">
        <f t="shared" si="0"/>
        <v>26</v>
      </c>
      <c r="B26" s="471"/>
      <c r="C26" s="374"/>
      <c r="D26" s="820" t="s">
        <v>392</v>
      </c>
      <c r="E26" s="820"/>
      <c r="F26" s="820"/>
      <c r="G26" s="410"/>
      <c r="H26" s="805" t="s">
        <v>397</v>
      </c>
      <c r="I26" s="806"/>
      <c r="J26" s="807"/>
      <c r="K26" s="806"/>
      <c r="L26" s="806"/>
      <c r="M26" s="807"/>
      <c r="N26" s="806"/>
      <c r="O26" s="806"/>
      <c r="P26" s="807"/>
      <c r="Q26" s="59"/>
      <c r="S26" s="78" t="s">
        <v>399</v>
      </c>
    </row>
    <row r="27" spans="1:21" ht="17.100000000000001" customHeight="1" thickBot="1" x14ac:dyDescent="0.25">
      <c r="A27" s="345">
        <f t="shared" si="0"/>
        <v>27</v>
      </c>
      <c r="B27" s="457"/>
      <c r="C27" s="621" t="s">
        <v>400</v>
      </c>
      <c r="D27" s="621"/>
      <c r="E27" s="621"/>
      <c r="F27" s="621"/>
      <c r="G27" s="622"/>
      <c r="H27" s="700" t="s">
        <v>246</v>
      </c>
      <c r="I27" s="621"/>
      <c r="J27" s="622"/>
      <c r="K27" s="700"/>
      <c r="L27" s="701"/>
      <c r="M27" s="702"/>
      <c r="N27" s="700"/>
      <c r="O27" s="701"/>
      <c r="P27" s="702"/>
      <c r="Q27" s="59"/>
      <c r="S27" s="78" t="s">
        <v>401</v>
      </c>
      <c r="U27" s="472" t="s">
        <v>402</v>
      </c>
    </row>
    <row r="28" spans="1:21" ht="17.100000000000001" customHeight="1" thickBot="1" x14ac:dyDescent="0.3">
      <c r="A28" s="345">
        <f t="shared" si="0"/>
        <v>28</v>
      </c>
      <c r="B28" s="419"/>
      <c r="C28" s="692" t="s">
        <v>403</v>
      </c>
      <c r="D28" s="692"/>
      <c r="E28" s="692"/>
      <c r="F28" s="473"/>
      <c r="G28" s="410"/>
      <c r="H28" s="805" t="s">
        <v>387</v>
      </c>
      <c r="I28" s="806"/>
      <c r="J28" s="807"/>
      <c r="K28" s="911"/>
      <c r="L28" s="911"/>
      <c r="M28" s="912"/>
      <c r="N28" s="911"/>
      <c r="O28" s="911"/>
      <c r="P28" s="912"/>
      <c r="Q28" s="59"/>
      <c r="S28" s="474" t="s">
        <v>393</v>
      </c>
      <c r="U28" s="38" t="s">
        <v>21</v>
      </c>
    </row>
    <row r="29" spans="1:21" ht="17.100000000000001" customHeight="1" thickBot="1" x14ac:dyDescent="0.3">
      <c r="A29" s="345">
        <f t="shared" si="0"/>
        <v>29</v>
      </c>
      <c r="B29" s="419"/>
      <c r="C29" s="652" t="s">
        <v>404</v>
      </c>
      <c r="D29" s="652"/>
      <c r="E29" s="652"/>
      <c r="F29" s="473"/>
      <c r="G29" s="410"/>
      <c r="H29" s="805" t="s">
        <v>405</v>
      </c>
      <c r="I29" s="806"/>
      <c r="J29" s="807"/>
      <c r="K29" s="793"/>
      <c r="L29" s="793"/>
      <c r="M29" s="798"/>
      <c r="N29" s="793"/>
      <c r="O29" s="793"/>
      <c r="P29" s="798"/>
      <c r="Q29" s="59"/>
      <c r="U29" s="54" t="s">
        <v>405</v>
      </c>
    </row>
    <row r="30" spans="1:21" ht="17.100000000000001" customHeight="1" thickBot="1" x14ac:dyDescent="0.3">
      <c r="A30" s="345">
        <f t="shared" si="0"/>
        <v>30</v>
      </c>
      <c r="B30" s="419"/>
      <c r="C30" s="652" t="s">
        <v>406</v>
      </c>
      <c r="D30" s="652"/>
      <c r="E30" s="652"/>
      <c r="F30" s="473"/>
      <c r="G30" s="410"/>
      <c r="H30" s="805" t="s">
        <v>410</v>
      </c>
      <c r="I30" s="806"/>
      <c r="J30" s="807"/>
      <c r="K30" s="793"/>
      <c r="L30" s="793"/>
      <c r="M30" s="798"/>
      <c r="N30" s="793"/>
      <c r="O30" s="793"/>
      <c r="P30" s="798"/>
      <c r="Q30" s="59"/>
      <c r="S30" s="38" t="s">
        <v>338</v>
      </c>
      <c r="U30" s="60" t="s">
        <v>398</v>
      </c>
    </row>
    <row r="31" spans="1:21" ht="17.100000000000001" customHeight="1" thickBot="1" x14ac:dyDescent="0.3">
      <c r="A31" s="345">
        <f t="shared" si="0"/>
        <v>31</v>
      </c>
      <c r="B31" s="419"/>
      <c r="C31" s="652" t="s">
        <v>408</v>
      </c>
      <c r="D31" s="652"/>
      <c r="E31" s="652"/>
      <c r="F31" s="473"/>
      <c r="G31" s="410"/>
      <c r="H31" s="805" t="s">
        <v>410</v>
      </c>
      <c r="I31" s="806"/>
      <c r="J31" s="807"/>
      <c r="K31" s="793"/>
      <c r="L31" s="793"/>
      <c r="M31" s="798"/>
      <c r="N31" s="793"/>
      <c r="O31" s="793"/>
      <c r="P31" s="798"/>
      <c r="Q31" s="59"/>
      <c r="S31" s="38" t="s">
        <v>21</v>
      </c>
    </row>
    <row r="32" spans="1:21" ht="17.100000000000001" customHeight="1" thickBot="1" x14ac:dyDescent="0.3">
      <c r="A32" s="345">
        <f t="shared" si="0"/>
        <v>32</v>
      </c>
      <c r="B32" s="475"/>
      <c r="C32" s="695" t="s">
        <v>409</v>
      </c>
      <c r="D32" s="695"/>
      <c r="E32" s="695"/>
      <c r="F32" s="695"/>
      <c r="G32" s="410"/>
      <c r="H32" s="895" t="s">
        <v>118</v>
      </c>
      <c r="I32" s="896"/>
      <c r="J32" s="897"/>
      <c r="K32" s="913"/>
      <c r="L32" s="913"/>
      <c r="M32" s="914"/>
      <c r="N32" s="913"/>
      <c r="O32" s="913"/>
      <c r="P32" s="914"/>
      <c r="Q32" s="59"/>
      <c r="S32" s="54" t="s">
        <v>410</v>
      </c>
      <c r="U32" s="38" t="s">
        <v>411</v>
      </c>
    </row>
    <row r="33" spans="1:21" ht="17.100000000000001" customHeight="1" thickBot="1" x14ac:dyDescent="0.25">
      <c r="A33" s="345">
        <f t="shared" si="0"/>
        <v>33</v>
      </c>
      <c r="B33" s="457"/>
      <c r="C33" s="621" t="s">
        <v>412</v>
      </c>
      <c r="D33" s="621"/>
      <c r="E33" s="621"/>
      <c r="F33" s="621"/>
      <c r="G33" s="622"/>
      <c r="H33" s="700" t="s">
        <v>246</v>
      </c>
      <c r="I33" s="621"/>
      <c r="J33" s="622"/>
      <c r="K33" s="700"/>
      <c r="L33" s="701"/>
      <c r="M33" s="702"/>
      <c r="N33" s="700"/>
      <c r="O33" s="701"/>
      <c r="P33" s="702"/>
      <c r="Q33" s="59"/>
      <c r="S33" s="60" t="s">
        <v>398</v>
      </c>
      <c r="U33" s="38" t="s">
        <v>21</v>
      </c>
    </row>
    <row r="34" spans="1:21" ht="17.100000000000001" customHeight="1" thickBot="1" x14ac:dyDescent="0.3">
      <c r="A34" s="345">
        <f t="shared" si="0"/>
        <v>34</v>
      </c>
      <c r="B34" s="419"/>
      <c r="C34" s="57" t="s">
        <v>413</v>
      </c>
      <c r="D34" s="57"/>
      <c r="E34" s="473"/>
      <c r="F34" s="473"/>
      <c r="G34" s="410"/>
      <c r="H34" s="805"/>
      <c r="I34" s="806"/>
      <c r="J34" s="807"/>
      <c r="K34" s="806"/>
      <c r="L34" s="806"/>
      <c r="M34" s="807"/>
      <c r="N34" s="806"/>
      <c r="O34" s="806"/>
      <c r="P34" s="807"/>
      <c r="Q34" s="59"/>
      <c r="U34" s="54" t="s">
        <v>414</v>
      </c>
    </row>
    <row r="35" spans="1:21" ht="17.100000000000001" customHeight="1" thickBot="1" x14ac:dyDescent="0.3">
      <c r="A35" s="345">
        <f t="shared" si="0"/>
        <v>35</v>
      </c>
      <c r="B35" s="419"/>
      <c r="C35" s="65" t="s">
        <v>415</v>
      </c>
      <c r="D35" s="57"/>
      <c r="E35" s="473"/>
      <c r="F35" s="473"/>
      <c r="G35" s="410"/>
      <c r="H35" s="805" t="s">
        <v>416</v>
      </c>
      <c r="I35" s="806"/>
      <c r="J35" s="807"/>
      <c r="K35" s="915"/>
      <c r="L35" s="915"/>
      <c r="M35" s="916"/>
      <c r="N35" s="915"/>
      <c r="O35" s="915"/>
      <c r="P35" s="916"/>
      <c r="Q35" s="59"/>
      <c r="S35" s="38" t="s">
        <v>417</v>
      </c>
      <c r="U35" s="78" t="s">
        <v>418</v>
      </c>
    </row>
    <row r="36" spans="1:21" ht="17.100000000000001" customHeight="1" thickBot="1" x14ac:dyDescent="0.3">
      <c r="A36" s="345">
        <f t="shared" si="0"/>
        <v>36</v>
      </c>
      <c r="B36" s="419"/>
      <c r="C36" s="65" t="s">
        <v>419</v>
      </c>
      <c r="D36" s="57"/>
      <c r="E36" s="473"/>
      <c r="F36" s="473"/>
      <c r="G36" s="410"/>
      <c r="H36" s="805" t="s">
        <v>416</v>
      </c>
      <c r="I36" s="806"/>
      <c r="J36" s="807"/>
      <c r="K36" s="917"/>
      <c r="L36" s="917"/>
      <c r="M36" s="918"/>
      <c r="N36" s="919"/>
      <c r="O36" s="919"/>
      <c r="P36" s="920"/>
      <c r="Q36" s="59"/>
      <c r="S36" s="38" t="s">
        <v>21</v>
      </c>
      <c r="U36" s="60" t="s">
        <v>118</v>
      </c>
    </row>
    <row r="37" spans="1:21" ht="17.100000000000001" customHeight="1" thickBot="1" x14ac:dyDescent="0.3">
      <c r="A37" s="345">
        <f t="shared" si="0"/>
        <v>37</v>
      </c>
      <c r="B37" s="441"/>
      <c r="C37" s="670" t="s">
        <v>420</v>
      </c>
      <c r="D37" s="670"/>
      <c r="E37" s="670"/>
      <c r="F37" s="670"/>
      <c r="G37" s="410"/>
      <c r="H37" s="805" t="s">
        <v>416</v>
      </c>
      <c r="I37" s="806"/>
      <c r="J37" s="807"/>
      <c r="K37" s="806"/>
      <c r="L37" s="806"/>
      <c r="M37" s="807"/>
      <c r="N37" s="806"/>
      <c r="O37" s="806"/>
      <c r="P37" s="807"/>
      <c r="Q37" s="59"/>
      <c r="S37" s="54" t="s">
        <v>410</v>
      </c>
    </row>
    <row r="38" spans="1:21" ht="17.100000000000001" customHeight="1" thickBot="1" x14ac:dyDescent="0.3">
      <c r="A38" s="345">
        <f t="shared" si="0"/>
        <v>38</v>
      </c>
      <c r="B38" s="441"/>
      <c r="C38" s="670" t="s">
        <v>421</v>
      </c>
      <c r="D38" s="670"/>
      <c r="E38" s="670"/>
      <c r="F38" s="670"/>
      <c r="G38" s="410"/>
      <c r="H38" s="805" t="s">
        <v>416</v>
      </c>
      <c r="I38" s="806"/>
      <c r="J38" s="807"/>
      <c r="K38" s="806"/>
      <c r="L38" s="806"/>
      <c r="M38" s="807"/>
      <c r="N38" s="806"/>
      <c r="O38" s="806"/>
      <c r="P38" s="807"/>
      <c r="Q38" s="59"/>
      <c r="S38" s="60" t="s">
        <v>398</v>
      </c>
      <c r="U38" s="38" t="s">
        <v>413</v>
      </c>
    </row>
    <row r="39" spans="1:21" ht="17.100000000000001" customHeight="1" thickBot="1" x14ac:dyDescent="0.3">
      <c r="A39" s="345">
        <f t="shared" si="0"/>
        <v>39</v>
      </c>
      <c r="B39" s="419"/>
      <c r="C39" s="652" t="s">
        <v>422</v>
      </c>
      <c r="D39" s="652"/>
      <c r="E39" s="652"/>
      <c r="F39" s="652"/>
      <c r="G39" s="410"/>
      <c r="H39" s="805" t="s">
        <v>416</v>
      </c>
      <c r="I39" s="806"/>
      <c r="J39" s="807"/>
      <c r="K39" s="917"/>
      <c r="L39" s="917"/>
      <c r="M39" s="918"/>
      <c r="N39" s="919"/>
      <c r="O39" s="919"/>
      <c r="P39" s="920"/>
      <c r="Q39" s="129"/>
      <c r="U39" s="38" t="s">
        <v>21</v>
      </c>
    </row>
    <row r="40" spans="1:21" ht="17.100000000000001" customHeight="1" thickBot="1" x14ac:dyDescent="0.3">
      <c r="A40" s="345">
        <f t="shared" si="0"/>
        <v>40</v>
      </c>
      <c r="B40" s="419"/>
      <c r="C40" s="629" t="s">
        <v>423</v>
      </c>
      <c r="D40" s="652"/>
      <c r="E40" s="652"/>
      <c r="F40" s="652"/>
      <c r="G40" s="410"/>
      <c r="H40" s="805" t="s">
        <v>118</v>
      </c>
      <c r="I40" s="806"/>
      <c r="J40" s="807"/>
      <c r="K40" s="917"/>
      <c r="L40" s="917"/>
      <c r="M40" s="918"/>
      <c r="N40" s="919"/>
      <c r="O40" s="919"/>
      <c r="P40" s="920"/>
      <c r="Q40" s="59"/>
      <c r="S40" s="38" t="s">
        <v>424</v>
      </c>
      <c r="U40" s="54" t="s">
        <v>425</v>
      </c>
    </row>
    <row r="41" spans="1:21" ht="17.100000000000001" customHeight="1" thickBot="1" x14ac:dyDescent="0.25">
      <c r="A41" s="345">
        <f t="shared" si="0"/>
        <v>41</v>
      </c>
      <c r="B41" s="419"/>
      <c r="C41" s="57" t="s">
        <v>426</v>
      </c>
      <c r="D41" s="57"/>
      <c r="E41" s="57"/>
      <c r="F41" s="57"/>
      <c r="G41" s="476" t="s">
        <v>255</v>
      </c>
      <c r="H41" s="926" t="s">
        <v>427</v>
      </c>
      <c r="I41" s="927"/>
      <c r="J41" s="928"/>
      <c r="K41" s="837"/>
      <c r="L41" s="837"/>
      <c r="M41" s="838"/>
      <c r="N41" s="837"/>
      <c r="O41" s="837"/>
      <c r="P41" s="838"/>
      <c r="Q41" s="59"/>
      <c r="S41" s="47" t="s">
        <v>21</v>
      </c>
      <c r="U41" s="60" t="s">
        <v>428</v>
      </c>
    </row>
    <row r="42" spans="1:21" ht="17.100000000000001" customHeight="1" thickBot="1" x14ac:dyDescent="0.25">
      <c r="A42" s="345">
        <f t="shared" si="0"/>
        <v>42</v>
      </c>
      <c r="B42" s="419"/>
      <c r="C42" s="629" t="s">
        <v>429</v>
      </c>
      <c r="D42" s="629"/>
      <c r="E42" s="629"/>
      <c r="F42" s="629"/>
      <c r="G42" s="63" t="str">
        <f>IF([1]JP1!$F$3=[1]JP1!$O$73,Qsi,IF([1]JP1!$F$3=[1]JP1!$O$74,Qus,""))</f>
        <v>m3/h</v>
      </c>
      <c r="H42" s="921" t="s">
        <v>260</v>
      </c>
      <c r="I42" s="922"/>
      <c r="J42" s="923"/>
      <c r="K42" s="924"/>
      <c r="L42" s="924"/>
      <c r="M42" s="925"/>
      <c r="N42" s="837"/>
      <c r="O42" s="837"/>
      <c r="P42" s="838"/>
      <c r="Q42" s="59"/>
      <c r="S42" s="54" t="str">
        <f>IF([1]JP2!H7=[1]JP2!Z4,"","Certified")</f>
        <v>Certified</v>
      </c>
    </row>
    <row r="43" spans="1:21" ht="17.100000000000001" customHeight="1" thickBot="1" x14ac:dyDescent="0.25">
      <c r="A43" s="345">
        <f t="shared" si="0"/>
        <v>43</v>
      </c>
      <c r="B43" s="419"/>
      <c r="C43" s="629" t="s">
        <v>430</v>
      </c>
      <c r="D43" s="629"/>
      <c r="E43" s="629"/>
      <c r="F43" s="629"/>
      <c r="G43" s="63" t="str">
        <f>IF([1]JP1!$F$3=[1]JP1!$O$73,DHsi,IF([1]JP1!$F$3=[1]JP1!$O$74,DHus,""))</f>
        <v>m liq.</v>
      </c>
      <c r="H43" s="921" t="s">
        <v>260</v>
      </c>
      <c r="I43" s="922"/>
      <c r="J43" s="923"/>
      <c r="K43" s="924"/>
      <c r="L43" s="924"/>
      <c r="M43" s="925"/>
      <c r="N43" s="837"/>
      <c r="O43" s="837"/>
      <c r="P43" s="838"/>
      <c r="Q43" s="59"/>
      <c r="S43" s="78" t="s">
        <v>431</v>
      </c>
      <c r="U43" s="38" t="s">
        <v>432</v>
      </c>
    </row>
    <row r="44" spans="1:21" ht="17.100000000000001" customHeight="1" thickBot="1" x14ac:dyDescent="0.25">
      <c r="A44" s="345">
        <f t="shared" si="0"/>
        <v>44</v>
      </c>
      <c r="B44" s="419"/>
      <c r="C44" s="629" t="s">
        <v>433</v>
      </c>
      <c r="D44" s="629"/>
      <c r="E44" s="629"/>
      <c r="F44" s="629"/>
      <c r="G44" s="477" t="s">
        <v>268</v>
      </c>
      <c r="H44" s="921" t="s">
        <v>260</v>
      </c>
      <c r="I44" s="922"/>
      <c r="J44" s="923"/>
      <c r="K44" s="924"/>
      <c r="L44" s="924"/>
      <c r="M44" s="925"/>
      <c r="N44" s="837"/>
      <c r="O44" s="837"/>
      <c r="P44" s="838"/>
      <c r="Q44" s="59"/>
      <c r="S44" s="60" t="str">
        <f>IF([1]JP2!H7=[1]JP2!Z4,"","Witnessed")</f>
        <v>Witnessed</v>
      </c>
      <c r="U44" s="47" t="s">
        <v>21</v>
      </c>
    </row>
    <row r="45" spans="1:21" ht="17.100000000000001" customHeight="1" thickBot="1" x14ac:dyDescent="0.25">
      <c r="A45" s="345">
        <f t="shared" si="0"/>
        <v>45</v>
      </c>
      <c r="B45" s="419"/>
      <c r="C45" s="629" t="s">
        <v>434</v>
      </c>
      <c r="D45" s="629"/>
      <c r="E45" s="629"/>
      <c r="F45" s="629"/>
      <c r="G45" s="63" t="str">
        <f>IF([1]JP1!$F$3=[1]JP1!$O$73,Psi,IF([1]JP1!$F$3=[1]JP1!$O$74,Pus,""))</f>
        <v>kW</v>
      </c>
      <c r="H45" s="921" t="s">
        <v>260</v>
      </c>
      <c r="I45" s="922"/>
      <c r="J45" s="923"/>
      <c r="K45" s="932"/>
      <c r="L45" s="932"/>
      <c r="M45" s="933"/>
      <c r="N45" s="837"/>
      <c r="O45" s="837"/>
      <c r="P45" s="838"/>
      <c r="Q45" s="59"/>
      <c r="U45" s="54" t="str">
        <f>IF([1]JP2!H7=[1]JP2!Z4,"","Certified")</f>
        <v>Certified</v>
      </c>
    </row>
    <row r="46" spans="1:21" ht="17.100000000000001" customHeight="1" thickBot="1" x14ac:dyDescent="0.3">
      <c r="A46" s="345">
        <f t="shared" si="0"/>
        <v>46</v>
      </c>
      <c r="B46" s="419"/>
      <c r="C46" s="57" t="s">
        <v>435</v>
      </c>
      <c r="D46" s="57"/>
      <c r="E46" s="57"/>
      <c r="F46" s="473"/>
      <c r="G46" s="410"/>
      <c r="H46" s="805" t="s">
        <v>436</v>
      </c>
      <c r="I46" s="806"/>
      <c r="J46" s="807"/>
      <c r="K46" s="793"/>
      <c r="L46" s="793"/>
      <c r="M46" s="798"/>
      <c r="N46" s="837"/>
      <c r="O46" s="837"/>
      <c r="P46" s="838"/>
      <c r="Q46" s="129"/>
      <c r="S46" s="38" t="s">
        <v>437</v>
      </c>
      <c r="U46" s="78" t="s">
        <v>431</v>
      </c>
    </row>
    <row r="47" spans="1:21" ht="17.100000000000001" customHeight="1" thickBot="1" x14ac:dyDescent="0.25">
      <c r="A47" s="345">
        <f t="shared" si="0"/>
        <v>47</v>
      </c>
      <c r="B47" s="419"/>
      <c r="C47" s="57" t="s">
        <v>438</v>
      </c>
      <c r="D47" s="57"/>
      <c r="E47" s="57"/>
      <c r="F47" s="57"/>
      <c r="G47" s="63" t="str">
        <f>IF([1]JP1!$F$3=[1]JP1!$O$73,Prsi,IF([1]JP1!$F$3=[1]JP1!$O$74,GPus,""))</f>
        <v>bara</v>
      </c>
      <c r="H47" s="805" t="s">
        <v>410</v>
      </c>
      <c r="I47" s="806"/>
      <c r="J47" s="807"/>
      <c r="K47" s="793"/>
      <c r="L47" s="793"/>
      <c r="M47" s="798"/>
      <c r="N47" s="793"/>
      <c r="O47" s="793"/>
      <c r="P47" s="798"/>
      <c r="Q47" s="129"/>
      <c r="S47" s="38" t="s">
        <v>21</v>
      </c>
      <c r="U47" s="78" t="str">
        <f>IF([1]JP2!H7=[1]JP2!Z4,"","Witnessed")</f>
        <v>Witnessed</v>
      </c>
    </row>
    <row r="48" spans="1:21" ht="17.100000000000001" customHeight="1" thickBot="1" x14ac:dyDescent="0.25">
      <c r="A48" s="345">
        <f t="shared" si="0"/>
        <v>48</v>
      </c>
      <c r="B48" s="478"/>
      <c r="C48" s="695" t="s">
        <v>439</v>
      </c>
      <c r="D48" s="695"/>
      <c r="E48" s="695"/>
      <c r="F48" s="427"/>
      <c r="G48" s="428"/>
      <c r="H48" s="929"/>
      <c r="I48" s="930"/>
      <c r="J48" s="931"/>
      <c r="K48" s="930"/>
      <c r="L48" s="930"/>
      <c r="M48" s="931"/>
      <c r="N48" s="930"/>
      <c r="O48" s="930"/>
      <c r="P48" s="931"/>
      <c r="Q48" s="59"/>
      <c r="S48" s="54" t="s">
        <v>405</v>
      </c>
      <c r="U48" s="60" t="str">
        <f>IF([1]JP2!H7=[1]JP2!Z4,"","Not required")</f>
        <v>Not required</v>
      </c>
    </row>
    <row r="49" spans="1:21" ht="17.100000000000001" customHeight="1" thickBot="1" x14ac:dyDescent="0.25">
      <c r="A49" s="345">
        <f t="shared" si="0"/>
        <v>49</v>
      </c>
      <c r="B49" s="457"/>
      <c r="C49" s="701" t="s">
        <v>440</v>
      </c>
      <c r="D49" s="701"/>
      <c r="E49" s="701"/>
      <c r="F49" s="701"/>
      <c r="G49" s="702"/>
      <c r="H49" s="700" t="s">
        <v>246</v>
      </c>
      <c r="I49" s="621"/>
      <c r="J49" s="622"/>
      <c r="K49" s="700"/>
      <c r="L49" s="701"/>
      <c r="M49" s="702"/>
      <c r="N49" s="700"/>
      <c r="O49" s="701"/>
      <c r="P49" s="702"/>
      <c r="Q49" s="59"/>
      <c r="S49" s="60" t="s">
        <v>118</v>
      </c>
    </row>
    <row r="50" spans="1:21" ht="17.100000000000001" customHeight="1" thickBot="1" x14ac:dyDescent="0.25">
      <c r="A50" s="345">
        <f t="shared" si="0"/>
        <v>50</v>
      </c>
      <c r="B50" s="479"/>
      <c r="C50" s="765" t="s">
        <v>441</v>
      </c>
      <c r="D50" s="765"/>
      <c r="E50" s="765"/>
      <c r="F50" s="765"/>
      <c r="G50" s="480"/>
      <c r="H50" s="974" t="s">
        <v>296</v>
      </c>
      <c r="I50" s="908"/>
      <c r="J50" s="909"/>
      <c r="K50" s="936"/>
      <c r="L50" s="936"/>
      <c r="M50" s="937"/>
      <c r="N50" s="936"/>
      <c r="O50" s="936"/>
      <c r="P50" s="937"/>
      <c r="Q50" s="59"/>
      <c r="U50" s="38" t="s">
        <v>442</v>
      </c>
    </row>
    <row r="51" spans="1:21" ht="17.100000000000001" customHeight="1" thickBot="1" x14ac:dyDescent="0.3">
      <c r="A51" s="345">
        <f t="shared" si="0"/>
        <v>51</v>
      </c>
      <c r="B51" s="481"/>
      <c r="C51" s="652" t="s">
        <v>443</v>
      </c>
      <c r="D51" s="652"/>
      <c r="E51" s="652"/>
      <c r="F51" s="652"/>
      <c r="G51" s="482"/>
      <c r="H51" s="881" t="s">
        <v>25</v>
      </c>
      <c r="I51" s="881"/>
      <c r="J51" s="881"/>
      <c r="K51" s="793"/>
      <c r="L51" s="793"/>
      <c r="M51" s="798"/>
      <c r="N51" s="837"/>
      <c r="O51" s="837"/>
      <c r="P51" s="838"/>
      <c r="Q51" s="59"/>
      <c r="S51" s="38" t="s">
        <v>444</v>
      </c>
      <c r="U51" s="47" t="s">
        <v>21</v>
      </c>
    </row>
    <row r="52" spans="1:21" ht="17.100000000000001" customHeight="1" thickBot="1" x14ac:dyDescent="0.3">
      <c r="A52" s="345">
        <f t="shared" si="0"/>
        <v>52</v>
      </c>
      <c r="B52" s="481"/>
      <c r="C52" s="652" t="s">
        <v>445</v>
      </c>
      <c r="D52" s="652"/>
      <c r="E52" s="652"/>
      <c r="F52" s="652"/>
      <c r="G52" s="410"/>
      <c r="H52" s="881" t="s">
        <v>25</v>
      </c>
      <c r="I52" s="881"/>
      <c r="J52" s="881"/>
      <c r="K52" s="934"/>
      <c r="L52" s="934"/>
      <c r="M52" s="935"/>
      <c r="N52" s="837"/>
      <c r="O52" s="837"/>
      <c r="P52" s="838"/>
      <c r="Q52" s="59"/>
      <c r="S52" s="38" t="s">
        <v>21</v>
      </c>
      <c r="U52" s="78" t="str">
        <f>IF([1]JP2!H7=[1]JP2!Z4,"","Observed")</f>
        <v>Observed</v>
      </c>
    </row>
    <row r="53" spans="1:21" ht="17.100000000000001" customHeight="1" x14ac:dyDescent="0.25">
      <c r="A53" s="345">
        <f t="shared" si="0"/>
        <v>53</v>
      </c>
      <c r="B53" s="481" t="s">
        <v>163</v>
      </c>
      <c r="C53" s="652" t="s">
        <v>446</v>
      </c>
      <c r="D53" s="652"/>
      <c r="E53" s="652"/>
      <c r="F53" s="652"/>
      <c r="G53" s="410"/>
      <c r="H53" s="881" t="s">
        <v>25</v>
      </c>
      <c r="I53" s="881"/>
      <c r="J53" s="881"/>
      <c r="K53" s="941"/>
      <c r="L53" s="941"/>
      <c r="M53" s="942"/>
      <c r="N53" s="837"/>
      <c r="O53" s="837"/>
      <c r="P53" s="838"/>
      <c r="Q53" s="59"/>
      <c r="S53" s="54" t="s">
        <v>447</v>
      </c>
      <c r="U53" s="78" t="str">
        <f>IF([1]JP2!H7=[1]JP2!Z4,"","Witnessed")</f>
        <v>Witnessed</v>
      </c>
    </row>
    <row r="54" spans="1:21" ht="17.100000000000001" customHeight="1" thickBot="1" x14ac:dyDescent="0.3">
      <c r="A54" s="345">
        <f t="shared" si="0"/>
        <v>54</v>
      </c>
      <c r="B54" s="483"/>
      <c r="C54" s="943" t="s">
        <v>448</v>
      </c>
      <c r="D54" s="943"/>
      <c r="E54" s="943"/>
      <c r="F54" s="943"/>
      <c r="G54" s="484"/>
      <c r="H54" s="881" t="s">
        <v>25</v>
      </c>
      <c r="I54" s="881"/>
      <c r="J54" s="881"/>
      <c r="K54" s="934"/>
      <c r="L54" s="934"/>
      <c r="M54" s="935"/>
      <c r="N54" s="947"/>
      <c r="O54" s="947"/>
      <c r="P54" s="948"/>
      <c r="Q54" s="59"/>
      <c r="S54" s="60" t="s">
        <v>436</v>
      </c>
      <c r="U54" s="60" t="s">
        <v>118</v>
      </c>
    </row>
    <row r="55" spans="1:21" ht="32.25" customHeight="1" thickBot="1" x14ac:dyDescent="0.3">
      <c r="A55" s="345">
        <f t="shared" si="0"/>
        <v>55</v>
      </c>
      <c r="B55" s="485"/>
      <c r="C55" s="867" t="s">
        <v>449</v>
      </c>
      <c r="D55" s="867"/>
      <c r="E55" s="867"/>
      <c r="F55" s="867"/>
      <c r="G55" s="486"/>
      <c r="H55" s="895" t="s">
        <v>405</v>
      </c>
      <c r="I55" s="896"/>
      <c r="J55" s="897"/>
      <c r="K55" s="905"/>
      <c r="L55" s="905"/>
      <c r="M55" s="906"/>
      <c r="N55" s="930"/>
      <c r="O55" s="930"/>
      <c r="P55" s="931"/>
      <c r="Q55" s="59"/>
    </row>
    <row r="56" spans="1:21" ht="17.100000000000001" customHeight="1" x14ac:dyDescent="0.2">
      <c r="A56" s="345">
        <f t="shared" si="0"/>
        <v>56</v>
      </c>
      <c r="B56" s="481"/>
      <c r="C56" s="938"/>
      <c r="D56" s="938"/>
      <c r="E56" s="938"/>
      <c r="F56" s="938"/>
      <c r="G56" s="939"/>
      <c r="H56" s="940"/>
      <c r="I56" s="938"/>
      <c r="J56" s="939"/>
      <c r="K56" s="938"/>
      <c r="L56" s="938"/>
      <c r="M56" s="939"/>
      <c r="N56" s="938"/>
      <c r="O56" s="938"/>
      <c r="P56" s="939"/>
      <c r="Q56" s="59"/>
    </row>
    <row r="57" spans="1:21" ht="17.100000000000001" customHeight="1" x14ac:dyDescent="0.2">
      <c r="A57" s="345">
        <f t="shared" si="0"/>
        <v>57</v>
      </c>
      <c r="B57" s="481"/>
      <c r="C57" s="837"/>
      <c r="D57" s="837"/>
      <c r="E57" s="837"/>
      <c r="F57" s="837"/>
      <c r="G57" s="838"/>
      <c r="H57" s="949" t="s">
        <v>12</v>
      </c>
      <c r="I57" s="837"/>
      <c r="J57" s="838"/>
      <c r="K57" s="837"/>
      <c r="L57" s="837"/>
      <c r="M57" s="838"/>
      <c r="N57" s="837"/>
      <c r="O57" s="837"/>
      <c r="P57" s="838"/>
      <c r="Q57" s="59"/>
    </row>
    <row r="58" spans="1:21" ht="17.100000000000001" customHeight="1" x14ac:dyDescent="0.2">
      <c r="A58" s="345">
        <f t="shared" si="0"/>
        <v>58</v>
      </c>
      <c r="B58" s="481"/>
      <c r="C58" s="837" t="s">
        <v>12</v>
      </c>
      <c r="D58" s="837"/>
      <c r="E58" s="837"/>
      <c r="F58" s="837"/>
      <c r="G58" s="838"/>
      <c r="H58" s="949" t="s">
        <v>12</v>
      </c>
      <c r="I58" s="837"/>
      <c r="J58" s="838"/>
      <c r="K58" s="837"/>
      <c r="L58" s="837"/>
      <c r="M58" s="838"/>
      <c r="N58" s="837"/>
      <c r="O58" s="837"/>
      <c r="P58" s="838"/>
      <c r="Q58" s="59"/>
    </row>
    <row r="59" spans="1:21" ht="17.100000000000001" customHeight="1" x14ac:dyDescent="0.2">
      <c r="A59" s="345">
        <f t="shared" si="0"/>
        <v>59</v>
      </c>
      <c r="B59" s="481"/>
      <c r="C59" s="837" t="s">
        <v>12</v>
      </c>
      <c r="D59" s="837"/>
      <c r="E59" s="837"/>
      <c r="F59" s="837"/>
      <c r="G59" s="838"/>
      <c r="H59" s="949" t="s">
        <v>12</v>
      </c>
      <c r="I59" s="837"/>
      <c r="J59" s="838"/>
      <c r="K59" s="837"/>
      <c r="L59" s="837"/>
      <c r="M59" s="838"/>
      <c r="N59" s="837"/>
      <c r="O59" s="837"/>
      <c r="P59" s="838"/>
      <c r="Q59" s="59"/>
    </row>
    <row r="60" spans="1:21" ht="17.100000000000001" customHeight="1" thickBot="1" x14ac:dyDescent="0.25">
      <c r="A60" s="345">
        <f t="shared" si="0"/>
        <v>60</v>
      </c>
      <c r="B60" s="481"/>
      <c r="C60" s="950"/>
      <c r="D60" s="950"/>
      <c r="E60" s="950"/>
      <c r="F60" s="950"/>
      <c r="G60" s="951"/>
      <c r="H60" s="976"/>
      <c r="I60" s="947"/>
      <c r="J60" s="948"/>
      <c r="K60" s="930"/>
      <c r="L60" s="930"/>
      <c r="M60" s="931"/>
      <c r="N60" s="930"/>
      <c r="O60" s="930"/>
      <c r="P60" s="931"/>
      <c r="Q60" s="59"/>
    </row>
    <row r="61" spans="1:21" ht="17.100000000000001" customHeight="1" thickBot="1" x14ac:dyDescent="0.25">
      <c r="A61" s="345">
        <f t="shared" si="0"/>
        <v>61</v>
      </c>
      <c r="B61" s="487"/>
      <c r="C61" s="954"/>
      <c r="D61" s="954"/>
      <c r="E61" s="954"/>
      <c r="F61" s="954"/>
      <c r="G61" s="953"/>
      <c r="H61" s="952"/>
      <c r="I61" s="953"/>
      <c r="J61" s="517"/>
      <c r="K61" s="488"/>
      <c r="L61" s="488"/>
      <c r="M61" s="488"/>
      <c r="N61" s="488"/>
      <c r="O61" s="488"/>
      <c r="P61" s="489"/>
      <c r="Q61" s="59"/>
    </row>
    <row r="62" spans="1:21" ht="17.100000000000001" customHeight="1" x14ac:dyDescent="0.2">
      <c r="A62" s="345">
        <f t="shared" si="0"/>
        <v>62</v>
      </c>
      <c r="B62" s="490"/>
      <c r="C62" s="188" t="s">
        <v>171</v>
      </c>
      <c r="D62" s="491"/>
      <c r="E62" s="975" t="s">
        <v>511</v>
      </c>
      <c r="F62" s="955"/>
      <c r="G62" s="955"/>
      <c r="H62" s="955"/>
      <c r="I62" s="492"/>
      <c r="J62" s="852" t="s">
        <v>346</v>
      </c>
      <c r="K62" s="853"/>
      <c r="L62" s="493"/>
      <c r="M62" s="956" t="str">
        <f>IF(G2="","",G2)</f>
        <v>PBA - 904</v>
      </c>
      <c r="N62" s="855"/>
      <c r="O62" s="855"/>
      <c r="P62" s="856"/>
      <c r="Q62" s="59"/>
      <c r="R62" s="494"/>
    </row>
    <row r="63" spans="1:21" ht="17.100000000000001" customHeight="1" thickBot="1" x14ac:dyDescent="0.25">
      <c r="A63" s="345">
        <f t="shared" si="0"/>
        <v>63</v>
      </c>
      <c r="B63" s="358"/>
      <c r="C63" s="191" t="s">
        <v>173</v>
      </c>
      <c r="D63" s="495"/>
      <c r="E63" s="957" t="str">
        <f>IF([1]JP1!E67=0,"",[1]JP1!E67)</f>
        <v>NPDC</v>
      </c>
      <c r="F63" s="957"/>
      <c r="G63" s="957"/>
      <c r="H63" s="957"/>
      <c r="I63" s="496"/>
      <c r="J63" s="747" t="s">
        <v>347</v>
      </c>
      <c r="K63" s="958"/>
      <c r="L63" s="496"/>
      <c r="M63" s="959" t="str">
        <f>IF([1]JP1!O67=0,"",[1]JP1!O67)</f>
        <v>N/A</v>
      </c>
      <c r="N63" s="960"/>
      <c r="O63" s="960"/>
      <c r="P63" s="961"/>
      <c r="Q63" s="448"/>
      <c r="R63" s="497"/>
    </row>
    <row r="64" spans="1:21" ht="17.100000000000001" customHeight="1" thickBot="1" x14ac:dyDescent="0.3">
      <c r="A64" s="498"/>
      <c r="B64" s="499"/>
      <c r="C64" s="199"/>
      <c r="D64" s="199"/>
      <c r="E64" s="199"/>
      <c r="F64" s="199"/>
      <c r="G64" s="199"/>
      <c r="H64" s="199"/>
      <c r="I64" s="199"/>
      <c r="J64" s="518" t="s">
        <v>480</v>
      </c>
      <c r="K64" s="199"/>
      <c r="L64" s="199"/>
      <c r="M64" s="199"/>
      <c r="N64" s="501"/>
      <c r="O64" s="501"/>
      <c r="P64" s="501"/>
      <c r="Q64" s="502"/>
    </row>
    <row r="65" spans="17:17" x14ac:dyDescent="0.2">
      <c r="Q65" s="209"/>
    </row>
    <row r="66" spans="17:17" x14ac:dyDescent="0.2">
      <c r="Q66" s="209"/>
    </row>
    <row r="67" spans="17:17" x14ac:dyDescent="0.2">
      <c r="Q67" s="209"/>
    </row>
    <row r="68" spans="17:17" x14ac:dyDescent="0.2">
      <c r="Q68" s="209"/>
    </row>
    <row r="69" spans="17:17" x14ac:dyDescent="0.2">
      <c r="Q69" s="209"/>
    </row>
    <row r="70" spans="17:17" x14ac:dyDescent="0.2">
      <c r="Q70" s="209"/>
    </row>
    <row r="71" spans="17:17" x14ac:dyDescent="0.2">
      <c r="Q71" s="209"/>
    </row>
    <row r="72" spans="17:17" x14ac:dyDescent="0.2">
      <c r="Q72" s="209"/>
    </row>
    <row r="73" spans="17:17" x14ac:dyDescent="0.2">
      <c r="Q73" s="209"/>
    </row>
    <row r="74" spans="17:17" x14ac:dyDescent="0.2">
      <c r="Q74" s="209"/>
    </row>
    <row r="75" spans="17:17" x14ac:dyDescent="0.2">
      <c r="Q75" s="209"/>
    </row>
    <row r="76" spans="17:17" x14ac:dyDescent="0.2">
      <c r="Q76" s="209"/>
    </row>
    <row r="77" spans="17:17" x14ac:dyDescent="0.2">
      <c r="Q77" s="209"/>
    </row>
    <row r="78" spans="17:17" x14ac:dyDescent="0.2">
      <c r="Q78" s="209"/>
    </row>
    <row r="79" spans="17:17" x14ac:dyDescent="0.2">
      <c r="Q79" s="209"/>
    </row>
    <row r="80" spans="17:17" x14ac:dyDescent="0.2">
      <c r="Q80" s="209"/>
    </row>
    <row r="81" spans="17:17" x14ac:dyDescent="0.2">
      <c r="Q81" s="209"/>
    </row>
    <row r="82" spans="17:17" x14ac:dyDescent="0.2">
      <c r="Q82" s="209"/>
    </row>
    <row r="83" spans="17:17" x14ac:dyDescent="0.2">
      <c r="Q83" s="209"/>
    </row>
    <row r="84" spans="17:17" x14ac:dyDescent="0.2">
      <c r="Q84" s="209"/>
    </row>
    <row r="85" spans="17:17" x14ac:dyDescent="0.2">
      <c r="Q85" s="209"/>
    </row>
    <row r="86" spans="17:17" x14ac:dyDescent="0.2">
      <c r="Q86" s="209"/>
    </row>
    <row r="87" spans="17:17" x14ac:dyDescent="0.2">
      <c r="Q87" s="209"/>
    </row>
    <row r="88" spans="17:17" x14ac:dyDescent="0.2">
      <c r="Q88" s="209"/>
    </row>
    <row r="89" spans="17:17" x14ac:dyDescent="0.2">
      <c r="Q89" s="209"/>
    </row>
    <row r="90" spans="17:17" x14ac:dyDescent="0.2">
      <c r="Q90" s="209"/>
    </row>
    <row r="91" spans="17:17" x14ac:dyDescent="0.2">
      <c r="Q91" s="209"/>
    </row>
    <row r="92" spans="17:17" x14ac:dyDescent="0.2">
      <c r="Q92" s="209"/>
    </row>
    <row r="93" spans="17:17" x14ac:dyDescent="0.2">
      <c r="Q93" s="209"/>
    </row>
    <row r="94" spans="17:17" x14ac:dyDescent="0.2">
      <c r="Q94" s="209"/>
    </row>
    <row r="95" spans="17:17" x14ac:dyDescent="0.2">
      <c r="Q95" s="209"/>
    </row>
    <row r="96" spans="17:17" x14ac:dyDescent="0.2">
      <c r="Q96" s="209"/>
    </row>
    <row r="97" spans="17:17" x14ac:dyDescent="0.2">
      <c r="Q97" s="209"/>
    </row>
    <row r="98" spans="17:17" x14ac:dyDescent="0.2">
      <c r="Q98" s="209"/>
    </row>
    <row r="99" spans="17:17" x14ac:dyDescent="0.2">
      <c r="Q99" s="209"/>
    </row>
    <row r="100" spans="17:17" x14ac:dyDescent="0.2">
      <c r="Q100" s="209"/>
    </row>
    <row r="101" spans="17:17" x14ac:dyDescent="0.2">
      <c r="Q101" s="209"/>
    </row>
    <row r="102" spans="17:17" x14ac:dyDescent="0.2">
      <c r="Q102" s="209"/>
    </row>
    <row r="103" spans="17:17" x14ac:dyDescent="0.2">
      <c r="Q103" s="209"/>
    </row>
    <row r="104" spans="17:17" x14ac:dyDescent="0.2">
      <c r="Q104" s="209"/>
    </row>
    <row r="105" spans="17:17" x14ac:dyDescent="0.2">
      <c r="Q105" s="209"/>
    </row>
    <row r="106" spans="17:17" x14ac:dyDescent="0.2">
      <c r="Q106" s="209"/>
    </row>
    <row r="107" spans="17:17" x14ac:dyDescent="0.2">
      <c r="Q107" s="209"/>
    </row>
    <row r="108" spans="17:17" x14ac:dyDescent="0.2">
      <c r="Q108" s="209"/>
    </row>
    <row r="109" spans="17:17" x14ac:dyDescent="0.2">
      <c r="Q109" s="209"/>
    </row>
    <row r="110" spans="17:17" x14ac:dyDescent="0.2">
      <c r="Q110" s="209"/>
    </row>
    <row r="111" spans="17:17" x14ac:dyDescent="0.2">
      <c r="Q111" s="209"/>
    </row>
    <row r="112" spans="17:17" x14ac:dyDescent="0.2">
      <c r="Q112" s="209"/>
    </row>
    <row r="113" spans="17:17" x14ac:dyDescent="0.2">
      <c r="Q113" s="209"/>
    </row>
    <row r="114" spans="17:17" x14ac:dyDescent="0.2">
      <c r="Q114" s="209"/>
    </row>
    <row r="115" spans="17:17" x14ac:dyDescent="0.2">
      <c r="Q115" s="209"/>
    </row>
    <row r="116" spans="17:17" x14ac:dyDescent="0.2">
      <c r="Q116" s="209"/>
    </row>
    <row r="117" spans="17:17" x14ac:dyDescent="0.2">
      <c r="Q117" s="209"/>
    </row>
    <row r="118" spans="17:17" x14ac:dyDescent="0.2">
      <c r="Q118" s="209"/>
    </row>
    <row r="119" spans="17:17" x14ac:dyDescent="0.2">
      <c r="Q119" s="204"/>
    </row>
    <row r="120" spans="17:17" x14ac:dyDescent="0.2">
      <c r="Q120" s="204"/>
    </row>
    <row r="121" spans="17:17" x14ac:dyDescent="0.2">
      <c r="Q121" s="204"/>
    </row>
    <row r="122" spans="17:17" x14ac:dyDescent="0.2">
      <c r="Q122" s="204"/>
    </row>
    <row r="123" spans="17:17" x14ac:dyDescent="0.2">
      <c r="Q123" s="204"/>
    </row>
    <row r="124" spans="17:17" x14ac:dyDescent="0.2">
      <c r="Q124" s="204"/>
    </row>
    <row r="125" spans="17:17" x14ac:dyDescent="0.2">
      <c r="Q125" s="204"/>
    </row>
    <row r="126" spans="17:17" x14ac:dyDescent="0.2">
      <c r="Q126" s="204"/>
    </row>
    <row r="127" spans="17:17" x14ac:dyDescent="0.2">
      <c r="Q127" s="204"/>
    </row>
    <row r="128" spans="17:17" x14ac:dyDescent="0.2">
      <c r="Q128" s="204"/>
    </row>
    <row r="129" spans="17:17" x14ac:dyDescent="0.2">
      <c r="Q129" s="204"/>
    </row>
    <row r="130" spans="17:17" x14ac:dyDescent="0.2">
      <c r="Q130" s="204"/>
    </row>
    <row r="131" spans="17:17" x14ac:dyDescent="0.2">
      <c r="Q131" s="204"/>
    </row>
    <row r="132" spans="17:17" x14ac:dyDescent="0.2">
      <c r="Q132" s="204"/>
    </row>
    <row r="133" spans="17:17" x14ac:dyDescent="0.2">
      <c r="Q133" s="209"/>
    </row>
    <row r="134" spans="17:17" x14ac:dyDescent="0.2">
      <c r="Q134" s="209"/>
    </row>
    <row r="135" spans="17:17" x14ac:dyDescent="0.2">
      <c r="Q135" s="209"/>
    </row>
    <row r="136" spans="17:17" x14ac:dyDescent="0.2">
      <c r="Q136" s="209"/>
    </row>
    <row r="137" spans="17:17" x14ac:dyDescent="0.2">
      <c r="Q137" s="209"/>
    </row>
    <row r="138" spans="17:17" x14ac:dyDescent="0.2">
      <c r="Q138" s="209"/>
    </row>
    <row r="139" spans="17:17" x14ac:dyDescent="0.2">
      <c r="Q139" s="209"/>
    </row>
    <row r="140" spans="17:17" x14ac:dyDescent="0.2">
      <c r="Q140" s="209"/>
    </row>
    <row r="141" spans="17:17" x14ac:dyDescent="0.2">
      <c r="Q141" s="209"/>
    </row>
    <row r="142" spans="17:17" x14ac:dyDescent="0.2">
      <c r="Q142" s="209"/>
    </row>
    <row r="143" spans="17:17" x14ac:dyDescent="0.2">
      <c r="Q143" s="209"/>
    </row>
    <row r="144" spans="17:17" x14ac:dyDescent="0.2">
      <c r="Q144" s="209"/>
    </row>
    <row r="145" spans="17:17" x14ac:dyDescent="0.2">
      <c r="Q145" s="209"/>
    </row>
    <row r="146" spans="17:17" x14ac:dyDescent="0.2">
      <c r="Q146" s="209"/>
    </row>
    <row r="147" spans="17:17" x14ac:dyDescent="0.2">
      <c r="Q147" s="209"/>
    </row>
    <row r="148" spans="17:17" x14ac:dyDescent="0.2">
      <c r="Q148" s="209"/>
    </row>
    <row r="149" spans="17:17" x14ac:dyDescent="0.2">
      <c r="Q149" s="209"/>
    </row>
    <row r="150" spans="17:17" x14ac:dyDescent="0.2">
      <c r="Q150" s="209"/>
    </row>
    <row r="151" spans="17:17" x14ac:dyDescent="0.2">
      <c r="Q151" s="209"/>
    </row>
    <row r="152" spans="17:17" x14ac:dyDescent="0.2">
      <c r="Q152" s="209"/>
    </row>
    <row r="153" spans="17:17" x14ac:dyDescent="0.2">
      <c r="Q153" s="209"/>
    </row>
    <row r="154" spans="17:17" x14ac:dyDescent="0.2">
      <c r="Q154" s="209"/>
    </row>
    <row r="155" spans="17:17" x14ac:dyDescent="0.2">
      <c r="Q155" s="209"/>
    </row>
    <row r="156" spans="17:17" x14ac:dyDescent="0.2">
      <c r="Q156" s="209"/>
    </row>
    <row r="157" spans="17:17" x14ac:dyDescent="0.2">
      <c r="Q157" s="209"/>
    </row>
    <row r="158" spans="17:17" x14ac:dyDescent="0.2">
      <c r="Q158" s="209"/>
    </row>
    <row r="159" spans="17:17" x14ac:dyDescent="0.2">
      <c r="Q159" s="209"/>
    </row>
    <row r="160" spans="17:17" x14ac:dyDescent="0.2">
      <c r="Q160" s="209"/>
    </row>
    <row r="161" spans="17:17" x14ac:dyDescent="0.2">
      <c r="Q161" s="209"/>
    </row>
    <row r="162" spans="17:17" x14ac:dyDescent="0.2">
      <c r="Q162" s="209"/>
    </row>
    <row r="163" spans="17:17" x14ac:dyDescent="0.2">
      <c r="Q163" s="209"/>
    </row>
    <row r="164" spans="17:17" x14ac:dyDescent="0.2">
      <c r="Q164" s="209"/>
    </row>
    <row r="165" spans="17:17" x14ac:dyDescent="0.2">
      <c r="Q165" s="209"/>
    </row>
    <row r="166" spans="17:17" x14ac:dyDescent="0.2">
      <c r="Q166" s="209"/>
    </row>
    <row r="167" spans="17:17" x14ac:dyDescent="0.2">
      <c r="Q167" s="209"/>
    </row>
    <row r="168" spans="17:17" x14ac:dyDescent="0.2">
      <c r="Q168" s="209"/>
    </row>
    <row r="169" spans="17:17" x14ac:dyDescent="0.2">
      <c r="Q169" s="209"/>
    </row>
    <row r="170" spans="17:17" x14ac:dyDescent="0.2">
      <c r="Q170" s="209"/>
    </row>
    <row r="171" spans="17:17" x14ac:dyDescent="0.2">
      <c r="Q171" s="209"/>
    </row>
    <row r="172" spans="17:17" x14ac:dyDescent="0.2">
      <c r="Q172" s="209"/>
    </row>
    <row r="173" spans="17:17" x14ac:dyDescent="0.2">
      <c r="Q173" s="209"/>
    </row>
    <row r="174" spans="17:17" x14ac:dyDescent="0.2">
      <c r="Q174" s="209"/>
    </row>
    <row r="175" spans="17:17" x14ac:dyDescent="0.2">
      <c r="Q175" s="209"/>
    </row>
    <row r="176" spans="17:17" x14ac:dyDescent="0.2">
      <c r="Q176" s="209"/>
    </row>
    <row r="177" spans="17:17" x14ac:dyDescent="0.2">
      <c r="Q177" s="209"/>
    </row>
    <row r="178" spans="17:17" x14ac:dyDescent="0.2">
      <c r="Q178" s="209"/>
    </row>
    <row r="179" spans="17:17" x14ac:dyDescent="0.2">
      <c r="Q179" s="209"/>
    </row>
    <row r="180" spans="17:17" x14ac:dyDescent="0.2">
      <c r="Q180" s="209"/>
    </row>
    <row r="181" spans="17:17" x14ac:dyDescent="0.2">
      <c r="Q181" s="209"/>
    </row>
    <row r="182" spans="17:17" x14ac:dyDescent="0.2">
      <c r="Q182" s="209"/>
    </row>
    <row r="183" spans="17:17" x14ac:dyDescent="0.2">
      <c r="Q183" s="209"/>
    </row>
    <row r="184" spans="17:17" x14ac:dyDescent="0.2">
      <c r="Q184" s="209"/>
    </row>
    <row r="185" spans="17:17" x14ac:dyDescent="0.2">
      <c r="Q185" s="209"/>
    </row>
    <row r="186" spans="17:17" x14ac:dyDescent="0.2">
      <c r="Q186" s="209"/>
    </row>
    <row r="187" spans="17:17" x14ac:dyDescent="0.2">
      <c r="Q187" s="209"/>
    </row>
    <row r="188" spans="17:17" x14ac:dyDescent="0.2">
      <c r="Q188" s="209"/>
    </row>
    <row r="189" spans="17:17" x14ac:dyDescent="0.2">
      <c r="Q189" s="209"/>
    </row>
    <row r="190" spans="17:17" x14ac:dyDescent="0.2">
      <c r="Q190" s="209"/>
    </row>
    <row r="191" spans="17:17" x14ac:dyDescent="0.2">
      <c r="Q191" s="209"/>
    </row>
    <row r="192" spans="17:17" x14ac:dyDescent="0.2">
      <c r="Q192" s="209"/>
    </row>
    <row r="193" spans="17:17" x14ac:dyDescent="0.2">
      <c r="Q193" s="209"/>
    </row>
    <row r="194" spans="17:17" x14ac:dyDescent="0.2">
      <c r="Q194" s="209"/>
    </row>
    <row r="195" spans="17:17" x14ac:dyDescent="0.2">
      <c r="Q195" s="209"/>
    </row>
    <row r="196" spans="17:17" x14ac:dyDescent="0.2">
      <c r="Q196" s="209"/>
    </row>
    <row r="197" spans="17:17" x14ac:dyDescent="0.2">
      <c r="Q197" s="209"/>
    </row>
    <row r="198" spans="17:17" x14ac:dyDescent="0.2">
      <c r="Q198" s="209"/>
    </row>
    <row r="199" spans="17:17" x14ac:dyDescent="0.2">
      <c r="Q199" s="209"/>
    </row>
    <row r="200" spans="17:17" x14ac:dyDescent="0.2">
      <c r="Q200" s="209"/>
    </row>
    <row r="201" spans="17:17" x14ac:dyDescent="0.2">
      <c r="Q201" s="209"/>
    </row>
    <row r="202" spans="17:17" x14ac:dyDescent="0.2">
      <c r="Q202" s="209"/>
    </row>
    <row r="203" spans="17:17" x14ac:dyDescent="0.2">
      <c r="Q203" s="209"/>
    </row>
    <row r="204" spans="17:17" x14ac:dyDescent="0.2">
      <c r="Q204" s="209"/>
    </row>
    <row r="205" spans="17:17" x14ac:dyDescent="0.2">
      <c r="Q205" s="209"/>
    </row>
    <row r="206" spans="17:17" x14ac:dyDescent="0.2">
      <c r="Q206" s="209"/>
    </row>
    <row r="207" spans="17:17" x14ac:dyDescent="0.2">
      <c r="Q207" s="209"/>
    </row>
    <row r="208" spans="17:17" x14ac:dyDescent="0.2">
      <c r="Q208" s="209"/>
    </row>
    <row r="209" spans="17:17" x14ac:dyDescent="0.2">
      <c r="Q209" s="209"/>
    </row>
    <row r="210" spans="17:17" x14ac:dyDescent="0.2">
      <c r="Q210" s="209"/>
    </row>
    <row r="211" spans="17:17" x14ac:dyDescent="0.2">
      <c r="Q211" s="209"/>
    </row>
    <row r="212" spans="17:17" x14ac:dyDescent="0.2">
      <c r="Q212" s="209"/>
    </row>
    <row r="213" spans="17:17" x14ac:dyDescent="0.2">
      <c r="Q213" s="209"/>
    </row>
    <row r="214" spans="17:17" x14ac:dyDescent="0.2">
      <c r="Q214" s="209"/>
    </row>
    <row r="215" spans="17:17" x14ac:dyDescent="0.2">
      <c r="Q215" s="209"/>
    </row>
    <row r="216" spans="17:17" x14ac:dyDescent="0.2">
      <c r="Q216" s="209"/>
    </row>
    <row r="217" spans="17:17" x14ac:dyDescent="0.2">
      <c r="Q217" s="209"/>
    </row>
    <row r="218" spans="17:17" x14ac:dyDescent="0.2">
      <c r="Q218" s="209"/>
    </row>
    <row r="219" spans="17:17" x14ac:dyDescent="0.2">
      <c r="Q219" s="209"/>
    </row>
    <row r="220" spans="17:17" x14ac:dyDescent="0.2">
      <c r="Q220" s="209"/>
    </row>
    <row r="221" spans="17:17" x14ac:dyDescent="0.2">
      <c r="Q221" s="209"/>
    </row>
    <row r="222" spans="17:17" x14ac:dyDescent="0.2">
      <c r="Q222" s="209"/>
    </row>
    <row r="223" spans="17:17" x14ac:dyDescent="0.2">
      <c r="Q223" s="209"/>
    </row>
    <row r="224" spans="17:17" x14ac:dyDescent="0.2">
      <c r="Q224" s="209"/>
    </row>
    <row r="225" spans="17:17" x14ac:dyDescent="0.2">
      <c r="Q225" s="209"/>
    </row>
    <row r="226" spans="17:17" x14ac:dyDescent="0.2">
      <c r="Q226" s="209"/>
    </row>
    <row r="227" spans="17:17" x14ac:dyDescent="0.2">
      <c r="Q227" s="209"/>
    </row>
    <row r="228" spans="17:17" x14ac:dyDescent="0.2">
      <c r="Q228" s="209"/>
    </row>
    <row r="229" spans="17:17" x14ac:dyDescent="0.2">
      <c r="Q229" s="209"/>
    </row>
    <row r="230" spans="17:17" x14ac:dyDescent="0.2">
      <c r="Q230" s="209"/>
    </row>
    <row r="231" spans="17:17" x14ac:dyDescent="0.2">
      <c r="Q231" s="209"/>
    </row>
    <row r="232" spans="17:17" x14ac:dyDescent="0.2">
      <c r="Q232" s="209"/>
    </row>
    <row r="233" spans="17:17" x14ac:dyDescent="0.2">
      <c r="Q233" s="209"/>
    </row>
    <row r="234" spans="17:17" x14ac:dyDescent="0.2">
      <c r="Q234" s="209"/>
    </row>
    <row r="235" spans="17:17" x14ac:dyDescent="0.2">
      <c r="Q235" s="209"/>
    </row>
    <row r="236" spans="17:17" x14ac:dyDescent="0.2">
      <c r="Q236" s="209"/>
    </row>
    <row r="237" spans="17:17" x14ac:dyDescent="0.2">
      <c r="Q237" s="209"/>
    </row>
    <row r="238" spans="17:17" x14ac:dyDescent="0.2">
      <c r="Q238" s="209"/>
    </row>
    <row r="239" spans="17:17" x14ac:dyDescent="0.2">
      <c r="Q239" s="209"/>
    </row>
    <row r="240" spans="17:17" x14ac:dyDescent="0.2">
      <c r="Q240" s="209"/>
    </row>
    <row r="241" spans="17:17" x14ac:dyDescent="0.2">
      <c r="Q241" s="209"/>
    </row>
    <row r="242" spans="17:17" x14ac:dyDescent="0.2">
      <c r="Q242" s="209"/>
    </row>
    <row r="243" spans="17:17" x14ac:dyDescent="0.2">
      <c r="Q243" s="209"/>
    </row>
    <row r="244" spans="17:17" x14ac:dyDescent="0.2">
      <c r="Q244" s="209"/>
    </row>
    <row r="245" spans="17:17" x14ac:dyDescent="0.2">
      <c r="Q245" s="209"/>
    </row>
    <row r="246" spans="17:17" x14ac:dyDescent="0.2">
      <c r="Q246" s="209"/>
    </row>
    <row r="247" spans="17:17" x14ac:dyDescent="0.2">
      <c r="Q247" s="209"/>
    </row>
    <row r="248" spans="17:17" x14ac:dyDescent="0.2">
      <c r="Q248" s="209"/>
    </row>
    <row r="249" spans="17:17" x14ac:dyDescent="0.2">
      <c r="Q249" s="209"/>
    </row>
    <row r="250" spans="17:17" x14ac:dyDescent="0.2">
      <c r="Q250" s="209"/>
    </row>
    <row r="251" spans="17:17" x14ac:dyDescent="0.2">
      <c r="Q251" s="209"/>
    </row>
    <row r="252" spans="17:17" x14ac:dyDescent="0.2">
      <c r="Q252" s="209"/>
    </row>
    <row r="253" spans="17:17" x14ac:dyDescent="0.2">
      <c r="Q253" s="209"/>
    </row>
    <row r="254" spans="17:17" x14ac:dyDescent="0.2">
      <c r="Q254" s="209"/>
    </row>
    <row r="255" spans="17:17" x14ac:dyDescent="0.2">
      <c r="Q255" s="209"/>
    </row>
    <row r="256" spans="17:17" x14ac:dyDescent="0.2">
      <c r="Q256" s="209"/>
    </row>
    <row r="257" spans="17:17" x14ac:dyDescent="0.2">
      <c r="Q257" s="209"/>
    </row>
    <row r="258" spans="17:17" x14ac:dyDescent="0.2">
      <c r="Q258" s="209"/>
    </row>
    <row r="259" spans="17:17" x14ac:dyDescent="0.2">
      <c r="Q259" s="209"/>
    </row>
    <row r="260" spans="17:17" x14ac:dyDescent="0.2">
      <c r="Q260" s="209"/>
    </row>
    <row r="261" spans="17:17" x14ac:dyDescent="0.2">
      <c r="Q261" s="209"/>
    </row>
    <row r="262" spans="17:17" x14ac:dyDescent="0.2">
      <c r="Q262" s="209"/>
    </row>
    <row r="263" spans="17:17" x14ac:dyDescent="0.2">
      <c r="Q263" s="209"/>
    </row>
    <row r="264" spans="17:17" x14ac:dyDescent="0.2">
      <c r="Q264" s="209"/>
    </row>
    <row r="265" spans="17:17" x14ac:dyDescent="0.2">
      <c r="Q265" s="209"/>
    </row>
    <row r="266" spans="17:17" x14ac:dyDescent="0.2">
      <c r="Q266" s="209"/>
    </row>
    <row r="267" spans="17:17" x14ac:dyDescent="0.2">
      <c r="Q267" s="209"/>
    </row>
    <row r="268" spans="17:17" x14ac:dyDescent="0.2">
      <c r="Q268" s="209"/>
    </row>
    <row r="269" spans="17:17" x14ac:dyDescent="0.2">
      <c r="Q269" s="209"/>
    </row>
    <row r="270" spans="17:17" x14ac:dyDescent="0.2">
      <c r="Q270" s="209"/>
    </row>
    <row r="271" spans="17:17" x14ac:dyDescent="0.2">
      <c r="Q271" s="209"/>
    </row>
    <row r="272" spans="17:17" x14ac:dyDescent="0.2">
      <c r="Q272" s="209"/>
    </row>
    <row r="273" spans="17:17" x14ac:dyDescent="0.2">
      <c r="Q273" s="209"/>
    </row>
    <row r="274" spans="17:17" x14ac:dyDescent="0.2">
      <c r="Q274" s="209"/>
    </row>
    <row r="275" spans="17:17" x14ac:dyDescent="0.2">
      <c r="Q275" s="209"/>
    </row>
    <row r="276" spans="17:17" x14ac:dyDescent="0.2">
      <c r="Q276" s="209"/>
    </row>
    <row r="277" spans="17:17" x14ac:dyDescent="0.2">
      <c r="Q277" s="209"/>
    </row>
    <row r="278" spans="17:17" x14ac:dyDescent="0.2">
      <c r="Q278" s="209"/>
    </row>
    <row r="279" spans="17:17" x14ac:dyDescent="0.2">
      <c r="Q279" s="209"/>
    </row>
    <row r="280" spans="17:17" x14ac:dyDescent="0.2">
      <c r="Q280" s="209"/>
    </row>
    <row r="281" spans="17:17" x14ac:dyDescent="0.2">
      <c r="Q281" s="209"/>
    </row>
    <row r="282" spans="17:17" x14ac:dyDescent="0.2">
      <c r="Q282" s="209"/>
    </row>
    <row r="283" spans="17:17" x14ac:dyDescent="0.2">
      <c r="Q283" s="209"/>
    </row>
    <row r="284" spans="17:17" x14ac:dyDescent="0.2">
      <c r="Q284" s="209"/>
    </row>
    <row r="285" spans="17:17" x14ac:dyDescent="0.2">
      <c r="Q285" s="209"/>
    </row>
    <row r="286" spans="17:17" x14ac:dyDescent="0.2">
      <c r="Q286" s="209"/>
    </row>
    <row r="287" spans="17:17" x14ac:dyDescent="0.2">
      <c r="Q287" s="209"/>
    </row>
    <row r="288" spans="17:17" x14ac:dyDescent="0.2">
      <c r="Q288" s="209"/>
    </row>
    <row r="289" spans="17:17" x14ac:dyDescent="0.2">
      <c r="Q289" s="209"/>
    </row>
    <row r="290" spans="17:17" x14ac:dyDescent="0.2">
      <c r="Q290" s="209"/>
    </row>
    <row r="291" spans="17:17" x14ac:dyDescent="0.2">
      <c r="Q291" s="209"/>
    </row>
    <row r="292" spans="17:17" x14ac:dyDescent="0.2">
      <c r="Q292" s="209"/>
    </row>
    <row r="293" spans="17:17" x14ac:dyDescent="0.2">
      <c r="Q293" s="209"/>
    </row>
    <row r="294" spans="17:17" x14ac:dyDescent="0.2">
      <c r="Q294" s="209"/>
    </row>
    <row r="295" spans="17:17" x14ac:dyDescent="0.2">
      <c r="Q295" s="209"/>
    </row>
    <row r="296" spans="17:17" x14ac:dyDescent="0.2">
      <c r="Q296" s="209"/>
    </row>
    <row r="297" spans="17:17" x14ac:dyDescent="0.2">
      <c r="Q297" s="209"/>
    </row>
    <row r="298" spans="17:17" x14ac:dyDescent="0.2">
      <c r="Q298" s="209"/>
    </row>
    <row r="299" spans="17:17" x14ac:dyDescent="0.2">
      <c r="Q299" s="209"/>
    </row>
    <row r="300" spans="17:17" x14ac:dyDescent="0.2">
      <c r="Q300" s="209"/>
    </row>
    <row r="301" spans="17:17" x14ac:dyDescent="0.2">
      <c r="Q301" s="209"/>
    </row>
    <row r="302" spans="17:17" x14ac:dyDescent="0.2">
      <c r="Q302" s="209"/>
    </row>
    <row r="303" spans="17:17" x14ac:dyDescent="0.2">
      <c r="Q303" s="209"/>
    </row>
    <row r="304" spans="17:17" x14ac:dyDescent="0.2">
      <c r="Q304" s="209"/>
    </row>
    <row r="305" spans="17:17" x14ac:dyDescent="0.2">
      <c r="Q305" s="209"/>
    </row>
    <row r="306" spans="17:17" x14ac:dyDescent="0.2">
      <c r="Q306" s="209"/>
    </row>
    <row r="307" spans="17:17" x14ac:dyDescent="0.2">
      <c r="Q307" s="209"/>
    </row>
    <row r="308" spans="17:17" x14ac:dyDescent="0.2">
      <c r="Q308" s="209"/>
    </row>
    <row r="309" spans="17:17" x14ac:dyDescent="0.2">
      <c r="Q309" s="209"/>
    </row>
    <row r="310" spans="17:17" x14ac:dyDescent="0.2">
      <c r="Q310" s="209"/>
    </row>
    <row r="311" spans="17:17" x14ac:dyDescent="0.2">
      <c r="Q311" s="209"/>
    </row>
    <row r="312" spans="17:17" x14ac:dyDescent="0.2">
      <c r="Q312" s="209"/>
    </row>
    <row r="313" spans="17:17" x14ac:dyDescent="0.2">
      <c r="Q313" s="209"/>
    </row>
    <row r="314" spans="17:17" x14ac:dyDescent="0.2">
      <c r="Q314" s="209"/>
    </row>
    <row r="315" spans="17:17" x14ac:dyDescent="0.2">
      <c r="Q315" s="209"/>
    </row>
    <row r="316" spans="17:17" x14ac:dyDescent="0.2">
      <c r="Q316" s="209"/>
    </row>
    <row r="317" spans="17:17" x14ac:dyDescent="0.2">
      <c r="Q317" s="209"/>
    </row>
    <row r="318" spans="17:17" x14ac:dyDescent="0.2">
      <c r="Q318" s="209"/>
    </row>
    <row r="319" spans="17:17" x14ac:dyDescent="0.2">
      <c r="Q319" s="209"/>
    </row>
    <row r="320" spans="17:17" x14ac:dyDescent="0.2">
      <c r="Q320" s="209"/>
    </row>
    <row r="321" spans="17:17" x14ac:dyDescent="0.2">
      <c r="Q321" s="209"/>
    </row>
    <row r="322" spans="17:17" x14ac:dyDescent="0.2">
      <c r="Q322" s="209"/>
    </row>
    <row r="323" spans="17:17" x14ac:dyDescent="0.2">
      <c r="Q323" s="209"/>
    </row>
    <row r="324" spans="17:17" x14ac:dyDescent="0.2">
      <c r="Q324" s="209"/>
    </row>
    <row r="325" spans="17:17" x14ac:dyDescent="0.2">
      <c r="Q325" s="209"/>
    </row>
    <row r="326" spans="17:17" x14ac:dyDescent="0.2">
      <c r="Q326" s="209"/>
    </row>
    <row r="327" spans="17:17" x14ac:dyDescent="0.2">
      <c r="Q327" s="209"/>
    </row>
    <row r="328" spans="17:17" x14ac:dyDescent="0.2">
      <c r="Q328" s="209"/>
    </row>
    <row r="329" spans="17:17" x14ac:dyDescent="0.2">
      <c r="Q329" s="209"/>
    </row>
    <row r="330" spans="17:17" x14ac:dyDescent="0.2">
      <c r="Q330" s="209"/>
    </row>
    <row r="331" spans="17:17" x14ac:dyDescent="0.2">
      <c r="Q331" s="209"/>
    </row>
    <row r="332" spans="17:17" x14ac:dyDescent="0.2">
      <c r="Q332" s="209"/>
    </row>
    <row r="333" spans="17:17" x14ac:dyDescent="0.2">
      <c r="Q333" s="209"/>
    </row>
    <row r="334" spans="17:17" x14ac:dyDescent="0.2">
      <c r="Q334" s="209"/>
    </row>
    <row r="335" spans="17:17" x14ac:dyDescent="0.2">
      <c r="Q335" s="209"/>
    </row>
    <row r="336" spans="17:17" x14ac:dyDescent="0.2">
      <c r="Q336" s="209"/>
    </row>
    <row r="337" spans="17:17" x14ac:dyDescent="0.2">
      <c r="Q337" s="209"/>
    </row>
    <row r="338" spans="17:17" x14ac:dyDescent="0.2">
      <c r="Q338" s="209"/>
    </row>
    <row r="339" spans="17:17" x14ac:dyDescent="0.2">
      <c r="Q339" s="209"/>
    </row>
    <row r="340" spans="17:17" x14ac:dyDescent="0.2">
      <c r="Q340" s="209"/>
    </row>
    <row r="341" spans="17:17" x14ac:dyDescent="0.2">
      <c r="Q341" s="209"/>
    </row>
    <row r="342" spans="17:17" x14ac:dyDescent="0.2">
      <c r="Q342" s="209"/>
    </row>
    <row r="343" spans="17:17" x14ac:dyDescent="0.2">
      <c r="Q343" s="209"/>
    </row>
    <row r="344" spans="17:17" x14ac:dyDescent="0.2">
      <c r="Q344" s="209"/>
    </row>
    <row r="345" spans="17:17" x14ac:dyDescent="0.2">
      <c r="Q345" s="209"/>
    </row>
    <row r="346" spans="17:17" x14ac:dyDescent="0.2">
      <c r="Q346" s="209"/>
    </row>
    <row r="347" spans="17:17" x14ac:dyDescent="0.2">
      <c r="Q347" s="209"/>
    </row>
    <row r="348" spans="17:17" x14ac:dyDescent="0.2">
      <c r="Q348" s="209"/>
    </row>
    <row r="349" spans="17:17" x14ac:dyDescent="0.2">
      <c r="Q349" s="209"/>
    </row>
    <row r="350" spans="17:17" x14ac:dyDescent="0.2">
      <c r="Q350" s="209"/>
    </row>
    <row r="351" spans="17:17" x14ac:dyDescent="0.2">
      <c r="Q351" s="209"/>
    </row>
    <row r="352" spans="17:17" x14ac:dyDescent="0.2">
      <c r="Q352" s="209"/>
    </row>
    <row r="353" spans="17:17" x14ac:dyDescent="0.2">
      <c r="Q353" s="209"/>
    </row>
    <row r="354" spans="17:17" x14ac:dyDescent="0.2">
      <c r="Q354" s="209"/>
    </row>
    <row r="355" spans="17:17" x14ac:dyDescent="0.2">
      <c r="Q355" s="209"/>
    </row>
    <row r="356" spans="17:17" x14ac:dyDescent="0.2">
      <c r="Q356" s="209"/>
    </row>
    <row r="357" spans="17:17" x14ac:dyDescent="0.2">
      <c r="Q357" s="209"/>
    </row>
    <row r="358" spans="17:17" x14ac:dyDescent="0.2">
      <c r="Q358" s="209"/>
    </row>
    <row r="359" spans="17:17" x14ac:dyDescent="0.2">
      <c r="Q359" s="209"/>
    </row>
    <row r="360" spans="17:17" x14ac:dyDescent="0.2">
      <c r="Q360" s="209"/>
    </row>
    <row r="361" spans="17:17" x14ac:dyDescent="0.2">
      <c r="Q361" s="209"/>
    </row>
    <row r="362" spans="17:17" x14ac:dyDescent="0.2">
      <c r="Q362" s="209"/>
    </row>
    <row r="363" spans="17:17" x14ac:dyDescent="0.2">
      <c r="Q363" s="209"/>
    </row>
    <row r="364" spans="17:17" x14ac:dyDescent="0.2">
      <c r="Q364" s="209"/>
    </row>
    <row r="365" spans="17:17" x14ac:dyDescent="0.2">
      <c r="Q365" s="209"/>
    </row>
    <row r="366" spans="17:17" x14ac:dyDescent="0.2">
      <c r="Q366" s="209"/>
    </row>
    <row r="367" spans="17:17" x14ac:dyDescent="0.2">
      <c r="Q367" s="209"/>
    </row>
    <row r="368" spans="17:17" x14ac:dyDescent="0.2">
      <c r="Q368" s="209"/>
    </row>
    <row r="369" spans="17:17" x14ac:dyDescent="0.2">
      <c r="Q369" s="209"/>
    </row>
    <row r="370" spans="17:17" x14ac:dyDescent="0.2">
      <c r="Q370" s="209"/>
    </row>
    <row r="371" spans="17:17" x14ac:dyDescent="0.2">
      <c r="Q371" s="209"/>
    </row>
    <row r="372" spans="17:17" x14ac:dyDescent="0.2">
      <c r="Q372" s="209"/>
    </row>
    <row r="373" spans="17:17" x14ac:dyDescent="0.2">
      <c r="Q373" s="209"/>
    </row>
    <row r="374" spans="17:17" x14ac:dyDescent="0.2">
      <c r="Q374" s="209"/>
    </row>
    <row r="375" spans="17:17" x14ac:dyDescent="0.2">
      <c r="Q375" s="209"/>
    </row>
    <row r="376" spans="17:17" x14ac:dyDescent="0.2">
      <c r="Q376" s="209"/>
    </row>
    <row r="377" spans="17:17" x14ac:dyDescent="0.2">
      <c r="Q377" s="209"/>
    </row>
    <row r="378" spans="17:17" x14ac:dyDescent="0.2">
      <c r="Q378" s="209"/>
    </row>
    <row r="379" spans="17:17" x14ac:dyDescent="0.2">
      <c r="Q379" s="209"/>
    </row>
    <row r="380" spans="17:17" x14ac:dyDescent="0.2">
      <c r="Q380" s="209"/>
    </row>
    <row r="381" spans="17:17" x14ac:dyDescent="0.2">
      <c r="Q381" s="209"/>
    </row>
    <row r="382" spans="17:17" x14ac:dyDescent="0.2">
      <c r="Q382" s="209"/>
    </row>
    <row r="383" spans="17:17" x14ac:dyDescent="0.2">
      <c r="Q383" s="209"/>
    </row>
    <row r="384" spans="17:17" x14ac:dyDescent="0.2">
      <c r="Q384" s="209"/>
    </row>
    <row r="385" spans="17:17" x14ac:dyDescent="0.2">
      <c r="Q385" s="209"/>
    </row>
    <row r="386" spans="17:17" x14ac:dyDescent="0.2">
      <c r="Q386" s="209"/>
    </row>
    <row r="387" spans="17:17" x14ac:dyDescent="0.2">
      <c r="Q387" s="209"/>
    </row>
    <row r="388" spans="17:17" x14ac:dyDescent="0.2">
      <c r="Q388" s="209"/>
    </row>
    <row r="389" spans="17:17" x14ac:dyDescent="0.2">
      <c r="Q389" s="209"/>
    </row>
    <row r="390" spans="17:17" x14ac:dyDescent="0.2">
      <c r="Q390" s="209"/>
    </row>
    <row r="391" spans="17:17" x14ac:dyDescent="0.2">
      <c r="Q391" s="209"/>
    </row>
    <row r="392" spans="17:17" x14ac:dyDescent="0.2">
      <c r="Q392" s="209"/>
    </row>
    <row r="393" spans="17:17" x14ac:dyDescent="0.2">
      <c r="Q393" s="209"/>
    </row>
    <row r="394" spans="17:17" x14ac:dyDescent="0.2">
      <c r="Q394" s="209"/>
    </row>
    <row r="395" spans="17:17" x14ac:dyDescent="0.2">
      <c r="Q395" s="209"/>
    </row>
    <row r="396" spans="17:17" x14ac:dyDescent="0.2">
      <c r="Q396" s="209"/>
    </row>
    <row r="397" spans="17:17" x14ac:dyDescent="0.2">
      <c r="Q397" s="209"/>
    </row>
    <row r="398" spans="17:17" x14ac:dyDescent="0.2">
      <c r="Q398" s="209"/>
    </row>
    <row r="399" spans="17:17" x14ac:dyDescent="0.2">
      <c r="Q399" s="209"/>
    </row>
    <row r="400" spans="17:17" x14ac:dyDescent="0.2">
      <c r="Q400" s="209"/>
    </row>
    <row r="401" spans="17:17" x14ac:dyDescent="0.2">
      <c r="Q401" s="209"/>
    </row>
    <row r="402" spans="17:17" x14ac:dyDescent="0.2">
      <c r="Q402" s="209"/>
    </row>
    <row r="403" spans="17:17" x14ac:dyDescent="0.2">
      <c r="Q403" s="209"/>
    </row>
    <row r="404" spans="17:17" x14ac:dyDescent="0.2">
      <c r="Q404" s="209"/>
    </row>
    <row r="405" spans="17:17" x14ac:dyDescent="0.2">
      <c r="Q405" s="209"/>
    </row>
    <row r="406" spans="17:17" x14ac:dyDescent="0.2">
      <c r="Q406" s="209"/>
    </row>
    <row r="407" spans="17:17" x14ac:dyDescent="0.2">
      <c r="Q407" s="209"/>
    </row>
    <row r="408" spans="17:17" x14ac:dyDescent="0.2">
      <c r="Q408" s="209"/>
    </row>
    <row r="409" spans="17:17" x14ac:dyDescent="0.2">
      <c r="Q409" s="209"/>
    </row>
    <row r="410" spans="17:17" x14ac:dyDescent="0.2">
      <c r="Q410" s="209"/>
    </row>
    <row r="411" spans="17:17" x14ac:dyDescent="0.2">
      <c r="Q411" s="209"/>
    </row>
    <row r="412" spans="17:17" x14ac:dyDescent="0.2">
      <c r="Q412" s="209"/>
    </row>
    <row r="413" spans="17:17" x14ac:dyDescent="0.2">
      <c r="Q413" s="209"/>
    </row>
    <row r="414" spans="17:17" x14ac:dyDescent="0.2">
      <c r="Q414" s="209"/>
    </row>
    <row r="415" spans="17:17" x14ac:dyDescent="0.2">
      <c r="Q415" s="209"/>
    </row>
    <row r="416" spans="17:17" x14ac:dyDescent="0.2">
      <c r="Q416" s="209"/>
    </row>
    <row r="417" spans="17:17" x14ac:dyDescent="0.2">
      <c r="Q417" s="209"/>
    </row>
    <row r="418" spans="17:17" x14ac:dyDescent="0.2">
      <c r="Q418" s="209"/>
    </row>
    <row r="419" spans="17:17" x14ac:dyDescent="0.2">
      <c r="Q419" s="209"/>
    </row>
    <row r="420" spans="17:17" x14ac:dyDescent="0.2">
      <c r="Q420" s="209"/>
    </row>
    <row r="421" spans="17:17" x14ac:dyDescent="0.2">
      <c r="Q421" s="209"/>
    </row>
    <row r="422" spans="17:17" x14ac:dyDescent="0.2">
      <c r="Q422" s="209"/>
    </row>
    <row r="423" spans="17:17" x14ac:dyDescent="0.2">
      <c r="Q423" s="209"/>
    </row>
    <row r="424" spans="17:17" x14ac:dyDescent="0.2">
      <c r="Q424" s="209"/>
    </row>
    <row r="425" spans="17:17" x14ac:dyDescent="0.2">
      <c r="Q425" s="209"/>
    </row>
    <row r="426" spans="17:17" x14ac:dyDescent="0.2">
      <c r="Q426" s="209"/>
    </row>
    <row r="427" spans="17:17" x14ac:dyDescent="0.2">
      <c r="Q427" s="209"/>
    </row>
    <row r="428" spans="17:17" x14ac:dyDescent="0.2">
      <c r="Q428" s="209"/>
    </row>
    <row r="429" spans="17:17" x14ac:dyDescent="0.2">
      <c r="Q429" s="209"/>
    </row>
    <row r="430" spans="17:17" x14ac:dyDescent="0.2">
      <c r="Q430" s="209"/>
    </row>
    <row r="431" spans="17:17" x14ac:dyDescent="0.2">
      <c r="Q431" s="209"/>
    </row>
    <row r="432" spans="17:17" x14ac:dyDescent="0.2">
      <c r="Q432" s="209"/>
    </row>
    <row r="433" spans="17:17" x14ac:dyDescent="0.2">
      <c r="Q433" s="209"/>
    </row>
    <row r="434" spans="17:17" x14ac:dyDescent="0.2">
      <c r="Q434" s="209"/>
    </row>
    <row r="435" spans="17:17" x14ac:dyDescent="0.2">
      <c r="Q435" s="209"/>
    </row>
    <row r="436" spans="17:17" x14ac:dyDescent="0.2">
      <c r="Q436" s="209"/>
    </row>
    <row r="437" spans="17:17" x14ac:dyDescent="0.2">
      <c r="Q437" s="209"/>
    </row>
    <row r="438" spans="17:17" x14ac:dyDescent="0.2">
      <c r="Q438" s="209"/>
    </row>
    <row r="439" spans="17:17" x14ac:dyDescent="0.2">
      <c r="Q439" s="209"/>
    </row>
    <row r="440" spans="17:17" x14ac:dyDescent="0.2">
      <c r="Q440" s="209"/>
    </row>
    <row r="441" spans="17:17" x14ac:dyDescent="0.2">
      <c r="Q441" s="209"/>
    </row>
    <row r="442" spans="17:17" x14ac:dyDescent="0.2">
      <c r="Q442" s="209"/>
    </row>
    <row r="443" spans="17:17" x14ac:dyDescent="0.2">
      <c r="Q443" s="209"/>
    </row>
    <row r="444" spans="17:17" x14ac:dyDescent="0.2">
      <c r="Q444" s="209"/>
    </row>
    <row r="445" spans="17:17" x14ac:dyDescent="0.2">
      <c r="Q445" s="209"/>
    </row>
    <row r="446" spans="17:17" x14ac:dyDescent="0.2">
      <c r="Q446" s="209"/>
    </row>
    <row r="447" spans="17:17" x14ac:dyDescent="0.2">
      <c r="Q447" s="209"/>
    </row>
    <row r="448" spans="17:17" x14ac:dyDescent="0.2">
      <c r="Q448" s="209"/>
    </row>
    <row r="449" spans="17:17" x14ac:dyDescent="0.2">
      <c r="Q449" s="209"/>
    </row>
    <row r="450" spans="17:17" x14ac:dyDescent="0.2">
      <c r="Q450" s="209"/>
    </row>
    <row r="451" spans="17:17" x14ac:dyDescent="0.2">
      <c r="Q451" s="209"/>
    </row>
    <row r="452" spans="17:17" x14ac:dyDescent="0.2">
      <c r="Q452" s="209"/>
    </row>
    <row r="453" spans="17:17" x14ac:dyDescent="0.2">
      <c r="Q453" s="209"/>
    </row>
    <row r="454" spans="17:17" x14ac:dyDescent="0.2">
      <c r="Q454" s="209"/>
    </row>
    <row r="455" spans="17:17" x14ac:dyDescent="0.2">
      <c r="Q455" s="209"/>
    </row>
    <row r="456" spans="17:17" x14ac:dyDescent="0.2">
      <c r="Q456" s="209"/>
    </row>
    <row r="457" spans="17:17" x14ac:dyDescent="0.2">
      <c r="Q457" s="209"/>
    </row>
    <row r="458" spans="17:17" x14ac:dyDescent="0.2">
      <c r="Q458" s="209"/>
    </row>
    <row r="459" spans="17:17" x14ac:dyDescent="0.2">
      <c r="Q459" s="209"/>
    </row>
    <row r="460" spans="17:17" x14ac:dyDescent="0.2">
      <c r="Q460" s="209"/>
    </row>
    <row r="461" spans="17:17" x14ac:dyDescent="0.2">
      <c r="Q461" s="209"/>
    </row>
    <row r="462" spans="17:17" x14ac:dyDescent="0.2">
      <c r="Q462" s="209"/>
    </row>
    <row r="463" spans="17:17" x14ac:dyDescent="0.2">
      <c r="Q463" s="209"/>
    </row>
    <row r="464" spans="17:17" x14ac:dyDescent="0.2">
      <c r="Q464" s="209"/>
    </row>
    <row r="465" spans="17:17" x14ac:dyDescent="0.2">
      <c r="Q465" s="209"/>
    </row>
    <row r="466" spans="17:17" x14ac:dyDescent="0.2">
      <c r="Q466" s="209"/>
    </row>
    <row r="467" spans="17:17" x14ac:dyDescent="0.2">
      <c r="Q467" s="209"/>
    </row>
    <row r="468" spans="17:17" x14ac:dyDescent="0.2">
      <c r="Q468" s="209"/>
    </row>
    <row r="469" spans="17:17" x14ac:dyDescent="0.2">
      <c r="Q469" s="209"/>
    </row>
    <row r="470" spans="17:17" x14ac:dyDescent="0.2">
      <c r="Q470" s="209"/>
    </row>
    <row r="471" spans="17:17" x14ac:dyDescent="0.2">
      <c r="Q471" s="209"/>
    </row>
    <row r="472" spans="17:17" x14ac:dyDescent="0.2">
      <c r="Q472" s="209"/>
    </row>
    <row r="473" spans="17:17" x14ac:dyDescent="0.2">
      <c r="Q473" s="209"/>
    </row>
    <row r="474" spans="17:17" x14ac:dyDescent="0.2">
      <c r="Q474" s="209"/>
    </row>
    <row r="475" spans="17:17" x14ac:dyDescent="0.2">
      <c r="Q475" s="209"/>
    </row>
    <row r="476" spans="17:17" x14ac:dyDescent="0.2">
      <c r="Q476" s="209"/>
    </row>
    <row r="477" spans="17:17" x14ac:dyDescent="0.2">
      <c r="Q477" s="209"/>
    </row>
    <row r="478" spans="17:17" x14ac:dyDescent="0.2">
      <c r="Q478" s="209"/>
    </row>
    <row r="479" spans="17:17" x14ac:dyDescent="0.2">
      <c r="Q479" s="209"/>
    </row>
    <row r="480" spans="17:17" x14ac:dyDescent="0.2">
      <c r="Q480" s="209"/>
    </row>
    <row r="481" spans="17:17" x14ac:dyDescent="0.2">
      <c r="Q481" s="209"/>
    </row>
    <row r="482" spans="17:17" x14ac:dyDescent="0.2">
      <c r="Q482" s="209"/>
    </row>
    <row r="483" spans="17:17" x14ac:dyDescent="0.2">
      <c r="Q483" s="209"/>
    </row>
    <row r="484" spans="17:17" x14ac:dyDescent="0.2">
      <c r="Q484" s="209"/>
    </row>
    <row r="485" spans="17:17" x14ac:dyDescent="0.2">
      <c r="Q485" s="209"/>
    </row>
    <row r="486" spans="17:17" x14ac:dyDescent="0.2">
      <c r="Q486" s="209"/>
    </row>
    <row r="487" spans="17:17" x14ac:dyDescent="0.2">
      <c r="Q487" s="209"/>
    </row>
    <row r="488" spans="17:17" x14ac:dyDescent="0.2">
      <c r="Q488" s="209"/>
    </row>
    <row r="489" spans="17:17" x14ac:dyDescent="0.2">
      <c r="Q489" s="209"/>
    </row>
    <row r="490" spans="17:17" x14ac:dyDescent="0.2">
      <c r="Q490" s="209"/>
    </row>
    <row r="491" spans="17:17" x14ac:dyDescent="0.2">
      <c r="Q491" s="209"/>
    </row>
    <row r="492" spans="17:17" x14ac:dyDescent="0.2">
      <c r="Q492" s="209"/>
    </row>
    <row r="493" spans="17:17" x14ac:dyDescent="0.2">
      <c r="Q493" s="209"/>
    </row>
    <row r="494" spans="17:17" x14ac:dyDescent="0.2">
      <c r="Q494" s="209"/>
    </row>
    <row r="495" spans="17:17" x14ac:dyDescent="0.2">
      <c r="Q495" s="209"/>
    </row>
    <row r="496" spans="17:17" x14ac:dyDescent="0.2">
      <c r="Q496" s="209"/>
    </row>
    <row r="497" spans="17:17" x14ac:dyDescent="0.2">
      <c r="Q497" s="209"/>
    </row>
    <row r="498" spans="17:17" x14ac:dyDescent="0.2">
      <c r="Q498" s="209"/>
    </row>
    <row r="499" spans="17:17" x14ac:dyDescent="0.2">
      <c r="Q499" s="209"/>
    </row>
    <row r="500" spans="17:17" x14ac:dyDescent="0.2">
      <c r="Q500" s="209"/>
    </row>
    <row r="501" spans="17:17" x14ac:dyDescent="0.2">
      <c r="Q501" s="209"/>
    </row>
    <row r="502" spans="17:17" x14ac:dyDescent="0.2">
      <c r="Q502" s="209"/>
    </row>
    <row r="503" spans="17:17" x14ac:dyDescent="0.2">
      <c r="Q503" s="209"/>
    </row>
    <row r="504" spans="17:17" x14ac:dyDescent="0.2">
      <c r="Q504" s="209"/>
    </row>
    <row r="505" spans="17:17" x14ac:dyDescent="0.2">
      <c r="Q505" s="209"/>
    </row>
    <row r="506" spans="17:17" x14ac:dyDescent="0.2">
      <c r="Q506" s="209"/>
    </row>
    <row r="507" spans="17:17" x14ac:dyDescent="0.2">
      <c r="Q507" s="209"/>
    </row>
    <row r="508" spans="17:17" x14ac:dyDescent="0.2">
      <c r="Q508" s="209"/>
    </row>
    <row r="509" spans="17:17" x14ac:dyDescent="0.2">
      <c r="Q509" s="209"/>
    </row>
    <row r="510" spans="17:17" x14ac:dyDescent="0.2">
      <c r="Q510" s="209"/>
    </row>
    <row r="511" spans="17:17" x14ac:dyDescent="0.2">
      <c r="Q511" s="209"/>
    </row>
    <row r="512" spans="17:17" x14ac:dyDescent="0.2">
      <c r="Q512" s="209"/>
    </row>
    <row r="513" spans="17:17" x14ac:dyDescent="0.2">
      <c r="Q513" s="209"/>
    </row>
    <row r="514" spans="17:17" x14ac:dyDescent="0.2">
      <c r="Q514" s="209"/>
    </row>
    <row r="515" spans="17:17" x14ac:dyDescent="0.2">
      <c r="Q515" s="209"/>
    </row>
    <row r="516" spans="17:17" x14ac:dyDescent="0.2">
      <c r="Q516" s="209"/>
    </row>
  </sheetData>
  <mergeCells count="215">
    <mergeCell ref="C61:G61"/>
    <mergeCell ref="H61:I61"/>
    <mergeCell ref="E62:H62"/>
    <mergeCell ref="J62:K62"/>
    <mergeCell ref="M62:P62"/>
    <mergeCell ref="E63:H63"/>
    <mergeCell ref="J63:K63"/>
    <mergeCell ref="M63:P63"/>
    <mergeCell ref="C59:G59"/>
    <mergeCell ref="H59:J59"/>
    <mergeCell ref="K59:M59"/>
    <mergeCell ref="N59:P59"/>
    <mergeCell ref="C60:G60"/>
    <mergeCell ref="H60:J60"/>
    <mergeCell ref="K60:M60"/>
    <mergeCell ref="N60:P60"/>
    <mergeCell ref="C57:G57"/>
    <mergeCell ref="H57:J57"/>
    <mergeCell ref="K57:M57"/>
    <mergeCell ref="N57:P57"/>
    <mergeCell ref="C58:G58"/>
    <mergeCell ref="H58:J58"/>
    <mergeCell ref="K58:M58"/>
    <mergeCell ref="N58:P58"/>
    <mergeCell ref="C55:F55"/>
    <mergeCell ref="H55:J55"/>
    <mergeCell ref="K55:M55"/>
    <mergeCell ref="N55:P55"/>
    <mergeCell ref="C56:G56"/>
    <mergeCell ref="H56:J56"/>
    <mergeCell ref="K56:M56"/>
    <mergeCell ref="N56:P56"/>
    <mergeCell ref="C53:F53"/>
    <mergeCell ref="H53:J53"/>
    <mergeCell ref="K53:M53"/>
    <mergeCell ref="N53:P53"/>
    <mergeCell ref="C54:F54"/>
    <mergeCell ref="H54:J54"/>
    <mergeCell ref="K54:M54"/>
    <mergeCell ref="N54:P54"/>
    <mergeCell ref="C51:F51"/>
    <mergeCell ref="H51:J51"/>
    <mergeCell ref="K51:M51"/>
    <mergeCell ref="N51:P51"/>
    <mergeCell ref="C52:F52"/>
    <mergeCell ref="H52:J52"/>
    <mergeCell ref="K52:M52"/>
    <mergeCell ref="N52:P52"/>
    <mergeCell ref="C49:G49"/>
    <mergeCell ref="H49:J49"/>
    <mergeCell ref="K49:M49"/>
    <mergeCell ref="N49:P49"/>
    <mergeCell ref="C50:F50"/>
    <mergeCell ref="H50:J50"/>
    <mergeCell ref="K50:M50"/>
    <mergeCell ref="N50:P50"/>
    <mergeCell ref="H47:J47"/>
    <mergeCell ref="K47:M47"/>
    <mergeCell ref="N47:P47"/>
    <mergeCell ref="C48:E48"/>
    <mergeCell ref="H48:J48"/>
    <mergeCell ref="K48:M48"/>
    <mergeCell ref="N48:P48"/>
    <mergeCell ref="C45:F45"/>
    <mergeCell ref="H45:J45"/>
    <mergeCell ref="K45:M45"/>
    <mergeCell ref="N45:P45"/>
    <mergeCell ref="H46:J46"/>
    <mergeCell ref="K46:M46"/>
    <mergeCell ref="N46:P46"/>
    <mergeCell ref="C43:F43"/>
    <mergeCell ref="H43:J43"/>
    <mergeCell ref="K43:M43"/>
    <mergeCell ref="N43:P43"/>
    <mergeCell ref="C44:F44"/>
    <mergeCell ref="H44:J44"/>
    <mergeCell ref="K44:M44"/>
    <mergeCell ref="N44:P44"/>
    <mergeCell ref="H41:J41"/>
    <mergeCell ref="K41:M41"/>
    <mergeCell ref="N41:P41"/>
    <mergeCell ref="C42:F42"/>
    <mergeCell ref="H42:J42"/>
    <mergeCell ref="K42:M42"/>
    <mergeCell ref="N42:P42"/>
    <mergeCell ref="C39:F39"/>
    <mergeCell ref="H39:J39"/>
    <mergeCell ref="K39:M39"/>
    <mergeCell ref="N39:P39"/>
    <mergeCell ref="C40:F40"/>
    <mergeCell ref="H40:J40"/>
    <mergeCell ref="K40:M40"/>
    <mergeCell ref="N40:P40"/>
    <mergeCell ref="C37:F37"/>
    <mergeCell ref="H37:J37"/>
    <mergeCell ref="K37:M37"/>
    <mergeCell ref="N37:P37"/>
    <mergeCell ref="C38:F38"/>
    <mergeCell ref="H38:J38"/>
    <mergeCell ref="K38:M38"/>
    <mergeCell ref="N38:P38"/>
    <mergeCell ref="H35:J35"/>
    <mergeCell ref="K35:M35"/>
    <mergeCell ref="N35:P35"/>
    <mergeCell ref="H36:J36"/>
    <mergeCell ref="K36:M36"/>
    <mergeCell ref="N36:P36"/>
    <mergeCell ref="C33:G33"/>
    <mergeCell ref="H33:J33"/>
    <mergeCell ref="K33:M33"/>
    <mergeCell ref="N33:P33"/>
    <mergeCell ref="H34:J34"/>
    <mergeCell ref="K34:M34"/>
    <mergeCell ref="N34:P34"/>
    <mergeCell ref="C31:E31"/>
    <mergeCell ref="H31:J31"/>
    <mergeCell ref="K31:M31"/>
    <mergeCell ref="N31:P31"/>
    <mergeCell ref="C32:F32"/>
    <mergeCell ref="H32:J32"/>
    <mergeCell ref="K32:M32"/>
    <mergeCell ref="N32:P32"/>
    <mergeCell ref="C29:E29"/>
    <mergeCell ref="H29:J29"/>
    <mergeCell ref="K29:M29"/>
    <mergeCell ref="N29:P29"/>
    <mergeCell ref="C30:E30"/>
    <mergeCell ref="H30:J30"/>
    <mergeCell ref="K30:M30"/>
    <mergeCell ref="N30:P30"/>
    <mergeCell ref="C27:G27"/>
    <mergeCell ref="H27:J27"/>
    <mergeCell ref="K27:M27"/>
    <mergeCell ref="N27:P27"/>
    <mergeCell ref="C28:E28"/>
    <mergeCell ref="H28:J28"/>
    <mergeCell ref="K28:M28"/>
    <mergeCell ref="N28:P28"/>
    <mergeCell ref="D24:F24"/>
    <mergeCell ref="H24:J24"/>
    <mergeCell ref="K24:M24"/>
    <mergeCell ref="N24:P24"/>
    <mergeCell ref="D26:F26"/>
    <mergeCell ref="H26:J26"/>
    <mergeCell ref="K26:M26"/>
    <mergeCell ref="N26:P26"/>
    <mergeCell ref="C21:F21"/>
    <mergeCell ref="H21:J21"/>
    <mergeCell ref="K21:M21"/>
    <mergeCell ref="N21:P21"/>
    <mergeCell ref="C22:G22"/>
    <mergeCell ref="H22:J22"/>
    <mergeCell ref="K22:M22"/>
    <mergeCell ref="N22:P22"/>
    <mergeCell ref="C18:F18"/>
    <mergeCell ref="H18:J18"/>
    <mergeCell ref="K18:M18"/>
    <mergeCell ref="N18:P18"/>
    <mergeCell ref="C19:G19"/>
    <mergeCell ref="C20:F20"/>
    <mergeCell ref="H20:J20"/>
    <mergeCell ref="C16:F16"/>
    <mergeCell ref="H16:J16"/>
    <mergeCell ref="K16:M16"/>
    <mergeCell ref="N16:P16"/>
    <mergeCell ref="C17:G17"/>
    <mergeCell ref="H17:J17"/>
    <mergeCell ref="K17:M17"/>
    <mergeCell ref="N17:P17"/>
    <mergeCell ref="C14:F14"/>
    <mergeCell ref="H14:J14"/>
    <mergeCell ref="K14:M14"/>
    <mergeCell ref="N14:P14"/>
    <mergeCell ref="C15:F15"/>
    <mergeCell ref="H15:J15"/>
    <mergeCell ref="K15:M15"/>
    <mergeCell ref="N15:P15"/>
    <mergeCell ref="C12:F12"/>
    <mergeCell ref="H12:J12"/>
    <mergeCell ref="K12:M12"/>
    <mergeCell ref="N12:P12"/>
    <mergeCell ref="C13:F13"/>
    <mergeCell ref="H13:J13"/>
    <mergeCell ref="K13:M13"/>
    <mergeCell ref="N13:P13"/>
    <mergeCell ref="C10:G10"/>
    <mergeCell ref="H10:J10"/>
    <mergeCell ref="K10:M10"/>
    <mergeCell ref="N10:P10"/>
    <mergeCell ref="C11:F11"/>
    <mergeCell ref="H11:J11"/>
    <mergeCell ref="K11:M11"/>
    <mergeCell ref="N11:P11"/>
    <mergeCell ref="C8:F8"/>
    <mergeCell ref="H8:J8"/>
    <mergeCell ref="K8:M8"/>
    <mergeCell ref="N8:P8"/>
    <mergeCell ref="C9:F9"/>
    <mergeCell ref="H9:J9"/>
    <mergeCell ref="K9:M9"/>
    <mergeCell ref="N9:P9"/>
    <mergeCell ref="B6:G6"/>
    <mergeCell ref="H6:J6"/>
    <mergeCell ref="K6:M6"/>
    <mergeCell ref="N6:P6"/>
    <mergeCell ref="C7:F7"/>
    <mergeCell ref="H7:J7"/>
    <mergeCell ref="K7:M7"/>
    <mergeCell ref="N7:P7"/>
    <mergeCell ref="Q1:Q3"/>
    <mergeCell ref="G2:H3"/>
    <mergeCell ref="J2:P2"/>
    <mergeCell ref="J3:P3"/>
    <mergeCell ref="E4:H4"/>
    <mergeCell ref="E5:H5"/>
  </mergeCells>
  <phoneticPr fontId="44" type="noConversion"/>
  <conditionalFormatting sqref="M62:P63 E62:H63 J2:P3 H50:J50 G2:H2 E4:H5 H42:J45">
    <cfRule type="cellIs" dxfId="8" priority="1" stopIfTrue="1" operator="equal">
      <formula>""</formula>
    </cfRule>
  </conditionalFormatting>
  <conditionalFormatting sqref="G16 G51:G55 G18 G24 G34:G40 G46 G11:G13 G26 G28:G32">
    <cfRule type="cellIs" dxfId="7" priority="2" stopIfTrue="1" operator="equal">
      <formula>"?"</formula>
    </cfRule>
  </conditionalFormatting>
  <conditionalFormatting sqref="G14">
    <cfRule type="cellIs" dxfId="6" priority="3" stopIfTrue="1" operator="equal">
      <formula>"."</formula>
    </cfRule>
  </conditionalFormatting>
  <conditionalFormatting sqref="C15:F15">
    <cfRule type="cellIs" dxfId="5" priority="4" stopIfTrue="1" operator="equal">
      <formula>"Oiler details"</formula>
    </cfRule>
  </conditionalFormatting>
  <conditionalFormatting sqref="C20:E20">
    <cfRule type="cellIs" dxfId="4" priority="5" stopIfTrue="1" operator="equal">
      <formula>"CW piping details"</formula>
    </cfRule>
  </conditionalFormatting>
  <conditionalFormatting sqref="C21:E21">
    <cfRule type="cellIs" dxfId="3" priority="6" stopIfTrue="1" operator="equal">
      <formula>"CW flow"</formula>
    </cfRule>
  </conditionalFormatting>
  <conditionalFormatting sqref="H20:J21">
    <cfRule type="cellIs" dxfId="2" priority="7" stopIfTrue="1" operator="equal">
      <formula>""</formula>
    </cfRule>
  </conditionalFormatting>
  <conditionalFormatting sqref="H11:J11 K11:P13 H46:J46 K18:P18 H24:P24 H26:P26 H28:J32 K34:P34 H35:J40 K16:N16">
    <cfRule type="cellIs" dxfId="1" priority="8" stopIfTrue="1" operator="equal">
      <formula>"?"</formula>
    </cfRule>
  </conditionalFormatting>
  <conditionalFormatting sqref="K37:P38 H55:J55">
    <cfRule type="cellIs" dxfId="0" priority="9" stopIfTrue="1" operator="equal">
      <formula>"?"</formula>
    </cfRule>
  </conditionalFormatting>
  <dataValidations count="18">
    <dataValidation type="list" allowBlank="1" sqref="H11:J11 JD11:JF11 SZ11:TB11 ACV11:ACX11 AMR11:AMT11 AWN11:AWP11 BGJ11:BGL11 BQF11:BQH11 CAB11:CAD11 CJX11:CJZ11 CTT11:CTV11 DDP11:DDR11 DNL11:DNN11 DXH11:DXJ11 EHD11:EHF11 EQZ11:ERB11 FAV11:FAX11 FKR11:FKT11 FUN11:FUP11 GEJ11:GEL11 GOF11:GOH11 GYB11:GYD11 HHX11:HHZ11 HRT11:HRV11 IBP11:IBR11 ILL11:ILN11 IVH11:IVJ11 JFD11:JFF11 JOZ11:JPB11 JYV11:JYX11 KIR11:KIT11 KSN11:KSP11 LCJ11:LCL11 LMF11:LMH11 LWB11:LWD11 MFX11:MFZ11 MPT11:MPV11 MZP11:MZR11 NJL11:NJN11 NTH11:NTJ11 ODD11:ODF11 OMZ11:ONB11 OWV11:OWX11 PGR11:PGT11 PQN11:PQP11 QAJ11:QAL11 QKF11:QKH11 QUB11:QUD11 RDX11:RDZ11 RNT11:RNV11 RXP11:RXR11 SHL11:SHN11 SRH11:SRJ11 TBD11:TBF11 TKZ11:TLB11 TUV11:TUX11 UER11:UET11 UON11:UOP11 UYJ11:UYL11 VIF11:VIH11 VSB11:VSD11 WBX11:WBZ11 WLT11:WLV11 WVP11:WVR11 H65547:J65547 JD65547:JF65547 SZ65547:TB65547 ACV65547:ACX65547 AMR65547:AMT65547 AWN65547:AWP65547 BGJ65547:BGL65547 BQF65547:BQH65547 CAB65547:CAD65547 CJX65547:CJZ65547 CTT65547:CTV65547 DDP65547:DDR65547 DNL65547:DNN65547 DXH65547:DXJ65547 EHD65547:EHF65547 EQZ65547:ERB65547 FAV65547:FAX65547 FKR65547:FKT65547 FUN65547:FUP65547 GEJ65547:GEL65547 GOF65547:GOH65547 GYB65547:GYD65547 HHX65547:HHZ65547 HRT65547:HRV65547 IBP65547:IBR65547 ILL65547:ILN65547 IVH65547:IVJ65547 JFD65547:JFF65547 JOZ65547:JPB65547 JYV65547:JYX65547 KIR65547:KIT65547 KSN65547:KSP65547 LCJ65547:LCL65547 LMF65547:LMH65547 LWB65547:LWD65547 MFX65547:MFZ65547 MPT65547:MPV65547 MZP65547:MZR65547 NJL65547:NJN65547 NTH65547:NTJ65547 ODD65547:ODF65547 OMZ65547:ONB65547 OWV65547:OWX65547 PGR65547:PGT65547 PQN65547:PQP65547 QAJ65547:QAL65547 QKF65547:QKH65547 QUB65547:QUD65547 RDX65547:RDZ65547 RNT65547:RNV65547 RXP65547:RXR65547 SHL65547:SHN65547 SRH65547:SRJ65547 TBD65547:TBF65547 TKZ65547:TLB65547 TUV65547:TUX65547 UER65547:UET65547 UON65547:UOP65547 UYJ65547:UYL65547 VIF65547:VIH65547 VSB65547:VSD65547 WBX65547:WBZ65547 WLT65547:WLV65547 WVP65547:WVR65547 H131083:J131083 JD131083:JF131083 SZ131083:TB131083 ACV131083:ACX131083 AMR131083:AMT131083 AWN131083:AWP131083 BGJ131083:BGL131083 BQF131083:BQH131083 CAB131083:CAD131083 CJX131083:CJZ131083 CTT131083:CTV131083 DDP131083:DDR131083 DNL131083:DNN131083 DXH131083:DXJ131083 EHD131083:EHF131083 EQZ131083:ERB131083 FAV131083:FAX131083 FKR131083:FKT131083 FUN131083:FUP131083 GEJ131083:GEL131083 GOF131083:GOH131083 GYB131083:GYD131083 HHX131083:HHZ131083 HRT131083:HRV131083 IBP131083:IBR131083 ILL131083:ILN131083 IVH131083:IVJ131083 JFD131083:JFF131083 JOZ131083:JPB131083 JYV131083:JYX131083 KIR131083:KIT131083 KSN131083:KSP131083 LCJ131083:LCL131083 LMF131083:LMH131083 LWB131083:LWD131083 MFX131083:MFZ131083 MPT131083:MPV131083 MZP131083:MZR131083 NJL131083:NJN131083 NTH131083:NTJ131083 ODD131083:ODF131083 OMZ131083:ONB131083 OWV131083:OWX131083 PGR131083:PGT131083 PQN131083:PQP131083 QAJ131083:QAL131083 QKF131083:QKH131083 QUB131083:QUD131083 RDX131083:RDZ131083 RNT131083:RNV131083 RXP131083:RXR131083 SHL131083:SHN131083 SRH131083:SRJ131083 TBD131083:TBF131083 TKZ131083:TLB131083 TUV131083:TUX131083 UER131083:UET131083 UON131083:UOP131083 UYJ131083:UYL131083 VIF131083:VIH131083 VSB131083:VSD131083 WBX131083:WBZ131083 WLT131083:WLV131083 WVP131083:WVR131083 H196619:J196619 JD196619:JF196619 SZ196619:TB196619 ACV196619:ACX196619 AMR196619:AMT196619 AWN196619:AWP196619 BGJ196619:BGL196619 BQF196619:BQH196619 CAB196619:CAD196619 CJX196619:CJZ196619 CTT196619:CTV196619 DDP196619:DDR196619 DNL196619:DNN196619 DXH196619:DXJ196619 EHD196619:EHF196619 EQZ196619:ERB196619 FAV196619:FAX196619 FKR196619:FKT196619 FUN196619:FUP196619 GEJ196619:GEL196619 GOF196619:GOH196619 GYB196619:GYD196619 HHX196619:HHZ196619 HRT196619:HRV196619 IBP196619:IBR196619 ILL196619:ILN196619 IVH196619:IVJ196619 JFD196619:JFF196619 JOZ196619:JPB196619 JYV196619:JYX196619 KIR196619:KIT196619 KSN196619:KSP196619 LCJ196619:LCL196619 LMF196619:LMH196619 LWB196619:LWD196619 MFX196619:MFZ196619 MPT196619:MPV196619 MZP196619:MZR196619 NJL196619:NJN196619 NTH196619:NTJ196619 ODD196619:ODF196619 OMZ196619:ONB196619 OWV196619:OWX196619 PGR196619:PGT196619 PQN196619:PQP196619 QAJ196619:QAL196619 QKF196619:QKH196619 QUB196619:QUD196619 RDX196619:RDZ196619 RNT196619:RNV196619 RXP196619:RXR196619 SHL196619:SHN196619 SRH196619:SRJ196619 TBD196619:TBF196619 TKZ196619:TLB196619 TUV196619:TUX196619 UER196619:UET196619 UON196619:UOP196619 UYJ196619:UYL196619 VIF196619:VIH196619 VSB196619:VSD196619 WBX196619:WBZ196619 WLT196619:WLV196619 WVP196619:WVR196619 H262155:J262155 JD262155:JF262155 SZ262155:TB262155 ACV262155:ACX262155 AMR262155:AMT262155 AWN262155:AWP262155 BGJ262155:BGL262155 BQF262155:BQH262155 CAB262155:CAD262155 CJX262155:CJZ262155 CTT262155:CTV262155 DDP262155:DDR262155 DNL262155:DNN262155 DXH262155:DXJ262155 EHD262155:EHF262155 EQZ262155:ERB262155 FAV262155:FAX262155 FKR262155:FKT262155 FUN262155:FUP262155 GEJ262155:GEL262155 GOF262155:GOH262155 GYB262155:GYD262155 HHX262155:HHZ262155 HRT262155:HRV262155 IBP262155:IBR262155 ILL262155:ILN262155 IVH262155:IVJ262155 JFD262155:JFF262155 JOZ262155:JPB262155 JYV262155:JYX262155 KIR262155:KIT262155 KSN262155:KSP262155 LCJ262155:LCL262155 LMF262155:LMH262155 LWB262155:LWD262155 MFX262155:MFZ262155 MPT262155:MPV262155 MZP262155:MZR262155 NJL262155:NJN262155 NTH262155:NTJ262155 ODD262155:ODF262155 OMZ262155:ONB262155 OWV262155:OWX262155 PGR262155:PGT262155 PQN262155:PQP262155 QAJ262155:QAL262155 QKF262155:QKH262155 QUB262155:QUD262155 RDX262155:RDZ262155 RNT262155:RNV262155 RXP262155:RXR262155 SHL262155:SHN262155 SRH262155:SRJ262155 TBD262155:TBF262155 TKZ262155:TLB262155 TUV262155:TUX262155 UER262155:UET262155 UON262155:UOP262155 UYJ262155:UYL262155 VIF262155:VIH262155 VSB262155:VSD262155 WBX262155:WBZ262155 WLT262155:WLV262155 WVP262155:WVR262155 H327691:J327691 JD327691:JF327691 SZ327691:TB327691 ACV327691:ACX327691 AMR327691:AMT327691 AWN327691:AWP327691 BGJ327691:BGL327691 BQF327691:BQH327691 CAB327691:CAD327691 CJX327691:CJZ327691 CTT327691:CTV327691 DDP327691:DDR327691 DNL327691:DNN327691 DXH327691:DXJ327691 EHD327691:EHF327691 EQZ327691:ERB327691 FAV327691:FAX327691 FKR327691:FKT327691 FUN327691:FUP327691 GEJ327691:GEL327691 GOF327691:GOH327691 GYB327691:GYD327691 HHX327691:HHZ327691 HRT327691:HRV327691 IBP327691:IBR327691 ILL327691:ILN327691 IVH327691:IVJ327691 JFD327691:JFF327691 JOZ327691:JPB327691 JYV327691:JYX327691 KIR327691:KIT327691 KSN327691:KSP327691 LCJ327691:LCL327691 LMF327691:LMH327691 LWB327691:LWD327691 MFX327691:MFZ327691 MPT327691:MPV327691 MZP327691:MZR327691 NJL327691:NJN327691 NTH327691:NTJ327691 ODD327691:ODF327691 OMZ327691:ONB327691 OWV327691:OWX327691 PGR327691:PGT327691 PQN327691:PQP327691 QAJ327691:QAL327691 QKF327691:QKH327691 QUB327691:QUD327691 RDX327691:RDZ327691 RNT327691:RNV327691 RXP327691:RXR327691 SHL327691:SHN327691 SRH327691:SRJ327691 TBD327691:TBF327691 TKZ327691:TLB327691 TUV327691:TUX327691 UER327691:UET327691 UON327691:UOP327691 UYJ327691:UYL327691 VIF327691:VIH327691 VSB327691:VSD327691 WBX327691:WBZ327691 WLT327691:WLV327691 WVP327691:WVR327691 H393227:J393227 JD393227:JF393227 SZ393227:TB393227 ACV393227:ACX393227 AMR393227:AMT393227 AWN393227:AWP393227 BGJ393227:BGL393227 BQF393227:BQH393227 CAB393227:CAD393227 CJX393227:CJZ393227 CTT393227:CTV393227 DDP393227:DDR393227 DNL393227:DNN393227 DXH393227:DXJ393227 EHD393227:EHF393227 EQZ393227:ERB393227 FAV393227:FAX393227 FKR393227:FKT393227 FUN393227:FUP393227 GEJ393227:GEL393227 GOF393227:GOH393227 GYB393227:GYD393227 HHX393227:HHZ393227 HRT393227:HRV393227 IBP393227:IBR393227 ILL393227:ILN393227 IVH393227:IVJ393227 JFD393227:JFF393227 JOZ393227:JPB393227 JYV393227:JYX393227 KIR393227:KIT393227 KSN393227:KSP393227 LCJ393227:LCL393227 LMF393227:LMH393227 LWB393227:LWD393227 MFX393227:MFZ393227 MPT393227:MPV393227 MZP393227:MZR393227 NJL393227:NJN393227 NTH393227:NTJ393227 ODD393227:ODF393227 OMZ393227:ONB393227 OWV393227:OWX393227 PGR393227:PGT393227 PQN393227:PQP393227 QAJ393227:QAL393227 QKF393227:QKH393227 QUB393227:QUD393227 RDX393227:RDZ393227 RNT393227:RNV393227 RXP393227:RXR393227 SHL393227:SHN393227 SRH393227:SRJ393227 TBD393227:TBF393227 TKZ393227:TLB393227 TUV393227:TUX393227 UER393227:UET393227 UON393227:UOP393227 UYJ393227:UYL393227 VIF393227:VIH393227 VSB393227:VSD393227 WBX393227:WBZ393227 WLT393227:WLV393227 WVP393227:WVR393227 H458763:J458763 JD458763:JF458763 SZ458763:TB458763 ACV458763:ACX458763 AMR458763:AMT458763 AWN458763:AWP458763 BGJ458763:BGL458763 BQF458763:BQH458763 CAB458763:CAD458763 CJX458763:CJZ458763 CTT458763:CTV458763 DDP458763:DDR458763 DNL458763:DNN458763 DXH458763:DXJ458763 EHD458763:EHF458763 EQZ458763:ERB458763 FAV458763:FAX458763 FKR458763:FKT458763 FUN458763:FUP458763 GEJ458763:GEL458763 GOF458763:GOH458763 GYB458763:GYD458763 HHX458763:HHZ458763 HRT458763:HRV458763 IBP458763:IBR458763 ILL458763:ILN458763 IVH458763:IVJ458763 JFD458763:JFF458763 JOZ458763:JPB458763 JYV458763:JYX458763 KIR458763:KIT458763 KSN458763:KSP458763 LCJ458763:LCL458763 LMF458763:LMH458763 LWB458763:LWD458763 MFX458763:MFZ458763 MPT458763:MPV458763 MZP458763:MZR458763 NJL458763:NJN458763 NTH458763:NTJ458763 ODD458763:ODF458763 OMZ458763:ONB458763 OWV458763:OWX458763 PGR458763:PGT458763 PQN458763:PQP458763 QAJ458763:QAL458763 QKF458763:QKH458763 QUB458763:QUD458763 RDX458763:RDZ458763 RNT458763:RNV458763 RXP458763:RXR458763 SHL458763:SHN458763 SRH458763:SRJ458763 TBD458763:TBF458763 TKZ458763:TLB458763 TUV458763:TUX458763 UER458763:UET458763 UON458763:UOP458763 UYJ458763:UYL458763 VIF458763:VIH458763 VSB458763:VSD458763 WBX458763:WBZ458763 WLT458763:WLV458763 WVP458763:WVR458763 H524299:J524299 JD524299:JF524299 SZ524299:TB524299 ACV524299:ACX524299 AMR524299:AMT524299 AWN524299:AWP524299 BGJ524299:BGL524299 BQF524299:BQH524299 CAB524299:CAD524299 CJX524299:CJZ524299 CTT524299:CTV524299 DDP524299:DDR524299 DNL524299:DNN524299 DXH524299:DXJ524299 EHD524299:EHF524299 EQZ524299:ERB524299 FAV524299:FAX524299 FKR524299:FKT524299 FUN524299:FUP524299 GEJ524299:GEL524299 GOF524299:GOH524299 GYB524299:GYD524299 HHX524299:HHZ524299 HRT524299:HRV524299 IBP524299:IBR524299 ILL524299:ILN524299 IVH524299:IVJ524299 JFD524299:JFF524299 JOZ524299:JPB524299 JYV524299:JYX524299 KIR524299:KIT524299 KSN524299:KSP524299 LCJ524299:LCL524299 LMF524299:LMH524299 LWB524299:LWD524299 MFX524299:MFZ524299 MPT524299:MPV524299 MZP524299:MZR524299 NJL524299:NJN524299 NTH524299:NTJ524299 ODD524299:ODF524299 OMZ524299:ONB524299 OWV524299:OWX524299 PGR524299:PGT524299 PQN524299:PQP524299 QAJ524299:QAL524299 QKF524299:QKH524299 QUB524299:QUD524299 RDX524299:RDZ524299 RNT524299:RNV524299 RXP524299:RXR524299 SHL524299:SHN524299 SRH524299:SRJ524299 TBD524299:TBF524299 TKZ524299:TLB524299 TUV524299:TUX524299 UER524299:UET524299 UON524299:UOP524299 UYJ524299:UYL524299 VIF524299:VIH524299 VSB524299:VSD524299 WBX524299:WBZ524299 WLT524299:WLV524299 WVP524299:WVR524299 H589835:J589835 JD589835:JF589835 SZ589835:TB589835 ACV589835:ACX589835 AMR589835:AMT589835 AWN589835:AWP589835 BGJ589835:BGL589835 BQF589835:BQH589835 CAB589835:CAD589835 CJX589835:CJZ589835 CTT589835:CTV589835 DDP589835:DDR589835 DNL589835:DNN589835 DXH589835:DXJ589835 EHD589835:EHF589835 EQZ589835:ERB589835 FAV589835:FAX589835 FKR589835:FKT589835 FUN589835:FUP589835 GEJ589835:GEL589835 GOF589835:GOH589835 GYB589835:GYD589835 HHX589835:HHZ589835 HRT589835:HRV589835 IBP589835:IBR589835 ILL589835:ILN589835 IVH589835:IVJ589835 JFD589835:JFF589835 JOZ589835:JPB589835 JYV589835:JYX589835 KIR589835:KIT589835 KSN589835:KSP589835 LCJ589835:LCL589835 LMF589835:LMH589835 LWB589835:LWD589835 MFX589835:MFZ589835 MPT589835:MPV589835 MZP589835:MZR589835 NJL589835:NJN589835 NTH589835:NTJ589835 ODD589835:ODF589835 OMZ589835:ONB589835 OWV589835:OWX589835 PGR589835:PGT589835 PQN589835:PQP589835 QAJ589835:QAL589835 QKF589835:QKH589835 QUB589835:QUD589835 RDX589835:RDZ589835 RNT589835:RNV589835 RXP589835:RXR589835 SHL589835:SHN589835 SRH589835:SRJ589835 TBD589835:TBF589835 TKZ589835:TLB589835 TUV589835:TUX589835 UER589835:UET589835 UON589835:UOP589835 UYJ589835:UYL589835 VIF589835:VIH589835 VSB589835:VSD589835 WBX589835:WBZ589835 WLT589835:WLV589835 WVP589835:WVR589835 H655371:J655371 JD655371:JF655371 SZ655371:TB655371 ACV655371:ACX655371 AMR655371:AMT655371 AWN655371:AWP655371 BGJ655371:BGL655371 BQF655371:BQH655371 CAB655371:CAD655371 CJX655371:CJZ655371 CTT655371:CTV655371 DDP655371:DDR655371 DNL655371:DNN655371 DXH655371:DXJ655371 EHD655371:EHF655371 EQZ655371:ERB655371 FAV655371:FAX655371 FKR655371:FKT655371 FUN655371:FUP655371 GEJ655371:GEL655371 GOF655371:GOH655371 GYB655371:GYD655371 HHX655371:HHZ655371 HRT655371:HRV655371 IBP655371:IBR655371 ILL655371:ILN655371 IVH655371:IVJ655371 JFD655371:JFF655371 JOZ655371:JPB655371 JYV655371:JYX655371 KIR655371:KIT655371 KSN655371:KSP655371 LCJ655371:LCL655371 LMF655371:LMH655371 LWB655371:LWD655371 MFX655371:MFZ655371 MPT655371:MPV655371 MZP655371:MZR655371 NJL655371:NJN655371 NTH655371:NTJ655371 ODD655371:ODF655371 OMZ655371:ONB655371 OWV655371:OWX655371 PGR655371:PGT655371 PQN655371:PQP655371 QAJ655371:QAL655371 QKF655371:QKH655371 QUB655371:QUD655371 RDX655371:RDZ655371 RNT655371:RNV655371 RXP655371:RXR655371 SHL655371:SHN655371 SRH655371:SRJ655371 TBD655371:TBF655371 TKZ655371:TLB655371 TUV655371:TUX655371 UER655371:UET655371 UON655371:UOP655371 UYJ655371:UYL655371 VIF655371:VIH655371 VSB655371:VSD655371 WBX655371:WBZ655371 WLT655371:WLV655371 WVP655371:WVR655371 H720907:J720907 JD720907:JF720907 SZ720907:TB720907 ACV720907:ACX720907 AMR720907:AMT720907 AWN720907:AWP720907 BGJ720907:BGL720907 BQF720907:BQH720907 CAB720907:CAD720907 CJX720907:CJZ720907 CTT720907:CTV720907 DDP720907:DDR720907 DNL720907:DNN720907 DXH720907:DXJ720907 EHD720907:EHF720907 EQZ720907:ERB720907 FAV720907:FAX720907 FKR720907:FKT720907 FUN720907:FUP720907 GEJ720907:GEL720907 GOF720907:GOH720907 GYB720907:GYD720907 HHX720907:HHZ720907 HRT720907:HRV720907 IBP720907:IBR720907 ILL720907:ILN720907 IVH720907:IVJ720907 JFD720907:JFF720907 JOZ720907:JPB720907 JYV720907:JYX720907 KIR720907:KIT720907 KSN720907:KSP720907 LCJ720907:LCL720907 LMF720907:LMH720907 LWB720907:LWD720907 MFX720907:MFZ720907 MPT720907:MPV720907 MZP720907:MZR720907 NJL720907:NJN720907 NTH720907:NTJ720907 ODD720907:ODF720907 OMZ720907:ONB720907 OWV720907:OWX720907 PGR720907:PGT720907 PQN720907:PQP720907 QAJ720907:QAL720907 QKF720907:QKH720907 QUB720907:QUD720907 RDX720907:RDZ720907 RNT720907:RNV720907 RXP720907:RXR720907 SHL720907:SHN720907 SRH720907:SRJ720907 TBD720907:TBF720907 TKZ720907:TLB720907 TUV720907:TUX720907 UER720907:UET720907 UON720907:UOP720907 UYJ720907:UYL720907 VIF720907:VIH720907 VSB720907:VSD720907 WBX720907:WBZ720907 WLT720907:WLV720907 WVP720907:WVR720907 H786443:J786443 JD786443:JF786443 SZ786443:TB786443 ACV786443:ACX786443 AMR786443:AMT786443 AWN786443:AWP786443 BGJ786443:BGL786443 BQF786443:BQH786443 CAB786443:CAD786443 CJX786443:CJZ786443 CTT786443:CTV786443 DDP786443:DDR786443 DNL786443:DNN786443 DXH786443:DXJ786443 EHD786443:EHF786443 EQZ786443:ERB786443 FAV786443:FAX786443 FKR786443:FKT786443 FUN786443:FUP786443 GEJ786443:GEL786443 GOF786443:GOH786443 GYB786443:GYD786443 HHX786443:HHZ786443 HRT786443:HRV786443 IBP786443:IBR786443 ILL786443:ILN786443 IVH786443:IVJ786443 JFD786443:JFF786443 JOZ786443:JPB786443 JYV786443:JYX786443 KIR786443:KIT786443 KSN786443:KSP786443 LCJ786443:LCL786443 LMF786443:LMH786443 LWB786443:LWD786443 MFX786443:MFZ786443 MPT786443:MPV786443 MZP786443:MZR786443 NJL786443:NJN786443 NTH786443:NTJ786443 ODD786443:ODF786443 OMZ786443:ONB786443 OWV786443:OWX786443 PGR786443:PGT786443 PQN786443:PQP786443 QAJ786443:QAL786443 QKF786443:QKH786443 QUB786443:QUD786443 RDX786443:RDZ786443 RNT786443:RNV786443 RXP786443:RXR786443 SHL786443:SHN786443 SRH786443:SRJ786443 TBD786443:TBF786443 TKZ786443:TLB786443 TUV786443:TUX786443 UER786443:UET786443 UON786443:UOP786443 UYJ786443:UYL786443 VIF786443:VIH786443 VSB786443:VSD786443 WBX786443:WBZ786443 WLT786443:WLV786443 WVP786443:WVR786443 H851979:J851979 JD851979:JF851979 SZ851979:TB851979 ACV851979:ACX851979 AMR851979:AMT851979 AWN851979:AWP851979 BGJ851979:BGL851979 BQF851979:BQH851979 CAB851979:CAD851979 CJX851979:CJZ851979 CTT851979:CTV851979 DDP851979:DDR851979 DNL851979:DNN851979 DXH851979:DXJ851979 EHD851979:EHF851979 EQZ851979:ERB851979 FAV851979:FAX851979 FKR851979:FKT851979 FUN851979:FUP851979 GEJ851979:GEL851979 GOF851979:GOH851979 GYB851979:GYD851979 HHX851979:HHZ851979 HRT851979:HRV851979 IBP851979:IBR851979 ILL851979:ILN851979 IVH851979:IVJ851979 JFD851979:JFF851979 JOZ851979:JPB851979 JYV851979:JYX851979 KIR851979:KIT851979 KSN851979:KSP851979 LCJ851979:LCL851979 LMF851979:LMH851979 LWB851979:LWD851979 MFX851979:MFZ851979 MPT851979:MPV851979 MZP851979:MZR851979 NJL851979:NJN851979 NTH851979:NTJ851979 ODD851979:ODF851979 OMZ851979:ONB851979 OWV851979:OWX851979 PGR851979:PGT851979 PQN851979:PQP851979 QAJ851979:QAL851979 QKF851979:QKH851979 QUB851979:QUD851979 RDX851979:RDZ851979 RNT851979:RNV851979 RXP851979:RXR851979 SHL851979:SHN851979 SRH851979:SRJ851979 TBD851979:TBF851979 TKZ851979:TLB851979 TUV851979:TUX851979 UER851979:UET851979 UON851979:UOP851979 UYJ851979:UYL851979 VIF851979:VIH851979 VSB851979:VSD851979 WBX851979:WBZ851979 WLT851979:WLV851979 WVP851979:WVR851979 H917515:J917515 JD917515:JF917515 SZ917515:TB917515 ACV917515:ACX917515 AMR917515:AMT917515 AWN917515:AWP917515 BGJ917515:BGL917515 BQF917515:BQH917515 CAB917515:CAD917515 CJX917515:CJZ917515 CTT917515:CTV917515 DDP917515:DDR917515 DNL917515:DNN917515 DXH917515:DXJ917515 EHD917515:EHF917515 EQZ917515:ERB917515 FAV917515:FAX917515 FKR917515:FKT917515 FUN917515:FUP917515 GEJ917515:GEL917515 GOF917515:GOH917515 GYB917515:GYD917515 HHX917515:HHZ917515 HRT917515:HRV917515 IBP917515:IBR917515 ILL917515:ILN917515 IVH917515:IVJ917515 JFD917515:JFF917515 JOZ917515:JPB917515 JYV917515:JYX917515 KIR917515:KIT917515 KSN917515:KSP917515 LCJ917515:LCL917515 LMF917515:LMH917515 LWB917515:LWD917515 MFX917515:MFZ917515 MPT917515:MPV917515 MZP917515:MZR917515 NJL917515:NJN917515 NTH917515:NTJ917515 ODD917515:ODF917515 OMZ917515:ONB917515 OWV917515:OWX917515 PGR917515:PGT917515 PQN917515:PQP917515 QAJ917515:QAL917515 QKF917515:QKH917515 QUB917515:QUD917515 RDX917515:RDZ917515 RNT917515:RNV917515 RXP917515:RXR917515 SHL917515:SHN917515 SRH917515:SRJ917515 TBD917515:TBF917515 TKZ917515:TLB917515 TUV917515:TUX917515 UER917515:UET917515 UON917515:UOP917515 UYJ917515:UYL917515 VIF917515:VIH917515 VSB917515:VSD917515 WBX917515:WBZ917515 WLT917515:WLV917515 WVP917515:WVR917515 H983051:J983051 JD983051:JF983051 SZ983051:TB983051 ACV983051:ACX983051 AMR983051:AMT983051 AWN983051:AWP983051 BGJ983051:BGL983051 BQF983051:BQH983051 CAB983051:CAD983051 CJX983051:CJZ983051 CTT983051:CTV983051 DDP983051:DDR983051 DNL983051:DNN983051 DXH983051:DXJ983051 EHD983051:EHF983051 EQZ983051:ERB983051 FAV983051:FAX983051 FKR983051:FKT983051 FUN983051:FUP983051 GEJ983051:GEL983051 GOF983051:GOH983051 GYB983051:GYD983051 HHX983051:HHZ983051 HRT983051:HRV983051 IBP983051:IBR983051 ILL983051:ILN983051 IVH983051:IVJ983051 JFD983051:JFF983051 JOZ983051:JPB983051 JYV983051:JYX983051 KIR983051:KIT983051 KSN983051:KSP983051 LCJ983051:LCL983051 LMF983051:LMH983051 LWB983051:LWD983051 MFX983051:MFZ983051 MPT983051:MPV983051 MZP983051:MZR983051 NJL983051:NJN983051 NTH983051:NTJ983051 ODD983051:ODF983051 OMZ983051:ONB983051 OWV983051:OWX983051 PGR983051:PGT983051 PQN983051:PQP983051 QAJ983051:QAL983051 QKF983051:QKH983051 QUB983051:QUD983051 RDX983051:RDZ983051 RNT983051:RNV983051 RXP983051:RXR983051 SHL983051:SHN983051 SRH983051:SRJ983051 TBD983051:TBF983051 TKZ983051:TLB983051 TUV983051:TUX983051 UER983051:UET983051 UON983051:UOP983051 UYJ983051:UYL983051 VIF983051:VIH983051 VSB983051:VSD983051 WBX983051:WBZ983051 WLT983051:WLV983051 WVP983051:WVR983051">
      <formula1>$S$3:$S$6</formula1>
    </dataValidation>
    <dataValidation type="list" allowBlank="1" sqref="K11:P11 JG11:JL11 TC11:TH11 ACY11:ADD11 AMU11:AMZ11 AWQ11:AWV11 BGM11:BGR11 BQI11:BQN11 CAE11:CAJ11 CKA11:CKF11 CTW11:CUB11 DDS11:DDX11 DNO11:DNT11 DXK11:DXP11 EHG11:EHL11 ERC11:ERH11 FAY11:FBD11 FKU11:FKZ11 FUQ11:FUV11 GEM11:GER11 GOI11:GON11 GYE11:GYJ11 HIA11:HIF11 HRW11:HSB11 IBS11:IBX11 ILO11:ILT11 IVK11:IVP11 JFG11:JFL11 JPC11:JPH11 JYY11:JZD11 KIU11:KIZ11 KSQ11:KSV11 LCM11:LCR11 LMI11:LMN11 LWE11:LWJ11 MGA11:MGF11 MPW11:MQB11 MZS11:MZX11 NJO11:NJT11 NTK11:NTP11 ODG11:ODL11 ONC11:ONH11 OWY11:OXD11 PGU11:PGZ11 PQQ11:PQV11 QAM11:QAR11 QKI11:QKN11 QUE11:QUJ11 REA11:REF11 RNW11:ROB11 RXS11:RXX11 SHO11:SHT11 SRK11:SRP11 TBG11:TBL11 TLC11:TLH11 TUY11:TVD11 UEU11:UEZ11 UOQ11:UOV11 UYM11:UYR11 VII11:VIN11 VSE11:VSJ11 WCA11:WCF11 WLW11:WMB11 WVS11:WVX11 K65547:P65547 JG65547:JL65547 TC65547:TH65547 ACY65547:ADD65547 AMU65547:AMZ65547 AWQ65547:AWV65547 BGM65547:BGR65547 BQI65547:BQN65547 CAE65547:CAJ65547 CKA65547:CKF65547 CTW65547:CUB65547 DDS65547:DDX65547 DNO65547:DNT65547 DXK65547:DXP65547 EHG65547:EHL65547 ERC65547:ERH65547 FAY65547:FBD65547 FKU65547:FKZ65547 FUQ65547:FUV65547 GEM65547:GER65547 GOI65547:GON65547 GYE65547:GYJ65547 HIA65547:HIF65547 HRW65547:HSB65547 IBS65547:IBX65547 ILO65547:ILT65547 IVK65547:IVP65547 JFG65547:JFL65547 JPC65547:JPH65547 JYY65547:JZD65547 KIU65547:KIZ65547 KSQ65547:KSV65547 LCM65547:LCR65547 LMI65547:LMN65547 LWE65547:LWJ65547 MGA65547:MGF65547 MPW65547:MQB65547 MZS65547:MZX65547 NJO65547:NJT65547 NTK65547:NTP65547 ODG65547:ODL65547 ONC65547:ONH65547 OWY65547:OXD65547 PGU65547:PGZ65547 PQQ65547:PQV65547 QAM65547:QAR65547 QKI65547:QKN65547 QUE65547:QUJ65547 REA65547:REF65547 RNW65547:ROB65547 RXS65547:RXX65547 SHO65547:SHT65547 SRK65547:SRP65547 TBG65547:TBL65547 TLC65547:TLH65547 TUY65547:TVD65547 UEU65547:UEZ65547 UOQ65547:UOV65547 UYM65547:UYR65547 VII65547:VIN65547 VSE65547:VSJ65547 WCA65547:WCF65547 WLW65547:WMB65547 WVS65547:WVX65547 K131083:P131083 JG131083:JL131083 TC131083:TH131083 ACY131083:ADD131083 AMU131083:AMZ131083 AWQ131083:AWV131083 BGM131083:BGR131083 BQI131083:BQN131083 CAE131083:CAJ131083 CKA131083:CKF131083 CTW131083:CUB131083 DDS131083:DDX131083 DNO131083:DNT131083 DXK131083:DXP131083 EHG131083:EHL131083 ERC131083:ERH131083 FAY131083:FBD131083 FKU131083:FKZ131083 FUQ131083:FUV131083 GEM131083:GER131083 GOI131083:GON131083 GYE131083:GYJ131083 HIA131083:HIF131083 HRW131083:HSB131083 IBS131083:IBX131083 ILO131083:ILT131083 IVK131083:IVP131083 JFG131083:JFL131083 JPC131083:JPH131083 JYY131083:JZD131083 KIU131083:KIZ131083 KSQ131083:KSV131083 LCM131083:LCR131083 LMI131083:LMN131083 LWE131083:LWJ131083 MGA131083:MGF131083 MPW131083:MQB131083 MZS131083:MZX131083 NJO131083:NJT131083 NTK131083:NTP131083 ODG131083:ODL131083 ONC131083:ONH131083 OWY131083:OXD131083 PGU131083:PGZ131083 PQQ131083:PQV131083 QAM131083:QAR131083 QKI131083:QKN131083 QUE131083:QUJ131083 REA131083:REF131083 RNW131083:ROB131083 RXS131083:RXX131083 SHO131083:SHT131083 SRK131083:SRP131083 TBG131083:TBL131083 TLC131083:TLH131083 TUY131083:TVD131083 UEU131083:UEZ131083 UOQ131083:UOV131083 UYM131083:UYR131083 VII131083:VIN131083 VSE131083:VSJ131083 WCA131083:WCF131083 WLW131083:WMB131083 WVS131083:WVX131083 K196619:P196619 JG196619:JL196619 TC196619:TH196619 ACY196619:ADD196619 AMU196619:AMZ196619 AWQ196619:AWV196619 BGM196619:BGR196619 BQI196619:BQN196619 CAE196619:CAJ196619 CKA196619:CKF196619 CTW196619:CUB196619 DDS196619:DDX196619 DNO196619:DNT196619 DXK196619:DXP196619 EHG196619:EHL196619 ERC196619:ERH196619 FAY196619:FBD196619 FKU196619:FKZ196619 FUQ196619:FUV196619 GEM196619:GER196619 GOI196619:GON196619 GYE196619:GYJ196619 HIA196619:HIF196619 HRW196619:HSB196619 IBS196619:IBX196619 ILO196619:ILT196619 IVK196619:IVP196619 JFG196619:JFL196619 JPC196619:JPH196619 JYY196619:JZD196619 KIU196619:KIZ196619 KSQ196619:KSV196619 LCM196619:LCR196619 LMI196619:LMN196619 LWE196619:LWJ196619 MGA196619:MGF196619 MPW196619:MQB196619 MZS196619:MZX196619 NJO196619:NJT196619 NTK196619:NTP196619 ODG196619:ODL196619 ONC196619:ONH196619 OWY196619:OXD196619 PGU196619:PGZ196619 PQQ196619:PQV196619 QAM196619:QAR196619 QKI196619:QKN196619 QUE196619:QUJ196619 REA196619:REF196619 RNW196619:ROB196619 RXS196619:RXX196619 SHO196619:SHT196619 SRK196619:SRP196619 TBG196619:TBL196619 TLC196619:TLH196619 TUY196619:TVD196619 UEU196619:UEZ196619 UOQ196619:UOV196619 UYM196619:UYR196619 VII196619:VIN196619 VSE196619:VSJ196619 WCA196619:WCF196619 WLW196619:WMB196619 WVS196619:WVX196619 K262155:P262155 JG262155:JL262155 TC262155:TH262155 ACY262155:ADD262155 AMU262155:AMZ262155 AWQ262155:AWV262155 BGM262155:BGR262155 BQI262155:BQN262155 CAE262155:CAJ262155 CKA262155:CKF262155 CTW262155:CUB262155 DDS262155:DDX262155 DNO262155:DNT262155 DXK262155:DXP262155 EHG262155:EHL262155 ERC262155:ERH262155 FAY262155:FBD262155 FKU262155:FKZ262155 FUQ262155:FUV262155 GEM262155:GER262155 GOI262155:GON262155 GYE262155:GYJ262155 HIA262155:HIF262155 HRW262155:HSB262155 IBS262155:IBX262155 ILO262155:ILT262155 IVK262155:IVP262155 JFG262155:JFL262155 JPC262155:JPH262155 JYY262155:JZD262155 KIU262155:KIZ262155 KSQ262155:KSV262155 LCM262155:LCR262155 LMI262155:LMN262155 LWE262155:LWJ262155 MGA262155:MGF262155 MPW262155:MQB262155 MZS262155:MZX262155 NJO262155:NJT262155 NTK262155:NTP262155 ODG262155:ODL262155 ONC262155:ONH262155 OWY262155:OXD262155 PGU262155:PGZ262155 PQQ262155:PQV262155 QAM262155:QAR262155 QKI262155:QKN262155 QUE262155:QUJ262155 REA262155:REF262155 RNW262155:ROB262155 RXS262155:RXX262155 SHO262155:SHT262155 SRK262155:SRP262155 TBG262155:TBL262155 TLC262155:TLH262155 TUY262155:TVD262155 UEU262155:UEZ262155 UOQ262155:UOV262155 UYM262155:UYR262155 VII262155:VIN262155 VSE262155:VSJ262155 WCA262155:WCF262155 WLW262155:WMB262155 WVS262155:WVX262155 K327691:P327691 JG327691:JL327691 TC327691:TH327691 ACY327691:ADD327691 AMU327691:AMZ327691 AWQ327691:AWV327691 BGM327691:BGR327691 BQI327691:BQN327691 CAE327691:CAJ327691 CKA327691:CKF327691 CTW327691:CUB327691 DDS327691:DDX327691 DNO327691:DNT327691 DXK327691:DXP327691 EHG327691:EHL327691 ERC327691:ERH327691 FAY327691:FBD327691 FKU327691:FKZ327691 FUQ327691:FUV327691 GEM327691:GER327691 GOI327691:GON327691 GYE327691:GYJ327691 HIA327691:HIF327691 HRW327691:HSB327691 IBS327691:IBX327691 ILO327691:ILT327691 IVK327691:IVP327691 JFG327691:JFL327691 JPC327691:JPH327691 JYY327691:JZD327691 KIU327691:KIZ327691 KSQ327691:KSV327691 LCM327691:LCR327691 LMI327691:LMN327691 LWE327691:LWJ327691 MGA327691:MGF327691 MPW327691:MQB327691 MZS327691:MZX327691 NJO327691:NJT327691 NTK327691:NTP327691 ODG327691:ODL327691 ONC327691:ONH327691 OWY327691:OXD327691 PGU327691:PGZ327691 PQQ327691:PQV327691 QAM327691:QAR327691 QKI327691:QKN327691 QUE327691:QUJ327691 REA327691:REF327691 RNW327691:ROB327691 RXS327691:RXX327691 SHO327691:SHT327691 SRK327691:SRP327691 TBG327691:TBL327691 TLC327691:TLH327691 TUY327691:TVD327691 UEU327691:UEZ327691 UOQ327691:UOV327691 UYM327691:UYR327691 VII327691:VIN327691 VSE327691:VSJ327691 WCA327691:WCF327691 WLW327691:WMB327691 WVS327691:WVX327691 K393227:P393227 JG393227:JL393227 TC393227:TH393227 ACY393227:ADD393227 AMU393227:AMZ393227 AWQ393227:AWV393227 BGM393227:BGR393227 BQI393227:BQN393227 CAE393227:CAJ393227 CKA393227:CKF393227 CTW393227:CUB393227 DDS393227:DDX393227 DNO393227:DNT393227 DXK393227:DXP393227 EHG393227:EHL393227 ERC393227:ERH393227 FAY393227:FBD393227 FKU393227:FKZ393227 FUQ393227:FUV393227 GEM393227:GER393227 GOI393227:GON393227 GYE393227:GYJ393227 HIA393227:HIF393227 HRW393227:HSB393227 IBS393227:IBX393227 ILO393227:ILT393227 IVK393227:IVP393227 JFG393227:JFL393227 JPC393227:JPH393227 JYY393227:JZD393227 KIU393227:KIZ393227 KSQ393227:KSV393227 LCM393227:LCR393227 LMI393227:LMN393227 LWE393227:LWJ393227 MGA393227:MGF393227 MPW393227:MQB393227 MZS393227:MZX393227 NJO393227:NJT393227 NTK393227:NTP393227 ODG393227:ODL393227 ONC393227:ONH393227 OWY393227:OXD393227 PGU393227:PGZ393227 PQQ393227:PQV393227 QAM393227:QAR393227 QKI393227:QKN393227 QUE393227:QUJ393227 REA393227:REF393227 RNW393227:ROB393227 RXS393227:RXX393227 SHO393227:SHT393227 SRK393227:SRP393227 TBG393227:TBL393227 TLC393227:TLH393227 TUY393227:TVD393227 UEU393227:UEZ393227 UOQ393227:UOV393227 UYM393227:UYR393227 VII393227:VIN393227 VSE393227:VSJ393227 WCA393227:WCF393227 WLW393227:WMB393227 WVS393227:WVX393227 K458763:P458763 JG458763:JL458763 TC458763:TH458763 ACY458763:ADD458763 AMU458763:AMZ458763 AWQ458763:AWV458763 BGM458763:BGR458763 BQI458763:BQN458763 CAE458763:CAJ458763 CKA458763:CKF458763 CTW458763:CUB458763 DDS458763:DDX458763 DNO458763:DNT458763 DXK458763:DXP458763 EHG458763:EHL458763 ERC458763:ERH458763 FAY458763:FBD458763 FKU458763:FKZ458763 FUQ458763:FUV458763 GEM458763:GER458763 GOI458763:GON458763 GYE458763:GYJ458763 HIA458763:HIF458763 HRW458763:HSB458763 IBS458763:IBX458763 ILO458763:ILT458763 IVK458763:IVP458763 JFG458763:JFL458763 JPC458763:JPH458763 JYY458763:JZD458763 KIU458763:KIZ458763 KSQ458763:KSV458763 LCM458763:LCR458763 LMI458763:LMN458763 LWE458763:LWJ458763 MGA458763:MGF458763 MPW458763:MQB458763 MZS458763:MZX458763 NJO458763:NJT458763 NTK458763:NTP458763 ODG458763:ODL458763 ONC458763:ONH458763 OWY458763:OXD458763 PGU458763:PGZ458763 PQQ458763:PQV458763 QAM458763:QAR458763 QKI458763:QKN458763 QUE458763:QUJ458763 REA458763:REF458763 RNW458763:ROB458763 RXS458763:RXX458763 SHO458763:SHT458763 SRK458763:SRP458763 TBG458763:TBL458763 TLC458763:TLH458763 TUY458763:TVD458763 UEU458763:UEZ458763 UOQ458763:UOV458763 UYM458763:UYR458763 VII458763:VIN458763 VSE458763:VSJ458763 WCA458763:WCF458763 WLW458763:WMB458763 WVS458763:WVX458763 K524299:P524299 JG524299:JL524299 TC524299:TH524299 ACY524299:ADD524299 AMU524299:AMZ524299 AWQ524299:AWV524299 BGM524299:BGR524299 BQI524299:BQN524299 CAE524299:CAJ524299 CKA524299:CKF524299 CTW524299:CUB524299 DDS524299:DDX524299 DNO524299:DNT524299 DXK524299:DXP524299 EHG524299:EHL524299 ERC524299:ERH524299 FAY524299:FBD524299 FKU524299:FKZ524299 FUQ524299:FUV524299 GEM524299:GER524299 GOI524299:GON524299 GYE524299:GYJ524299 HIA524299:HIF524299 HRW524299:HSB524299 IBS524299:IBX524299 ILO524299:ILT524299 IVK524299:IVP524299 JFG524299:JFL524299 JPC524299:JPH524299 JYY524299:JZD524299 KIU524299:KIZ524299 KSQ524299:KSV524299 LCM524299:LCR524299 LMI524299:LMN524299 LWE524299:LWJ524299 MGA524299:MGF524299 MPW524299:MQB524299 MZS524299:MZX524299 NJO524299:NJT524299 NTK524299:NTP524299 ODG524299:ODL524299 ONC524299:ONH524299 OWY524299:OXD524299 PGU524299:PGZ524299 PQQ524299:PQV524299 QAM524299:QAR524299 QKI524299:QKN524299 QUE524299:QUJ524299 REA524299:REF524299 RNW524299:ROB524299 RXS524299:RXX524299 SHO524299:SHT524299 SRK524299:SRP524299 TBG524299:TBL524299 TLC524299:TLH524299 TUY524299:TVD524299 UEU524299:UEZ524299 UOQ524299:UOV524299 UYM524299:UYR524299 VII524299:VIN524299 VSE524299:VSJ524299 WCA524299:WCF524299 WLW524299:WMB524299 WVS524299:WVX524299 K589835:P589835 JG589835:JL589835 TC589835:TH589835 ACY589835:ADD589835 AMU589835:AMZ589835 AWQ589835:AWV589835 BGM589835:BGR589835 BQI589835:BQN589835 CAE589835:CAJ589835 CKA589835:CKF589835 CTW589835:CUB589835 DDS589835:DDX589835 DNO589835:DNT589835 DXK589835:DXP589835 EHG589835:EHL589835 ERC589835:ERH589835 FAY589835:FBD589835 FKU589835:FKZ589835 FUQ589835:FUV589835 GEM589835:GER589835 GOI589835:GON589835 GYE589835:GYJ589835 HIA589835:HIF589835 HRW589835:HSB589835 IBS589835:IBX589835 ILO589835:ILT589835 IVK589835:IVP589835 JFG589835:JFL589835 JPC589835:JPH589835 JYY589835:JZD589835 KIU589835:KIZ589835 KSQ589835:KSV589835 LCM589835:LCR589835 LMI589835:LMN589835 LWE589835:LWJ589835 MGA589835:MGF589835 MPW589835:MQB589835 MZS589835:MZX589835 NJO589835:NJT589835 NTK589835:NTP589835 ODG589835:ODL589835 ONC589835:ONH589835 OWY589835:OXD589835 PGU589835:PGZ589835 PQQ589835:PQV589835 QAM589835:QAR589835 QKI589835:QKN589835 QUE589835:QUJ589835 REA589835:REF589835 RNW589835:ROB589835 RXS589835:RXX589835 SHO589835:SHT589835 SRK589835:SRP589835 TBG589835:TBL589835 TLC589835:TLH589835 TUY589835:TVD589835 UEU589835:UEZ589835 UOQ589835:UOV589835 UYM589835:UYR589835 VII589835:VIN589835 VSE589835:VSJ589835 WCA589835:WCF589835 WLW589835:WMB589835 WVS589835:WVX589835 K655371:P655371 JG655371:JL655371 TC655371:TH655371 ACY655371:ADD655371 AMU655371:AMZ655371 AWQ655371:AWV655371 BGM655371:BGR655371 BQI655371:BQN655371 CAE655371:CAJ655371 CKA655371:CKF655371 CTW655371:CUB655371 DDS655371:DDX655371 DNO655371:DNT655371 DXK655371:DXP655371 EHG655371:EHL655371 ERC655371:ERH655371 FAY655371:FBD655371 FKU655371:FKZ655371 FUQ655371:FUV655371 GEM655371:GER655371 GOI655371:GON655371 GYE655371:GYJ655371 HIA655371:HIF655371 HRW655371:HSB655371 IBS655371:IBX655371 ILO655371:ILT655371 IVK655371:IVP655371 JFG655371:JFL655371 JPC655371:JPH655371 JYY655371:JZD655371 KIU655371:KIZ655371 KSQ655371:KSV655371 LCM655371:LCR655371 LMI655371:LMN655371 LWE655371:LWJ655371 MGA655371:MGF655371 MPW655371:MQB655371 MZS655371:MZX655371 NJO655371:NJT655371 NTK655371:NTP655371 ODG655371:ODL655371 ONC655371:ONH655371 OWY655371:OXD655371 PGU655371:PGZ655371 PQQ655371:PQV655371 QAM655371:QAR655371 QKI655371:QKN655371 QUE655371:QUJ655371 REA655371:REF655371 RNW655371:ROB655371 RXS655371:RXX655371 SHO655371:SHT655371 SRK655371:SRP655371 TBG655371:TBL655371 TLC655371:TLH655371 TUY655371:TVD655371 UEU655371:UEZ655371 UOQ655371:UOV655371 UYM655371:UYR655371 VII655371:VIN655371 VSE655371:VSJ655371 WCA655371:WCF655371 WLW655371:WMB655371 WVS655371:WVX655371 K720907:P720907 JG720907:JL720907 TC720907:TH720907 ACY720907:ADD720907 AMU720907:AMZ720907 AWQ720907:AWV720907 BGM720907:BGR720907 BQI720907:BQN720907 CAE720907:CAJ720907 CKA720907:CKF720907 CTW720907:CUB720907 DDS720907:DDX720907 DNO720907:DNT720907 DXK720907:DXP720907 EHG720907:EHL720907 ERC720907:ERH720907 FAY720907:FBD720907 FKU720907:FKZ720907 FUQ720907:FUV720907 GEM720907:GER720907 GOI720907:GON720907 GYE720907:GYJ720907 HIA720907:HIF720907 HRW720907:HSB720907 IBS720907:IBX720907 ILO720907:ILT720907 IVK720907:IVP720907 JFG720907:JFL720907 JPC720907:JPH720907 JYY720907:JZD720907 KIU720907:KIZ720907 KSQ720907:KSV720907 LCM720907:LCR720907 LMI720907:LMN720907 LWE720907:LWJ720907 MGA720907:MGF720907 MPW720907:MQB720907 MZS720907:MZX720907 NJO720907:NJT720907 NTK720907:NTP720907 ODG720907:ODL720907 ONC720907:ONH720907 OWY720907:OXD720907 PGU720907:PGZ720907 PQQ720907:PQV720907 QAM720907:QAR720907 QKI720907:QKN720907 QUE720907:QUJ720907 REA720907:REF720907 RNW720907:ROB720907 RXS720907:RXX720907 SHO720907:SHT720907 SRK720907:SRP720907 TBG720907:TBL720907 TLC720907:TLH720907 TUY720907:TVD720907 UEU720907:UEZ720907 UOQ720907:UOV720907 UYM720907:UYR720907 VII720907:VIN720907 VSE720907:VSJ720907 WCA720907:WCF720907 WLW720907:WMB720907 WVS720907:WVX720907 K786443:P786443 JG786443:JL786443 TC786443:TH786443 ACY786443:ADD786443 AMU786443:AMZ786443 AWQ786443:AWV786443 BGM786443:BGR786443 BQI786443:BQN786443 CAE786443:CAJ786443 CKA786443:CKF786443 CTW786443:CUB786443 DDS786443:DDX786443 DNO786443:DNT786443 DXK786443:DXP786443 EHG786443:EHL786443 ERC786443:ERH786443 FAY786443:FBD786443 FKU786443:FKZ786443 FUQ786443:FUV786443 GEM786443:GER786443 GOI786443:GON786443 GYE786443:GYJ786443 HIA786443:HIF786443 HRW786443:HSB786443 IBS786443:IBX786443 ILO786443:ILT786443 IVK786443:IVP786443 JFG786443:JFL786443 JPC786443:JPH786443 JYY786443:JZD786443 KIU786443:KIZ786443 KSQ786443:KSV786443 LCM786443:LCR786443 LMI786443:LMN786443 LWE786443:LWJ786443 MGA786443:MGF786443 MPW786443:MQB786443 MZS786443:MZX786443 NJO786443:NJT786443 NTK786443:NTP786443 ODG786443:ODL786443 ONC786443:ONH786443 OWY786443:OXD786443 PGU786443:PGZ786443 PQQ786443:PQV786443 QAM786443:QAR786443 QKI786443:QKN786443 QUE786443:QUJ786443 REA786443:REF786443 RNW786443:ROB786443 RXS786443:RXX786443 SHO786443:SHT786443 SRK786443:SRP786443 TBG786443:TBL786443 TLC786443:TLH786443 TUY786443:TVD786443 UEU786443:UEZ786443 UOQ786443:UOV786443 UYM786443:UYR786443 VII786443:VIN786443 VSE786443:VSJ786443 WCA786443:WCF786443 WLW786443:WMB786443 WVS786443:WVX786443 K851979:P851979 JG851979:JL851979 TC851979:TH851979 ACY851979:ADD851979 AMU851979:AMZ851979 AWQ851979:AWV851979 BGM851979:BGR851979 BQI851979:BQN851979 CAE851979:CAJ851979 CKA851979:CKF851979 CTW851979:CUB851979 DDS851979:DDX851979 DNO851979:DNT851979 DXK851979:DXP851979 EHG851979:EHL851979 ERC851979:ERH851979 FAY851979:FBD851979 FKU851979:FKZ851979 FUQ851979:FUV851979 GEM851979:GER851979 GOI851979:GON851979 GYE851979:GYJ851979 HIA851979:HIF851979 HRW851979:HSB851979 IBS851979:IBX851979 ILO851979:ILT851979 IVK851979:IVP851979 JFG851979:JFL851979 JPC851979:JPH851979 JYY851979:JZD851979 KIU851979:KIZ851979 KSQ851979:KSV851979 LCM851979:LCR851979 LMI851979:LMN851979 LWE851979:LWJ851979 MGA851979:MGF851979 MPW851979:MQB851979 MZS851979:MZX851979 NJO851979:NJT851979 NTK851979:NTP851979 ODG851979:ODL851979 ONC851979:ONH851979 OWY851979:OXD851979 PGU851979:PGZ851979 PQQ851979:PQV851979 QAM851979:QAR851979 QKI851979:QKN851979 QUE851979:QUJ851979 REA851979:REF851979 RNW851979:ROB851979 RXS851979:RXX851979 SHO851979:SHT851979 SRK851979:SRP851979 TBG851979:TBL851979 TLC851979:TLH851979 TUY851979:TVD851979 UEU851979:UEZ851979 UOQ851979:UOV851979 UYM851979:UYR851979 VII851979:VIN851979 VSE851979:VSJ851979 WCA851979:WCF851979 WLW851979:WMB851979 WVS851979:WVX851979 K917515:P917515 JG917515:JL917515 TC917515:TH917515 ACY917515:ADD917515 AMU917515:AMZ917515 AWQ917515:AWV917515 BGM917515:BGR917515 BQI917515:BQN917515 CAE917515:CAJ917515 CKA917515:CKF917515 CTW917515:CUB917515 DDS917515:DDX917515 DNO917515:DNT917515 DXK917515:DXP917515 EHG917515:EHL917515 ERC917515:ERH917515 FAY917515:FBD917515 FKU917515:FKZ917515 FUQ917515:FUV917515 GEM917515:GER917515 GOI917515:GON917515 GYE917515:GYJ917515 HIA917515:HIF917515 HRW917515:HSB917515 IBS917515:IBX917515 ILO917515:ILT917515 IVK917515:IVP917515 JFG917515:JFL917515 JPC917515:JPH917515 JYY917515:JZD917515 KIU917515:KIZ917515 KSQ917515:KSV917515 LCM917515:LCR917515 LMI917515:LMN917515 LWE917515:LWJ917515 MGA917515:MGF917515 MPW917515:MQB917515 MZS917515:MZX917515 NJO917515:NJT917515 NTK917515:NTP917515 ODG917515:ODL917515 ONC917515:ONH917515 OWY917515:OXD917515 PGU917515:PGZ917515 PQQ917515:PQV917515 QAM917515:QAR917515 QKI917515:QKN917515 QUE917515:QUJ917515 REA917515:REF917515 RNW917515:ROB917515 RXS917515:RXX917515 SHO917515:SHT917515 SRK917515:SRP917515 TBG917515:TBL917515 TLC917515:TLH917515 TUY917515:TVD917515 UEU917515:UEZ917515 UOQ917515:UOV917515 UYM917515:UYR917515 VII917515:VIN917515 VSE917515:VSJ917515 WCA917515:WCF917515 WLW917515:WMB917515 WVS917515:WVX917515 K983051:P983051 JG983051:JL983051 TC983051:TH983051 ACY983051:ADD983051 AMU983051:AMZ983051 AWQ983051:AWV983051 BGM983051:BGR983051 BQI983051:BQN983051 CAE983051:CAJ983051 CKA983051:CKF983051 CTW983051:CUB983051 DDS983051:DDX983051 DNO983051:DNT983051 DXK983051:DXP983051 EHG983051:EHL983051 ERC983051:ERH983051 FAY983051:FBD983051 FKU983051:FKZ983051 FUQ983051:FUV983051 GEM983051:GER983051 GOI983051:GON983051 GYE983051:GYJ983051 HIA983051:HIF983051 HRW983051:HSB983051 IBS983051:IBX983051 ILO983051:ILT983051 IVK983051:IVP983051 JFG983051:JFL983051 JPC983051:JPH983051 JYY983051:JZD983051 KIU983051:KIZ983051 KSQ983051:KSV983051 LCM983051:LCR983051 LMI983051:LMN983051 LWE983051:LWJ983051 MGA983051:MGF983051 MPW983051:MQB983051 MZS983051:MZX983051 NJO983051:NJT983051 NTK983051:NTP983051 ODG983051:ODL983051 ONC983051:ONH983051 OWY983051:OXD983051 PGU983051:PGZ983051 PQQ983051:PQV983051 QAM983051:QAR983051 QKI983051:QKN983051 QUE983051:QUJ983051 REA983051:REF983051 RNW983051:ROB983051 RXS983051:RXX983051 SHO983051:SHT983051 SRK983051:SRP983051 TBG983051:TBL983051 TLC983051:TLH983051 TUY983051:TVD983051 UEU983051:UEZ983051 UOQ983051:UOV983051 UYM983051:UYR983051 VII983051:VIN983051 VSE983051:VSJ983051 WCA983051:WCF983051 WLW983051:WMB983051 WVS983051:WVX983051">
      <formula1>$U$3:$U$8</formula1>
    </dataValidation>
    <dataValidation type="list" allowBlank="1" sqref="K12:P13 JG12:JL13 TC12:TH13 ACY12:ADD13 AMU12:AMZ13 AWQ12:AWV13 BGM12:BGR13 BQI12:BQN13 CAE12:CAJ13 CKA12:CKF13 CTW12:CUB13 DDS12:DDX13 DNO12:DNT13 DXK12:DXP13 EHG12:EHL13 ERC12:ERH13 FAY12:FBD13 FKU12:FKZ13 FUQ12:FUV13 GEM12:GER13 GOI12:GON13 GYE12:GYJ13 HIA12:HIF13 HRW12:HSB13 IBS12:IBX13 ILO12:ILT13 IVK12:IVP13 JFG12:JFL13 JPC12:JPH13 JYY12:JZD13 KIU12:KIZ13 KSQ12:KSV13 LCM12:LCR13 LMI12:LMN13 LWE12:LWJ13 MGA12:MGF13 MPW12:MQB13 MZS12:MZX13 NJO12:NJT13 NTK12:NTP13 ODG12:ODL13 ONC12:ONH13 OWY12:OXD13 PGU12:PGZ13 PQQ12:PQV13 QAM12:QAR13 QKI12:QKN13 QUE12:QUJ13 REA12:REF13 RNW12:ROB13 RXS12:RXX13 SHO12:SHT13 SRK12:SRP13 TBG12:TBL13 TLC12:TLH13 TUY12:TVD13 UEU12:UEZ13 UOQ12:UOV13 UYM12:UYR13 VII12:VIN13 VSE12:VSJ13 WCA12:WCF13 WLW12:WMB13 WVS12:WVX13 K65548:P65549 JG65548:JL65549 TC65548:TH65549 ACY65548:ADD65549 AMU65548:AMZ65549 AWQ65548:AWV65549 BGM65548:BGR65549 BQI65548:BQN65549 CAE65548:CAJ65549 CKA65548:CKF65549 CTW65548:CUB65549 DDS65548:DDX65549 DNO65548:DNT65549 DXK65548:DXP65549 EHG65548:EHL65549 ERC65548:ERH65549 FAY65548:FBD65549 FKU65548:FKZ65549 FUQ65548:FUV65549 GEM65548:GER65549 GOI65548:GON65549 GYE65548:GYJ65549 HIA65548:HIF65549 HRW65548:HSB65549 IBS65548:IBX65549 ILO65548:ILT65549 IVK65548:IVP65549 JFG65548:JFL65549 JPC65548:JPH65549 JYY65548:JZD65549 KIU65548:KIZ65549 KSQ65548:KSV65549 LCM65548:LCR65549 LMI65548:LMN65549 LWE65548:LWJ65549 MGA65548:MGF65549 MPW65548:MQB65549 MZS65548:MZX65549 NJO65548:NJT65549 NTK65548:NTP65549 ODG65548:ODL65549 ONC65548:ONH65549 OWY65548:OXD65549 PGU65548:PGZ65549 PQQ65548:PQV65549 QAM65548:QAR65549 QKI65548:QKN65549 QUE65548:QUJ65549 REA65548:REF65549 RNW65548:ROB65549 RXS65548:RXX65549 SHO65548:SHT65549 SRK65548:SRP65549 TBG65548:TBL65549 TLC65548:TLH65549 TUY65548:TVD65549 UEU65548:UEZ65549 UOQ65548:UOV65549 UYM65548:UYR65549 VII65548:VIN65549 VSE65548:VSJ65549 WCA65548:WCF65549 WLW65548:WMB65549 WVS65548:WVX65549 K131084:P131085 JG131084:JL131085 TC131084:TH131085 ACY131084:ADD131085 AMU131084:AMZ131085 AWQ131084:AWV131085 BGM131084:BGR131085 BQI131084:BQN131085 CAE131084:CAJ131085 CKA131084:CKF131085 CTW131084:CUB131085 DDS131084:DDX131085 DNO131084:DNT131085 DXK131084:DXP131085 EHG131084:EHL131085 ERC131084:ERH131085 FAY131084:FBD131085 FKU131084:FKZ131085 FUQ131084:FUV131085 GEM131084:GER131085 GOI131084:GON131085 GYE131084:GYJ131085 HIA131084:HIF131085 HRW131084:HSB131085 IBS131084:IBX131085 ILO131084:ILT131085 IVK131084:IVP131085 JFG131084:JFL131085 JPC131084:JPH131085 JYY131084:JZD131085 KIU131084:KIZ131085 KSQ131084:KSV131085 LCM131084:LCR131085 LMI131084:LMN131085 LWE131084:LWJ131085 MGA131084:MGF131085 MPW131084:MQB131085 MZS131084:MZX131085 NJO131084:NJT131085 NTK131084:NTP131085 ODG131084:ODL131085 ONC131084:ONH131085 OWY131084:OXD131085 PGU131084:PGZ131085 PQQ131084:PQV131085 QAM131084:QAR131085 QKI131084:QKN131085 QUE131084:QUJ131085 REA131084:REF131085 RNW131084:ROB131085 RXS131084:RXX131085 SHO131084:SHT131085 SRK131084:SRP131085 TBG131084:TBL131085 TLC131084:TLH131085 TUY131084:TVD131085 UEU131084:UEZ131085 UOQ131084:UOV131085 UYM131084:UYR131085 VII131084:VIN131085 VSE131084:VSJ131085 WCA131084:WCF131085 WLW131084:WMB131085 WVS131084:WVX131085 K196620:P196621 JG196620:JL196621 TC196620:TH196621 ACY196620:ADD196621 AMU196620:AMZ196621 AWQ196620:AWV196621 BGM196620:BGR196621 BQI196620:BQN196621 CAE196620:CAJ196621 CKA196620:CKF196621 CTW196620:CUB196621 DDS196620:DDX196621 DNO196620:DNT196621 DXK196620:DXP196621 EHG196620:EHL196621 ERC196620:ERH196621 FAY196620:FBD196621 FKU196620:FKZ196621 FUQ196620:FUV196621 GEM196620:GER196621 GOI196620:GON196621 GYE196620:GYJ196621 HIA196620:HIF196621 HRW196620:HSB196621 IBS196620:IBX196621 ILO196620:ILT196621 IVK196620:IVP196621 JFG196620:JFL196621 JPC196620:JPH196621 JYY196620:JZD196621 KIU196620:KIZ196621 KSQ196620:KSV196621 LCM196620:LCR196621 LMI196620:LMN196621 LWE196620:LWJ196621 MGA196620:MGF196621 MPW196620:MQB196621 MZS196620:MZX196621 NJO196620:NJT196621 NTK196620:NTP196621 ODG196620:ODL196621 ONC196620:ONH196621 OWY196620:OXD196621 PGU196620:PGZ196621 PQQ196620:PQV196621 QAM196620:QAR196621 QKI196620:QKN196621 QUE196620:QUJ196621 REA196620:REF196621 RNW196620:ROB196621 RXS196620:RXX196621 SHO196620:SHT196621 SRK196620:SRP196621 TBG196620:TBL196621 TLC196620:TLH196621 TUY196620:TVD196621 UEU196620:UEZ196621 UOQ196620:UOV196621 UYM196620:UYR196621 VII196620:VIN196621 VSE196620:VSJ196621 WCA196620:WCF196621 WLW196620:WMB196621 WVS196620:WVX196621 K262156:P262157 JG262156:JL262157 TC262156:TH262157 ACY262156:ADD262157 AMU262156:AMZ262157 AWQ262156:AWV262157 BGM262156:BGR262157 BQI262156:BQN262157 CAE262156:CAJ262157 CKA262156:CKF262157 CTW262156:CUB262157 DDS262156:DDX262157 DNO262156:DNT262157 DXK262156:DXP262157 EHG262156:EHL262157 ERC262156:ERH262157 FAY262156:FBD262157 FKU262156:FKZ262157 FUQ262156:FUV262157 GEM262156:GER262157 GOI262156:GON262157 GYE262156:GYJ262157 HIA262156:HIF262157 HRW262156:HSB262157 IBS262156:IBX262157 ILO262156:ILT262157 IVK262156:IVP262157 JFG262156:JFL262157 JPC262156:JPH262157 JYY262156:JZD262157 KIU262156:KIZ262157 KSQ262156:KSV262157 LCM262156:LCR262157 LMI262156:LMN262157 LWE262156:LWJ262157 MGA262156:MGF262157 MPW262156:MQB262157 MZS262156:MZX262157 NJO262156:NJT262157 NTK262156:NTP262157 ODG262156:ODL262157 ONC262156:ONH262157 OWY262156:OXD262157 PGU262156:PGZ262157 PQQ262156:PQV262157 QAM262156:QAR262157 QKI262156:QKN262157 QUE262156:QUJ262157 REA262156:REF262157 RNW262156:ROB262157 RXS262156:RXX262157 SHO262156:SHT262157 SRK262156:SRP262157 TBG262156:TBL262157 TLC262156:TLH262157 TUY262156:TVD262157 UEU262156:UEZ262157 UOQ262156:UOV262157 UYM262156:UYR262157 VII262156:VIN262157 VSE262156:VSJ262157 WCA262156:WCF262157 WLW262156:WMB262157 WVS262156:WVX262157 K327692:P327693 JG327692:JL327693 TC327692:TH327693 ACY327692:ADD327693 AMU327692:AMZ327693 AWQ327692:AWV327693 BGM327692:BGR327693 BQI327692:BQN327693 CAE327692:CAJ327693 CKA327692:CKF327693 CTW327692:CUB327693 DDS327692:DDX327693 DNO327692:DNT327693 DXK327692:DXP327693 EHG327692:EHL327693 ERC327692:ERH327693 FAY327692:FBD327693 FKU327692:FKZ327693 FUQ327692:FUV327693 GEM327692:GER327693 GOI327692:GON327693 GYE327692:GYJ327693 HIA327692:HIF327693 HRW327692:HSB327693 IBS327692:IBX327693 ILO327692:ILT327693 IVK327692:IVP327693 JFG327692:JFL327693 JPC327692:JPH327693 JYY327692:JZD327693 KIU327692:KIZ327693 KSQ327692:KSV327693 LCM327692:LCR327693 LMI327692:LMN327693 LWE327692:LWJ327693 MGA327692:MGF327693 MPW327692:MQB327693 MZS327692:MZX327693 NJO327692:NJT327693 NTK327692:NTP327693 ODG327692:ODL327693 ONC327692:ONH327693 OWY327692:OXD327693 PGU327692:PGZ327693 PQQ327692:PQV327693 QAM327692:QAR327693 QKI327692:QKN327693 QUE327692:QUJ327693 REA327692:REF327693 RNW327692:ROB327693 RXS327692:RXX327693 SHO327692:SHT327693 SRK327692:SRP327693 TBG327692:TBL327693 TLC327692:TLH327693 TUY327692:TVD327693 UEU327692:UEZ327693 UOQ327692:UOV327693 UYM327692:UYR327693 VII327692:VIN327693 VSE327692:VSJ327693 WCA327692:WCF327693 WLW327692:WMB327693 WVS327692:WVX327693 K393228:P393229 JG393228:JL393229 TC393228:TH393229 ACY393228:ADD393229 AMU393228:AMZ393229 AWQ393228:AWV393229 BGM393228:BGR393229 BQI393228:BQN393229 CAE393228:CAJ393229 CKA393228:CKF393229 CTW393228:CUB393229 DDS393228:DDX393229 DNO393228:DNT393229 DXK393228:DXP393229 EHG393228:EHL393229 ERC393228:ERH393229 FAY393228:FBD393229 FKU393228:FKZ393229 FUQ393228:FUV393229 GEM393228:GER393229 GOI393228:GON393229 GYE393228:GYJ393229 HIA393228:HIF393229 HRW393228:HSB393229 IBS393228:IBX393229 ILO393228:ILT393229 IVK393228:IVP393229 JFG393228:JFL393229 JPC393228:JPH393229 JYY393228:JZD393229 KIU393228:KIZ393229 KSQ393228:KSV393229 LCM393228:LCR393229 LMI393228:LMN393229 LWE393228:LWJ393229 MGA393228:MGF393229 MPW393228:MQB393229 MZS393228:MZX393229 NJO393228:NJT393229 NTK393228:NTP393229 ODG393228:ODL393229 ONC393228:ONH393229 OWY393228:OXD393229 PGU393228:PGZ393229 PQQ393228:PQV393229 QAM393228:QAR393229 QKI393228:QKN393229 QUE393228:QUJ393229 REA393228:REF393229 RNW393228:ROB393229 RXS393228:RXX393229 SHO393228:SHT393229 SRK393228:SRP393229 TBG393228:TBL393229 TLC393228:TLH393229 TUY393228:TVD393229 UEU393228:UEZ393229 UOQ393228:UOV393229 UYM393228:UYR393229 VII393228:VIN393229 VSE393228:VSJ393229 WCA393228:WCF393229 WLW393228:WMB393229 WVS393228:WVX393229 K458764:P458765 JG458764:JL458765 TC458764:TH458765 ACY458764:ADD458765 AMU458764:AMZ458765 AWQ458764:AWV458765 BGM458764:BGR458765 BQI458764:BQN458765 CAE458764:CAJ458765 CKA458764:CKF458765 CTW458764:CUB458765 DDS458764:DDX458765 DNO458764:DNT458765 DXK458764:DXP458765 EHG458764:EHL458765 ERC458764:ERH458765 FAY458764:FBD458765 FKU458764:FKZ458765 FUQ458764:FUV458765 GEM458764:GER458765 GOI458764:GON458765 GYE458764:GYJ458765 HIA458764:HIF458765 HRW458764:HSB458765 IBS458764:IBX458765 ILO458764:ILT458765 IVK458764:IVP458765 JFG458764:JFL458765 JPC458764:JPH458765 JYY458764:JZD458765 KIU458764:KIZ458765 KSQ458764:KSV458765 LCM458764:LCR458765 LMI458764:LMN458765 LWE458764:LWJ458765 MGA458764:MGF458765 MPW458764:MQB458765 MZS458764:MZX458765 NJO458764:NJT458765 NTK458764:NTP458765 ODG458764:ODL458765 ONC458764:ONH458765 OWY458764:OXD458765 PGU458764:PGZ458765 PQQ458764:PQV458765 QAM458764:QAR458765 QKI458764:QKN458765 QUE458764:QUJ458765 REA458764:REF458765 RNW458764:ROB458765 RXS458764:RXX458765 SHO458764:SHT458765 SRK458764:SRP458765 TBG458764:TBL458765 TLC458764:TLH458765 TUY458764:TVD458765 UEU458764:UEZ458765 UOQ458764:UOV458765 UYM458764:UYR458765 VII458764:VIN458765 VSE458764:VSJ458765 WCA458764:WCF458765 WLW458764:WMB458765 WVS458764:WVX458765 K524300:P524301 JG524300:JL524301 TC524300:TH524301 ACY524300:ADD524301 AMU524300:AMZ524301 AWQ524300:AWV524301 BGM524300:BGR524301 BQI524300:BQN524301 CAE524300:CAJ524301 CKA524300:CKF524301 CTW524300:CUB524301 DDS524300:DDX524301 DNO524300:DNT524301 DXK524300:DXP524301 EHG524300:EHL524301 ERC524300:ERH524301 FAY524300:FBD524301 FKU524300:FKZ524301 FUQ524300:FUV524301 GEM524300:GER524301 GOI524300:GON524301 GYE524300:GYJ524301 HIA524300:HIF524301 HRW524300:HSB524301 IBS524300:IBX524301 ILO524300:ILT524301 IVK524300:IVP524301 JFG524300:JFL524301 JPC524300:JPH524301 JYY524300:JZD524301 KIU524300:KIZ524301 KSQ524300:KSV524301 LCM524300:LCR524301 LMI524300:LMN524301 LWE524300:LWJ524301 MGA524300:MGF524301 MPW524300:MQB524301 MZS524300:MZX524301 NJO524300:NJT524301 NTK524300:NTP524301 ODG524300:ODL524301 ONC524300:ONH524301 OWY524300:OXD524301 PGU524300:PGZ524301 PQQ524300:PQV524301 QAM524300:QAR524301 QKI524300:QKN524301 QUE524300:QUJ524301 REA524300:REF524301 RNW524300:ROB524301 RXS524300:RXX524301 SHO524300:SHT524301 SRK524300:SRP524301 TBG524300:TBL524301 TLC524300:TLH524301 TUY524300:TVD524301 UEU524300:UEZ524301 UOQ524300:UOV524301 UYM524300:UYR524301 VII524300:VIN524301 VSE524300:VSJ524301 WCA524300:WCF524301 WLW524300:WMB524301 WVS524300:WVX524301 K589836:P589837 JG589836:JL589837 TC589836:TH589837 ACY589836:ADD589837 AMU589836:AMZ589837 AWQ589836:AWV589837 BGM589836:BGR589837 BQI589836:BQN589837 CAE589836:CAJ589837 CKA589836:CKF589837 CTW589836:CUB589837 DDS589836:DDX589837 DNO589836:DNT589837 DXK589836:DXP589837 EHG589836:EHL589837 ERC589836:ERH589837 FAY589836:FBD589837 FKU589836:FKZ589837 FUQ589836:FUV589837 GEM589836:GER589837 GOI589836:GON589837 GYE589836:GYJ589837 HIA589836:HIF589837 HRW589836:HSB589837 IBS589836:IBX589837 ILO589836:ILT589837 IVK589836:IVP589837 JFG589836:JFL589837 JPC589836:JPH589837 JYY589836:JZD589837 KIU589836:KIZ589837 KSQ589836:KSV589837 LCM589836:LCR589837 LMI589836:LMN589837 LWE589836:LWJ589837 MGA589836:MGF589837 MPW589836:MQB589837 MZS589836:MZX589837 NJO589836:NJT589837 NTK589836:NTP589837 ODG589836:ODL589837 ONC589836:ONH589837 OWY589836:OXD589837 PGU589836:PGZ589837 PQQ589836:PQV589837 QAM589836:QAR589837 QKI589836:QKN589837 QUE589836:QUJ589837 REA589836:REF589837 RNW589836:ROB589837 RXS589836:RXX589837 SHO589836:SHT589837 SRK589836:SRP589837 TBG589836:TBL589837 TLC589836:TLH589837 TUY589836:TVD589837 UEU589836:UEZ589837 UOQ589836:UOV589837 UYM589836:UYR589837 VII589836:VIN589837 VSE589836:VSJ589837 WCA589836:WCF589837 WLW589836:WMB589837 WVS589836:WVX589837 K655372:P655373 JG655372:JL655373 TC655372:TH655373 ACY655372:ADD655373 AMU655372:AMZ655373 AWQ655372:AWV655373 BGM655372:BGR655373 BQI655372:BQN655373 CAE655372:CAJ655373 CKA655372:CKF655373 CTW655372:CUB655373 DDS655372:DDX655373 DNO655372:DNT655373 DXK655372:DXP655373 EHG655372:EHL655373 ERC655372:ERH655373 FAY655372:FBD655373 FKU655372:FKZ655373 FUQ655372:FUV655373 GEM655372:GER655373 GOI655372:GON655373 GYE655372:GYJ655373 HIA655372:HIF655373 HRW655372:HSB655373 IBS655372:IBX655373 ILO655372:ILT655373 IVK655372:IVP655373 JFG655372:JFL655373 JPC655372:JPH655373 JYY655372:JZD655373 KIU655372:KIZ655373 KSQ655372:KSV655373 LCM655372:LCR655373 LMI655372:LMN655373 LWE655372:LWJ655373 MGA655372:MGF655373 MPW655372:MQB655373 MZS655372:MZX655373 NJO655372:NJT655373 NTK655372:NTP655373 ODG655372:ODL655373 ONC655372:ONH655373 OWY655372:OXD655373 PGU655372:PGZ655373 PQQ655372:PQV655373 QAM655372:QAR655373 QKI655372:QKN655373 QUE655372:QUJ655373 REA655372:REF655373 RNW655372:ROB655373 RXS655372:RXX655373 SHO655372:SHT655373 SRK655372:SRP655373 TBG655372:TBL655373 TLC655372:TLH655373 TUY655372:TVD655373 UEU655372:UEZ655373 UOQ655372:UOV655373 UYM655372:UYR655373 VII655372:VIN655373 VSE655372:VSJ655373 WCA655372:WCF655373 WLW655372:WMB655373 WVS655372:WVX655373 K720908:P720909 JG720908:JL720909 TC720908:TH720909 ACY720908:ADD720909 AMU720908:AMZ720909 AWQ720908:AWV720909 BGM720908:BGR720909 BQI720908:BQN720909 CAE720908:CAJ720909 CKA720908:CKF720909 CTW720908:CUB720909 DDS720908:DDX720909 DNO720908:DNT720909 DXK720908:DXP720909 EHG720908:EHL720909 ERC720908:ERH720909 FAY720908:FBD720909 FKU720908:FKZ720909 FUQ720908:FUV720909 GEM720908:GER720909 GOI720908:GON720909 GYE720908:GYJ720909 HIA720908:HIF720909 HRW720908:HSB720909 IBS720908:IBX720909 ILO720908:ILT720909 IVK720908:IVP720909 JFG720908:JFL720909 JPC720908:JPH720909 JYY720908:JZD720909 KIU720908:KIZ720909 KSQ720908:KSV720909 LCM720908:LCR720909 LMI720908:LMN720909 LWE720908:LWJ720909 MGA720908:MGF720909 MPW720908:MQB720909 MZS720908:MZX720909 NJO720908:NJT720909 NTK720908:NTP720909 ODG720908:ODL720909 ONC720908:ONH720909 OWY720908:OXD720909 PGU720908:PGZ720909 PQQ720908:PQV720909 QAM720908:QAR720909 QKI720908:QKN720909 QUE720908:QUJ720909 REA720908:REF720909 RNW720908:ROB720909 RXS720908:RXX720909 SHO720908:SHT720909 SRK720908:SRP720909 TBG720908:TBL720909 TLC720908:TLH720909 TUY720908:TVD720909 UEU720908:UEZ720909 UOQ720908:UOV720909 UYM720908:UYR720909 VII720908:VIN720909 VSE720908:VSJ720909 WCA720908:WCF720909 WLW720908:WMB720909 WVS720908:WVX720909 K786444:P786445 JG786444:JL786445 TC786444:TH786445 ACY786444:ADD786445 AMU786444:AMZ786445 AWQ786444:AWV786445 BGM786444:BGR786445 BQI786444:BQN786445 CAE786444:CAJ786445 CKA786444:CKF786445 CTW786444:CUB786445 DDS786444:DDX786445 DNO786444:DNT786445 DXK786444:DXP786445 EHG786444:EHL786445 ERC786444:ERH786445 FAY786444:FBD786445 FKU786444:FKZ786445 FUQ786444:FUV786445 GEM786444:GER786445 GOI786444:GON786445 GYE786444:GYJ786445 HIA786444:HIF786445 HRW786444:HSB786445 IBS786444:IBX786445 ILO786444:ILT786445 IVK786444:IVP786445 JFG786444:JFL786445 JPC786444:JPH786445 JYY786444:JZD786445 KIU786444:KIZ786445 KSQ786444:KSV786445 LCM786444:LCR786445 LMI786444:LMN786445 LWE786444:LWJ786445 MGA786444:MGF786445 MPW786444:MQB786445 MZS786444:MZX786445 NJO786444:NJT786445 NTK786444:NTP786445 ODG786444:ODL786445 ONC786444:ONH786445 OWY786444:OXD786445 PGU786444:PGZ786445 PQQ786444:PQV786445 QAM786444:QAR786445 QKI786444:QKN786445 QUE786444:QUJ786445 REA786444:REF786445 RNW786444:ROB786445 RXS786444:RXX786445 SHO786444:SHT786445 SRK786444:SRP786445 TBG786444:TBL786445 TLC786444:TLH786445 TUY786444:TVD786445 UEU786444:UEZ786445 UOQ786444:UOV786445 UYM786444:UYR786445 VII786444:VIN786445 VSE786444:VSJ786445 WCA786444:WCF786445 WLW786444:WMB786445 WVS786444:WVX786445 K851980:P851981 JG851980:JL851981 TC851980:TH851981 ACY851980:ADD851981 AMU851980:AMZ851981 AWQ851980:AWV851981 BGM851980:BGR851981 BQI851980:BQN851981 CAE851980:CAJ851981 CKA851980:CKF851981 CTW851980:CUB851981 DDS851980:DDX851981 DNO851980:DNT851981 DXK851980:DXP851981 EHG851980:EHL851981 ERC851980:ERH851981 FAY851980:FBD851981 FKU851980:FKZ851981 FUQ851980:FUV851981 GEM851980:GER851981 GOI851980:GON851981 GYE851980:GYJ851981 HIA851980:HIF851981 HRW851980:HSB851981 IBS851980:IBX851981 ILO851980:ILT851981 IVK851980:IVP851981 JFG851980:JFL851981 JPC851980:JPH851981 JYY851980:JZD851981 KIU851980:KIZ851981 KSQ851980:KSV851981 LCM851980:LCR851981 LMI851980:LMN851981 LWE851980:LWJ851981 MGA851980:MGF851981 MPW851980:MQB851981 MZS851980:MZX851981 NJO851980:NJT851981 NTK851980:NTP851981 ODG851980:ODL851981 ONC851980:ONH851981 OWY851980:OXD851981 PGU851980:PGZ851981 PQQ851980:PQV851981 QAM851980:QAR851981 QKI851980:QKN851981 QUE851980:QUJ851981 REA851980:REF851981 RNW851980:ROB851981 RXS851980:RXX851981 SHO851980:SHT851981 SRK851980:SRP851981 TBG851980:TBL851981 TLC851980:TLH851981 TUY851980:TVD851981 UEU851980:UEZ851981 UOQ851980:UOV851981 UYM851980:UYR851981 VII851980:VIN851981 VSE851980:VSJ851981 WCA851980:WCF851981 WLW851980:WMB851981 WVS851980:WVX851981 K917516:P917517 JG917516:JL917517 TC917516:TH917517 ACY917516:ADD917517 AMU917516:AMZ917517 AWQ917516:AWV917517 BGM917516:BGR917517 BQI917516:BQN917517 CAE917516:CAJ917517 CKA917516:CKF917517 CTW917516:CUB917517 DDS917516:DDX917517 DNO917516:DNT917517 DXK917516:DXP917517 EHG917516:EHL917517 ERC917516:ERH917517 FAY917516:FBD917517 FKU917516:FKZ917517 FUQ917516:FUV917517 GEM917516:GER917517 GOI917516:GON917517 GYE917516:GYJ917517 HIA917516:HIF917517 HRW917516:HSB917517 IBS917516:IBX917517 ILO917516:ILT917517 IVK917516:IVP917517 JFG917516:JFL917517 JPC917516:JPH917517 JYY917516:JZD917517 KIU917516:KIZ917517 KSQ917516:KSV917517 LCM917516:LCR917517 LMI917516:LMN917517 LWE917516:LWJ917517 MGA917516:MGF917517 MPW917516:MQB917517 MZS917516:MZX917517 NJO917516:NJT917517 NTK917516:NTP917517 ODG917516:ODL917517 ONC917516:ONH917517 OWY917516:OXD917517 PGU917516:PGZ917517 PQQ917516:PQV917517 QAM917516:QAR917517 QKI917516:QKN917517 QUE917516:QUJ917517 REA917516:REF917517 RNW917516:ROB917517 RXS917516:RXX917517 SHO917516:SHT917517 SRK917516:SRP917517 TBG917516:TBL917517 TLC917516:TLH917517 TUY917516:TVD917517 UEU917516:UEZ917517 UOQ917516:UOV917517 UYM917516:UYR917517 VII917516:VIN917517 VSE917516:VSJ917517 WCA917516:WCF917517 WLW917516:WMB917517 WVS917516:WVX917517 K983052:P983053 JG983052:JL983053 TC983052:TH983053 ACY983052:ADD983053 AMU983052:AMZ983053 AWQ983052:AWV983053 BGM983052:BGR983053 BQI983052:BQN983053 CAE983052:CAJ983053 CKA983052:CKF983053 CTW983052:CUB983053 DDS983052:DDX983053 DNO983052:DNT983053 DXK983052:DXP983053 EHG983052:EHL983053 ERC983052:ERH983053 FAY983052:FBD983053 FKU983052:FKZ983053 FUQ983052:FUV983053 GEM983052:GER983053 GOI983052:GON983053 GYE983052:GYJ983053 HIA983052:HIF983053 HRW983052:HSB983053 IBS983052:IBX983053 ILO983052:ILT983053 IVK983052:IVP983053 JFG983052:JFL983053 JPC983052:JPH983053 JYY983052:JZD983053 KIU983052:KIZ983053 KSQ983052:KSV983053 LCM983052:LCR983053 LMI983052:LMN983053 LWE983052:LWJ983053 MGA983052:MGF983053 MPW983052:MQB983053 MZS983052:MZX983053 NJO983052:NJT983053 NTK983052:NTP983053 ODG983052:ODL983053 ONC983052:ONH983053 OWY983052:OXD983053 PGU983052:PGZ983053 PQQ983052:PQV983053 QAM983052:QAR983053 QKI983052:QKN983053 QUE983052:QUJ983053 REA983052:REF983053 RNW983052:ROB983053 RXS983052:RXX983053 SHO983052:SHT983053 SRK983052:SRP983053 TBG983052:TBL983053 TLC983052:TLH983053 TUY983052:TVD983053 UEU983052:UEZ983053 UOQ983052:UOV983053 UYM983052:UYR983053 VII983052:VIN983053 VSE983052:VSJ983053 WCA983052:WCF983053 WLW983052:WMB983053 WVS983052:WVX983053">
      <formula1>$S$13:$S$15</formula1>
    </dataValidation>
    <dataValidation type="list" allowBlank="1" sqref="K16:N16 JG16:JJ16 TC16:TF16 ACY16:ADB16 AMU16:AMX16 AWQ16:AWT16 BGM16:BGP16 BQI16:BQL16 CAE16:CAH16 CKA16:CKD16 CTW16:CTZ16 DDS16:DDV16 DNO16:DNR16 DXK16:DXN16 EHG16:EHJ16 ERC16:ERF16 FAY16:FBB16 FKU16:FKX16 FUQ16:FUT16 GEM16:GEP16 GOI16:GOL16 GYE16:GYH16 HIA16:HID16 HRW16:HRZ16 IBS16:IBV16 ILO16:ILR16 IVK16:IVN16 JFG16:JFJ16 JPC16:JPF16 JYY16:JZB16 KIU16:KIX16 KSQ16:KST16 LCM16:LCP16 LMI16:LML16 LWE16:LWH16 MGA16:MGD16 MPW16:MPZ16 MZS16:MZV16 NJO16:NJR16 NTK16:NTN16 ODG16:ODJ16 ONC16:ONF16 OWY16:OXB16 PGU16:PGX16 PQQ16:PQT16 QAM16:QAP16 QKI16:QKL16 QUE16:QUH16 REA16:RED16 RNW16:RNZ16 RXS16:RXV16 SHO16:SHR16 SRK16:SRN16 TBG16:TBJ16 TLC16:TLF16 TUY16:TVB16 UEU16:UEX16 UOQ16:UOT16 UYM16:UYP16 VII16:VIL16 VSE16:VSH16 WCA16:WCD16 WLW16:WLZ16 WVS16:WVV16 K65552:N65552 JG65552:JJ65552 TC65552:TF65552 ACY65552:ADB65552 AMU65552:AMX65552 AWQ65552:AWT65552 BGM65552:BGP65552 BQI65552:BQL65552 CAE65552:CAH65552 CKA65552:CKD65552 CTW65552:CTZ65552 DDS65552:DDV65552 DNO65552:DNR65552 DXK65552:DXN65552 EHG65552:EHJ65552 ERC65552:ERF65552 FAY65552:FBB65552 FKU65552:FKX65552 FUQ65552:FUT65552 GEM65552:GEP65552 GOI65552:GOL65552 GYE65552:GYH65552 HIA65552:HID65552 HRW65552:HRZ65552 IBS65552:IBV65552 ILO65552:ILR65552 IVK65552:IVN65552 JFG65552:JFJ65552 JPC65552:JPF65552 JYY65552:JZB65552 KIU65552:KIX65552 KSQ65552:KST65552 LCM65552:LCP65552 LMI65552:LML65552 LWE65552:LWH65552 MGA65552:MGD65552 MPW65552:MPZ65552 MZS65552:MZV65552 NJO65552:NJR65552 NTK65552:NTN65552 ODG65552:ODJ65552 ONC65552:ONF65552 OWY65552:OXB65552 PGU65552:PGX65552 PQQ65552:PQT65552 QAM65552:QAP65552 QKI65552:QKL65552 QUE65552:QUH65552 REA65552:RED65552 RNW65552:RNZ65552 RXS65552:RXV65552 SHO65552:SHR65552 SRK65552:SRN65552 TBG65552:TBJ65552 TLC65552:TLF65552 TUY65552:TVB65552 UEU65552:UEX65552 UOQ65552:UOT65552 UYM65552:UYP65552 VII65552:VIL65552 VSE65552:VSH65552 WCA65552:WCD65552 WLW65552:WLZ65552 WVS65552:WVV65552 K131088:N131088 JG131088:JJ131088 TC131088:TF131088 ACY131088:ADB131088 AMU131088:AMX131088 AWQ131088:AWT131088 BGM131088:BGP131088 BQI131088:BQL131088 CAE131088:CAH131088 CKA131088:CKD131088 CTW131088:CTZ131088 DDS131088:DDV131088 DNO131088:DNR131088 DXK131088:DXN131088 EHG131088:EHJ131088 ERC131088:ERF131088 FAY131088:FBB131088 FKU131088:FKX131088 FUQ131088:FUT131088 GEM131088:GEP131088 GOI131088:GOL131088 GYE131088:GYH131088 HIA131088:HID131088 HRW131088:HRZ131088 IBS131088:IBV131088 ILO131088:ILR131088 IVK131088:IVN131088 JFG131088:JFJ131088 JPC131088:JPF131088 JYY131088:JZB131088 KIU131088:KIX131088 KSQ131088:KST131088 LCM131088:LCP131088 LMI131088:LML131088 LWE131088:LWH131088 MGA131088:MGD131088 MPW131088:MPZ131088 MZS131088:MZV131088 NJO131088:NJR131088 NTK131088:NTN131088 ODG131088:ODJ131088 ONC131088:ONF131088 OWY131088:OXB131088 PGU131088:PGX131088 PQQ131088:PQT131088 QAM131088:QAP131088 QKI131088:QKL131088 QUE131088:QUH131088 REA131088:RED131088 RNW131088:RNZ131088 RXS131088:RXV131088 SHO131088:SHR131088 SRK131088:SRN131088 TBG131088:TBJ131088 TLC131088:TLF131088 TUY131088:TVB131088 UEU131088:UEX131088 UOQ131088:UOT131088 UYM131088:UYP131088 VII131088:VIL131088 VSE131088:VSH131088 WCA131088:WCD131088 WLW131088:WLZ131088 WVS131088:WVV131088 K196624:N196624 JG196624:JJ196624 TC196624:TF196624 ACY196624:ADB196624 AMU196624:AMX196624 AWQ196624:AWT196624 BGM196624:BGP196624 BQI196624:BQL196624 CAE196624:CAH196624 CKA196624:CKD196624 CTW196624:CTZ196624 DDS196624:DDV196624 DNO196624:DNR196624 DXK196624:DXN196624 EHG196624:EHJ196624 ERC196624:ERF196624 FAY196624:FBB196624 FKU196624:FKX196624 FUQ196624:FUT196624 GEM196624:GEP196624 GOI196624:GOL196624 GYE196624:GYH196624 HIA196624:HID196624 HRW196624:HRZ196624 IBS196624:IBV196624 ILO196624:ILR196624 IVK196624:IVN196624 JFG196624:JFJ196624 JPC196624:JPF196624 JYY196624:JZB196624 KIU196624:KIX196624 KSQ196624:KST196624 LCM196624:LCP196624 LMI196624:LML196624 LWE196624:LWH196624 MGA196624:MGD196624 MPW196624:MPZ196624 MZS196624:MZV196624 NJO196624:NJR196624 NTK196624:NTN196624 ODG196624:ODJ196624 ONC196624:ONF196624 OWY196624:OXB196624 PGU196624:PGX196624 PQQ196624:PQT196624 QAM196624:QAP196624 QKI196624:QKL196624 QUE196624:QUH196624 REA196624:RED196624 RNW196624:RNZ196624 RXS196624:RXV196624 SHO196624:SHR196624 SRK196624:SRN196624 TBG196624:TBJ196624 TLC196624:TLF196624 TUY196624:TVB196624 UEU196624:UEX196624 UOQ196624:UOT196624 UYM196624:UYP196624 VII196624:VIL196624 VSE196624:VSH196624 WCA196624:WCD196624 WLW196624:WLZ196624 WVS196624:WVV196624 K262160:N262160 JG262160:JJ262160 TC262160:TF262160 ACY262160:ADB262160 AMU262160:AMX262160 AWQ262160:AWT262160 BGM262160:BGP262160 BQI262160:BQL262160 CAE262160:CAH262160 CKA262160:CKD262160 CTW262160:CTZ262160 DDS262160:DDV262160 DNO262160:DNR262160 DXK262160:DXN262160 EHG262160:EHJ262160 ERC262160:ERF262160 FAY262160:FBB262160 FKU262160:FKX262160 FUQ262160:FUT262160 GEM262160:GEP262160 GOI262160:GOL262160 GYE262160:GYH262160 HIA262160:HID262160 HRW262160:HRZ262160 IBS262160:IBV262160 ILO262160:ILR262160 IVK262160:IVN262160 JFG262160:JFJ262160 JPC262160:JPF262160 JYY262160:JZB262160 KIU262160:KIX262160 KSQ262160:KST262160 LCM262160:LCP262160 LMI262160:LML262160 LWE262160:LWH262160 MGA262160:MGD262160 MPW262160:MPZ262160 MZS262160:MZV262160 NJO262160:NJR262160 NTK262160:NTN262160 ODG262160:ODJ262160 ONC262160:ONF262160 OWY262160:OXB262160 PGU262160:PGX262160 PQQ262160:PQT262160 QAM262160:QAP262160 QKI262160:QKL262160 QUE262160:QUH262160 REA262160:RED262160 RNW262160:RNZ262160 RXS262160:RXV262160 SHO262160:SHR262160 SRK262160:SRN262160 TBG262160:TBJ262160 TLC262160:TLF262160 TUY262160:TVB262160 UEU262160:UEX262160 UOQ262160:UOT262160 UYM262160:UYP262160 VII262160:VIL262160 VSE262160:VSH262160 WCA262160:WCD262160 WLW262160:WLZ262160 WVS262160:WVV262160 K327696:N327696 JG327696:JJ327696 TC327696:TF327696 ACY327696:ADB327696 AMU327696:AMX327696 AWQ327696:AWT327696 BGM327696:BGP327696 BQI327696:BQL327696 CAE327696:CAH327696 CKA327696:CKD327696 CTW327696:CTZ327696 DDS327696:DDV327696 DNO327696:DNR327696 DXK327696:DXN327696 EHG327696:EHJ327696 ERC327696:ERF327696 FAY327696:FBB327696 FKU327696:FKX327696 FUQ327696:FUT327696 GEM327696:GEP327696 GOI327696:GOL327696 GYE327696:GYH327696 HIA327696:HID327696 HRW327696:HRZ327696 IBS327696:IBV327696 ILO327696:ILR327696 IVK327696:IVN327696 JFG327696:JFJ327696 JPC327696:JPF327696 JYY327696:JZB327696 KIU327696:KIX327696 KSQ327696:KST327696 LCM327696:LCP327696 LMI327696:LML327696 LWE327696:LWH327696 MGA327696:MGD327696 MPW327696:MPZ327696 MZS327696:MZV327696 NJO327696:NJR327696 NTK327696:NTN327696 ODG327696:ODJ327696 ONC327696:ONF327696 OWY327696:OXB327696 PGU327696:PGX327696 PQQ327696:PQT327696 QAM327696:QAP327696 QKI327696:QKL327696 QUE327696:QUH327696 REA327696:RED327696 RNW327696:RNZ327696 RXS327696:RXV327696 SHO327696:SHR327696 SRK327696:SRN327696 TBG327696:TBJ327696 TLC327696:TLF327696 TUY327696:TVB327696 UEU327696:UEX327696 UOQ327696:UOT327696 UYM327696:UYP327696 VII327696:VIL327696 VSE327696:VSH327696 WCA327696:WCD327696 WLW327696:WLZ327696 WVS327696:WVV327696 K393232:N393232 JG393232:JJ393232 TC393232:TF393232 ACY393232:ADB393232 AMU393232:AMX393232 AWQ393232:AWT393232 BGM393232:BGP393232 BQI393232:BQL393232 CAE393232:CAH393232 CKA393232:CKD393232 CTW393232:CTZ393232 DDS393232:DDV393232 DNO393232:DNR393232 DXK393232:DXN393232 EHG393232:EHJ393232 ERC393232:ERF393232 FAY393232:FBB393232 FKU393232:FKX393232 FUQ393232:FUT393232 GEM393232:GEP393232 GOI393232:GOL393232 GYE393232:GYH393232 HIA393232:HID393232 HRW393232:HRZ393232 IBS393232:IBV393232 ILO393232:ILR393232 IVK393232:IVN393232 JFG393232:JFJ393232 JPC393232:JPF393232 JYY393232:JZB393232 KIU393232:KIX393232 KSQ393232:KST393232 LCM393232:LCP393232 LMI393232:LML393232 LWE393232:LWH393232 MGA393232:MGD393232 MPW393232:MPZ393232 MZS393232:MZV393232 NJO393232:NJR393232 NTK393232:NTN393232 ODG393232:ODJ393232 ONC393232:ONF393232 OWY393232:OXB393232 PGU393232:PGX393232 PQQ393232:PQT393232 QAM393232:QAP393232 QKI393232:QKL393232 QUE393232:QUH393232 REA393232:RED393232 RNW393232:RNZ393232 RXS393232:RXV393232 SHO393232:SHR393232 SRK393232:SRN393232 TBG393232:TBJ393232 TLC393232:TLF393232 TUY393232:TVB393232 UEU393232:UEX393232 UOQ393232:UOT393232 UYM393232:UYP393232 VII393232:VIL393232 VSE393232:VSH393232 WCA393232:WCD393232 WLW393232:WLZ393232 WVS393232:WVV393232 K458768:N458768 JG458768:JJ458768 TC458768:TF458768 ACY458768:ADB458768 AMU458768:AMX458768 AWQ458768:AWT458768 BGM458768:BGP458768 BQI458768:BQL458768 CAE458768:CAH458768 CKA458768:CKD458768 CTW458768:CTZ458768 DDS458768:DDV458768 DNO458768:DNR458768 DXK458768:DXN458768 EHG458768:EHJ458768 ERC458768:ERF458768 FAY458768:FBB458768 FKU458768:FKX458768 FUQ458768:FUT458768 GEM458768:GEP458768 GOI458768:GOL458768 GYE458768:GYH458768 HIA458768:HID458768 HRW458768:HRZ458768 IBS458768:IBV458768 ILO458768:ILR458768 IVK458768:IVN458768 JFG458768:JFJ458768 JPC458768:JPF458768 JYY458768:JZB458768 KIU458768:KIX458768 KSQ458768:KST458768 LCM458768:LCP458768 LMI458768:LML458768 LWE458768:LWH458768 MGA458768:MGD458768 MPW458768:MPZ458768 MZS458768:MZV458768 NJO458768:NJR458768 NTK458768:NTN458768 ODG458768:ODJ458768 ONC458768:ONF458768 OWY458768:OXB458768 PGU458768:PGX458768 PQQ458768:PQT458768 QAM458768:QAP458768 QKI458768:QKL458768 QUE458768:QUH458768 REA458768:RED458768 RNW458768:RNZ458768 RXS458768:RXV458768 SHO458768:SHR458768 SRK458768:SRN458768 TBG458768:TBJ458768 TLC458768:TLF458768 TUY458768:TVB458768 UEU458768:UEX458768 UOQ458768:UOT458768 UYM458768:UYP458768 VII458768:VIL458768 VSE458768:VSH458768 WCA458768:WCD458768 WLW458768:WLZ458768 WVS458768:WVV458768 K524304:N524304 JG524304:JJ524304 TC524304:TF524304 ACY524304:ADB524304 AMU524304:AMX524304 AWQ524304:AWT524304 BGM524304:BGP524304 BQI524304:BQL524304 CAE524304:CAH524304 CKA524304:CKD524304 CTW524304:CTZ524304 DDS524304:DDV524304 DNO524304:DNR524304 DXK524304:DXN524304 EHG524304:EHJ524304 ERC524304:ERF524304 FAY524304:FBB524304 FKU524304:FKX524304 FUQ524304:FUT524304 GEM524304:GEP524304 GOI524304:GOL524304 GYE524304:GYH524304 HIA524304:HID524304 HRW524304:HRZ524304 IBS524304:IBV524304 ILO524304:ILR524304 IVK524304:IVN524304 JFG524304:JFJ524304 JPC524304:JPF524304 JYY524304:JZB524304 KIU524304:KIX524304 KSQ524304:KST524304 LCM524304:LCP524304 LMI524304:LML524304 LWE524304:LWH524304 MGA524304:MGD524304 MPW524304:MPZ524304 MZS524304:MZV524304 NJO524304:NJR524304 NTK524304:NTN524304 ODG524304:ODJ524304 ONC524304:ONF524304 OWY524304:OXB524304 PGU524304:PGX524304 PQQ524304:PQT524304 QAM524304:QAP524304 QKI524304:QKL524304 QUE524304:QUH524304 REA524304:RED524304 RNW524304:RNZ524304 RXS524304:RXV524304 SHO524304:SHR524304 SRK524304:SRN524304 TBG524304:TBJ524304 TLC524304:TLF524304 TUY524304:TVB524304 UEU524304:UEX524304 UOQ524304:UOT524304 UYM524304:UYP524304 VII524304:VIL524304 VSE524304:VSH524304 WCA524304:WCD524304 WLW524304:WLZ524304 WVS524304:WVV524304 K589840:N589840 JG589840:JJ589840 TC589840:TF589840 ACY589840:ADB589840 AMU589840:AMX589840 AWQ589840:AWT589840 BGM589840:BGP589840 BQI589840:BQL589840 CAE589840:CAH589840 CKA589840:CKD589840 CTW589840:CTZ589840 DDS589840:DDV589840 DNO589840:DNR589840 DXK589840:DXN589840 EHG589840:EHJ589840 ERC589840:ERF589840 FAY589840:FBB589840 FKU589840:FKX589840 FUQ589840:FUT589840 GEM589840:GEP589840 GOI589840:GOL589840 GYE589840:GYH589840 HIA589840:HID589840 HRW589840:HRZ589840 IBS589840:IBV589840 ILO589840:ILR589840 IVK589840:IVN589840 JFG589840:JFJ589840 JPC589840:JPF589840 JYY589840:JZB589840 KIU589840:KIX589840 KSQ589840:KST589840 LCM589840:LCP589840 LMI589840:LML589840 LWE589840:LWH589840 MGA589840:MGD589840 MPW589840:MPZ589840 MZS589840:MZV589840 NJO589840:NJR589840 NTK589840:NTN589840 ODG589840:ODJ589840 ONC589840:ONF589840 OWY589840:OXB589840 PGU589840:PGX589840 PQQ589840:PQT589840 QAM589840:QAP589840 QKI589840:QKL589840 QUE589840:QUH589840 REA589840:RED589840 RNW589840:RNZ589840 RXS589840:RXV589840 SHO589840:SHR589840 SRK589840:SRN589840 TBG589840:TBJ589840 TLC589840:TLF589840 TUY589840:TVB589840 UEU589840:UEX589840 UOQ589840:UOT589840 UYM589840:UYP589840 VII589840:VIL589840 VSE589840:VSH589840 WCA589840:WCD589840 WLW589840:WLZ589840 WVS589840:WVV589840 K655376:N655376 JG655376:JJ655376 TC655376:TF655376 ACY655376:ADB655376 AMU655376:AMX655376 AWQ655376:AWT655376 BGM655376:BGP655376 BQI655376:BQL655376 CAE655376:CAH655376 CKA655376:CKD655376 CTW655376:CTZ655376 DDS655376:DDV655376 DNO655376:DNR655376 DXK655376:DXN655376 EHG655376:EHJ655376 ERC655376:ERF655376 FAY655376:FBB655376 FKU655376:FKX655376 FUQ655376:FUT655376 GEM655376:GEP655376 GOI655376:GOL655376 GYE655376:GYH655376 HIA655376:HID655376 HRW655376:HRZ655376 IBS655376:IBV655376 ILO655376:ILR655376 IVK655376:IVN655376 JFG655376:JFJ655376 JPC655376:JPF655376 JYY655376:JZB655376 KIU655376:KIX655376 KSQ655376:KST655376 LCM655376:LCP655376 LMI655376:LML655376 LWE655376:LWH655376 MGA655376:MGD655376 MPW655376:MPZ655376 MZS655376:MZV655376 NJO655376:NJR655376 NTK655376:NTN655376 ODG655376:ODJ655376 ONC655376:ONF655376 OWY655376:OXB655376 PGU655376:PGX655376 PQQ655376:PQT655376 QAM655376:QAP655376 QKI655376:QKL655376 QUE655376:QUH655376 REA655376:RED655376 RNW655376:RNZ655376 RXS655376:RXV655376 SHO655376:SHR655376 SRK655376:SRN655376 TBG655376:TBJ655376 TLC655376:TLF655376 TUY655376:TVB655376 UEU655376:UEX655376 UOQ655376:UOT655376 UYM655376:UYP655376 VII655376:VIL655376 VSE655376:VSH655376 WCA655376:WCD655376 WLW655376:WLZ655376 WVS655376:WVV655376 K720912:N720912 JG720912:JJ720912 TC720912:TF720912 ACY720912:ADB720912 AMU720912:AMX720912 AWQ720912:AWT720912 BGM720912:BGP720912 BQI720912:BQL720912 CAE720912:CAH720912 CKA720912:CKD720912 CTW720912:CTZ720912 DDS720912:DDV720912 DNO720912:DNR720912 DXK720912:DXN720912 EHG720912:EHJ720912 ERC720912:ERF720912 FAY720912:FBB720912 FKU720912:FKX720912 FUQ720912:FUT720912 GEM720912:GEP720912 GOI720912:GOL720912 GYE720912:GYH720912 HIA720912:HID720912 HRW720912:HRZ720912 IBS720912:IBV720912 ILO720912:ILR720912 IVK720912:IVN720912 JFG720912:JFJ720912 JPC720912:JPF720912 JYY720912:JZB720912 KIU720912:KIX720912 KSQ720912:KST720912 LCM720912:LCP720912 LMI720912:LML720912 LWE720912:LWH720912 MGA720912:MGD720912 MPW720912:MPZ720912 MZS720912:MZV720912 NJO720912:NJR720912 NTK720912:NTN720912 ODG720912:ODJ720912 ONC720912:ONF720912 OWY720912:OXB720912 PGU720912:PGX720912 PQQ720912:PQT720912 QAM720912:QAP720912 QKI720912:QKL720912 QUE720912:QUH720912 REA720912:RED720912 RNW720912:RNZ720912 RXS720912:RXV720912 SHO720912:SHR720912 SRK720912:SRN720912 TBG720912:TBJ720912 TLC720912:TLF720912 TUY720912:TVB720912 UEU720912:UEX720912 UOQ720912:UOT720912 UYM720912:UYP720912 VII720912:VIL720912 VSE720912:VSH720912 WCA720912:WCD720912 WLW720912:WLZ720912 WVS720912:WVV720912 K786448:N786448 JG786448:JJ786448 TC786448:TF786448 ACY786448:ADB786448 AMU786448:AMX786448 AWQ786448:AWT786448 BGM786448:BGP786448 BQI786448:BQL786448 CAE786448:CAH786448 CKA786448:CKD786448 CTW786448:CTZ786448 DDS786448:DDV786448 DNO786448:DNR786448 DXK786448:DXN786448 EHG786448:EHJ786448 ERC786448:ERF786448 FAY786448:FBB786448 FKU786448:FKX786448 FUQ786448:FUT786448 GEM786448:GEP786448 GOI786448:GOL786448 GYE786448:GYH786448 HIA786448:HID786448 HRW786448:HRZ786448 IBS786448:IBV786448 ILO786448:ILR786448 IVK786448:IVN786448 JFG786448:JFJ786448 JPC786448:JPF786448 JYY786448:JZB786448 KIU786448:KIX786448 KSQ786448:KST786448 LCM786448:LCP786448 LMI786448:LML786448 LWE786448:LWH786448 MGA786448:MGD786448 MPW786448:MPZ786448 MZS786448:MZV786448 NJO786448:NJR786448 NTK786448:NTN786448 ODG786448:ODJ786448 ONC786448:ONF786448 OWY786448:OXB786448 PGU786448:PGX786448 PQQ786448:PQT786448 QAM786448:QAP786448 QKI786448:QKL786448 QUE786448:QUH786448 REA786448:RED786448 RNW786448:RNZ786448 RXS786448:RXV786448 SHO786448:SHR786448 SRK786448:SRN786448 TBG786448:TBJ786448 TLC786448:TLF786448 TUY786448:TVB786448 UEU786448:UEX786448 UOQ786448:UOT786448 UYM786448:UYP786448 VII786448:VIL786448 VSE786448:VSH786448 WCA786448:WCD786448 WLW786448:WLZ786448 WVS786448:WVV786448 K851984:N851984 JG851984:JJ851984 TC851984:TF851984 ACY851984:ADB851984 AMU851984:AMX851984 AWQ851984:AWT851984 BGM851984:BGP851984 BQI851984:BQL851984 CAE851984:CAH851984 CKA851984:CKD851984 CTW851984:CTZ851984 DDS851984:DDV851984 DNO851984:DNR851984 DXK851984:DXN851984 EHG851984:EHJ851984 ERC851984:ERF851984 FAY851984:FBB851984 FKU851984:FKX851984 FUQ851984:FUT851984 GEM851984:GEP851984 GOI851984:GOL851984 GYE851984:GYH851984 HIA851984:HID851984 HRW851984:HRZ851984 IBS851984:IBV851984 ILO851984:ILR851984 IVK851984:IVN851984 JFG851984:JFJ851984 JPC851984:JPF851984 JYY851984:JZB851984 KIU851984:KIX851984 KSQ851984:KST851984 LCM851984:LCP851984 LMI851984:LML851984 LWE851984:LWH851984 MGA851984:MGD851984 MPW851984:MPZ851984 MZS851984:MZV851984 NJO851984:NJR851984 NTK851984:NTN851984 ODG851984:ODJ851984 ONC851984:ONF851984 OWY851984:OXB851984 PGU851984:PGX851984 PQQ851984:PQT851984 QAM851984:QAP851984 QKI851984:QKL851984 QUE851984:QUH851984 REA851984:RED851984 RNW851984:RNZ851984 RXS851984:RXV851984 SHO851984:SHR851984 SRK851984:SRN851984 TBG851984:TBJ851984 TLC851984:TLF851984 TUY851984:TVB851984 UEU851984:UEX851984 UOQ851984:UOT851984 UYM851984:UYP851984 VII851984:VIL851984 VSE851984:VSH851984 WCA851984:WCD851984 WLW851984:WLZ851984 WVS851984:WVV851984 K917520:N917520 JG917520:JJ917520 TC917520:TF917520 ACY917520:ADB917520 AMU917520:AMX917520 AWQ917520:AWT917520 BGM917520:BGP917520 BQI917520:BQL917520 CAE917520:CAH917520 CKA917520:CKD917520 CTW917520:CTZ917520 DDS917520:DDV917520 DNO917520:DNR917520 DXK917520:DXN917520 EHG917520:EHJ917520 ERC917520:ERF917520 FAY917520:FBB917520 FKU917520:FKX917520 FUQ917520:FUT917520 GEM917520:GEP917520 GOI917520:GOL917520 GYE917520:GYH917520 HIA917520:HID917520 HRW917520:HRZ917520 IBS917520:IBV917520 ILO917520:ILR917520 IVK917520:IVN917520 JFG917520:JFJ917520 JPC917520:JPF917520 JYY917520:JZB917520 KIU917520:KIX917520 KSQ917520:KST917520 LCM917520:LCP917520 LMI917520:LML917520 LWE917520:LWH917520 MGA917520:MGD917520 MPW917520:MPZ917520 MZS917520:MZV917520 NJO917520:NJR917520 NTK917520:NTN917520 ODG917520:ODJ917520 ONC917520:ONF917520 OWY917520:OXB917520 PGU917520:PGX917520 PQQ917520:PQT917520 QAM917520:QAP917520 QKI917520:QKL917520 QUE917520:QUH917520 REA917520:RED917520 RNW917520:RNZ917520 RXS917520:RXV917520 SHO917520:SHR917520 SRK917520:SRN917520 TBG917520:TBJ917520 TLC917520:TLF917520 TUY917520:TVB917520 UEU917520:UEX917520 UOQ917520:UOT917520 UYM917520:UYP917520 VII917520:VIL917520 VSE917520:VSH917520 WCA917520:WCD917520 WLW917520:WLZ917520 WVS917520:WVV917520 K983056:N983056 JG983056:JJ983056 TC983056:TF983056 ACY983056:ADB983056 AMU983056:AMX983056 AWQ983056:AWT983056 BGM983056:BGP983056 BQI983056:BQL983056 CAE983056:CAH983056 CKA983056:CKD983056 CTW983056:CTZ983056 DDS983056:DDV983056 DNO983056:DNR983056 DXK983056:DXN983056 EHG983056:EHJ983056 ERC983056:ERF983056 FAY983056:FBB983056 FKU983056:FKX983056 FUQ983056:FUT983056 GEM983056:GEP983056 GOI983056:GOL983056 GYE983056:GYH983056 HIA983056:HID983056 HRW983056:HRZ983056 IBS983056:IBV983056 ILO983056:ILR983056 IVK983056:IVN983056 JFG983056:JFJ983056 JPC983056:JPF983056 JYY983056:JZB983056 KIU983056:KIX983056 KSQ983056:KST983056 LCM983056:LCP983056 LMI983056:LML983056 LWE983056:LWH983056 MGA983056:MGD983056 MPW983056:MPZ983056 MZS983056:MZV983056 NJO983056:NJR983056 NTK983056:NTN983056 ODG983056:ODJ983056 ONC983056:ONF983056 OWY983056:OXB983056 PGU983056:PGX983056 PQQ983056:PQT983056 QAM983056:QAP983056 QKI983056:QKL983056 QUE983056:QUH983056 REA983056:RED983056 RNW983056:RNZ983056 RXS983056:RXV983056 SHO983056:SHR983056 SRK983056:SRN983056 TBG983056:TBJ983056 TLC983056:TLF983056 TUY983056:TVB983056 UEU983056:UEX983056 UOQ983056:UOT983056 UYM983056:UYP983056 VII983056:VIL983056 VSE983056:VSH983056 WCA983056:WCD983056 WLW983056:WLZ983056 WVS983056:WVV983056">
      <formula1>$U$15:$U$18</formula1>
    </dataValidation>
    <dataValidation type="list" allowBlank="1" sqref="K18:P18 JG18:JL18 TC18:TH18 ACY18:ADD18 AMU18:AMZ18 AWQ18:AWV18 BGM18:BGR18 BQI18:BQN18 CAE18:CAJ18 CKA18:CKF18 CTW18:CUB18 DDS18:DDX18 DNO18:DNT18 DXK18:DXP18 EHG18:EHL18 ERC18:ERH18 FAY18:FBD18 FKU18:FKZ18 FUQ18:FUV18 GEM18:GER18 GOI18:GON18 GYE18:GYJ18 HIA18:HIF18 HRW18:HSB18 IBS18:IBX18 ILO18:ILT18 IVK18:IVP18 JFG18:JFL18 JPC18:JPH18 JYY18:JZD18 KIU18:KIZ18 KSQ18:KSV18 LCM18:LCR18 LMI18:LMN18 LWE18:LWJ18 MGA18:MGF18 MPW18:MQB18 MZS18:MZX18 NJO18:NJT18 NTK18:NTP18 ODG18:ODL18 ONC18:ONH18 OWY18:OXD18 PGU18:PGZ18 PQQ18:PQV18 QAM18:QAR18 QKI18:QKN18 QUE18:QUJ18 REA18:REF18 RNW18:ROB18 RXS18:RXX18 SHO18:SHT18 SRK18:SRP18 TBG18:TBL18 TLC18:TLH18 TUY18:TVD18 UEU18:UEZ18 UOQ18:UOV18 UYM18:UYR18 VII18:VIN18 VSE18:VSJ18 WCA18:WCF18 WLW18:WMB18 WVS18:WVX18 K65554:P65554 JG65554:JL65554 TC65554:TH65554 ACY65554:ADD65554 AMU65554:AMZ65554 AWQ65554:AWV65554 BGM65554:BGR65554 BQI65554:BQN65554 CAE65554:CAJ65554 CKA65554:CKF65554 CTW65554:CUB65554 DDS65554:DDX65554 DNO65554:DNT65554 DXK65554:DXP65554 EHG65554:EHL65554 ERC65554:ERH65554 FAY65554:FBD65554 FKU65554:FKZ65554 FUQ65554:FUV65554 GEM65554:GER65554 GOI65554:GON65554 GYE65554:GYJ65554 HIA65554:HIF65554 HRW65554:HSB65554 IBS65554:IBX65554 ILO65554:ILT65554 IVK65554:IVP65554 JFG65554:JFL65554 JPC65554:JPH65554 JYY65554:JZD65554 KIU65554:KIZ65554 KSQ65554:KSV65554 LCM65554:LCR65554 LMI65554:LMN65554 LWE65554:LWJ65554 MGA65554:MGF65554 MPW65554:MQB65554 MZS65554:MZX65554 NJO65554:NJT65554 NTK65554:NTP65554 ODG65554:ODL65554 ONC65554:ONH65554 OWY65554:OXD65554 PGU65554:PGZ65554 PQQ65554:PQV65554 QAM65554:QAR65554 QKI65554:QKN65554 QUE65554:QUJ65554 REA65554:REF65554 RNW65554:ROB65554 RXS65554:RXX65554 SHO65554:SHT65554 SRK65554:SRP65554 TBG65554:TBL65554 TLC65554:TLH65554 TUY65554:TVD65554 UEU65554:UEZ65554 UOQ65554:UOV65554 UYM65554:UYR65554 VII65554:VIN65554 VSE65554:VSJ65554 WCA65554:WCF65554 WLW65554:WMB65554 WVS65554:WVX65554 K131090:P131090 JG131090:JL131090 TC131090:TH131090 ACY131090:ADD131090 AMU131090:AMZ131090 AWQ131090:AWV131090 BGM131090:BGR131090 BQI131090:BQN131090 CAE131090:CAJ131090 CKA131090:CKF131090 CTW131090:CUB131090 DDS131090:DDX131090 DNO131090:DNT131090 DXK131090:DXP131090 EHG131090:EHL131090 ERC131090:ERH131090 FAY131090:FBD131090 FKU131090:FKZ131090 FUQ131090:FUV131090 GEM131090:GER131090 GOI131090:GON131090 GYE131090:GYJ131090 HIA131090:HIF131090 HRW131090:HSB131090 IBS131090:IBX131090 ILO131090:ILT131090 IVK131090:IVP131090 JFG131090:JFL131090 JPC131090:JPH131090 JYY131090:JZD131090 KIU131090:KIZ131090 KSQ131090:KSV131090 LCM131090:LCR131090 LMI131090:LMN131090 LWE131090:LWJ131090 MGA131090:MGF131090 MPW131090:MQB131090 MZS131090:MZX131090 NJO131090:NJT131090 NTK131090:NTP131090 ODG131090:ODL131090 ONC131090:ONH131090 OWY131090:OXD131090 PGU131090:PGZ131090 PQQ131090:PQV131090 QAM131090:QAR131090 QKI131090:QKN131090 QUE131090:QUJ131090 REA131090:REF131090 RNW131090:ROB131090 RXS131090:RXX131090 SHO131090:SHT131090 SRK131090:SRP131090 TBG131090:TBL131090 TLC131090:TLH131090 TUY131090:TVD131090 UEU131090:UEZ131090 UOQ131090:UOV131090 UYM131090:UYR131090 VII131090:VIN131090 VSE131090:VSJ131090 WCA131090:WCF131090 WLW131090:WMB131090 WVS131090:WVX131090 K196626:P196626 JG196626:JL196626 TC196626:TH196626 ACY196626:ADD196626 AMU196626:AMZ196626 AWQ196626:AWV196626 BGM196626:BGR196626 BQI196626:BQN196626 CAE196626:CAJ196626 CKA196626:CKF196626 CTW196626:CUB196626 DDS196626:DDX196626 DNO196626:DNT196626 DXK196626:DXP196626 EHG196626:EHL196626 ERC196626:ERH196626 FAY196626:FBD196626 FKU196626:FKZ196626 FUQ196626:FUV196626 GEM196626:GER196626 GOI196626:GON196626 GYE196626:GYJ196626 HIA196626:HIF196626 HRW196626:HSB196626 IBS196626:IBX196626 ILO196626:ILT196626 IVK196626:IVP196626 JFG196626:JFL196626 JPC196626:JPH196626 JYY196626:JZD196626 KIU196626:KIZ196626 KSQ196626:KSV196626 LCM196626:LCR196626 LMI196626:LMN196626 LWE196626:LWJ196626 MGA196626:MGF196626 MPW196626:MQB196626 MZS196626:MZX196626 NJO196626:NJT196626 NTK196626:NTP196626 ODG196626:ODL196626 ONC196626:ONH196626 OWY196626:OXD196626 PGU196626:PGZ196626 PQQ196626:PQV196626 QAM196626:QAR196626 QKI196626:QKN196626 QUE196626:QUJ196626 REA196626:REF196626 RNW196626:ROB196626 RXS196626:RXX196626 SHO196626:SHT196626 SRK196626:SRP196626 TBG196626:TBL196626 TLC196626:TLH196626 TUY196626:TVD196626 UEU196626:UEZ196626 UOQ196626:UOV196626 UYM196626:UYR196626 VII196626:VIN196626 VSE196626:VSJ196626 WCA196626:WCF196626 WLW196626:WMB196626 WVS196626:WVX196626 K262162:P262162 JG262162:JL262162 TC262162:TH262162 ACY262162:ADD262162 AMU262162:AMZ262162 AWQ262162:AWV262162 BGM262162:BGR262162 BQI262162:BQN262162 CAE262162:CAJ262162 CKA262162:CKF262162 CTW262162:CUB262162 DDS262162:DDX262162 DNO262162:DNT262162 DXK262162:DXP262162 EHG262162:EHL262162 ERC262162:ERH262162 FAY262162:FBD262162 FKU262162:FKZ262162 FUQ262162:FUV262162 GEM262162:GER262162 GOI262162:GON262162 GYE262162:GYJ262162 HIA262162:HIF262162 HRW262162:HSB262162 IBS262162:IBX262162 ILO262162:ILT262162 IVK262162:IVP262162 JFG262162:JFL262162 JPC262162:JPH262162 JYY262162:JZD262162 KIU262162:KIZ262162 KSQ262162:KSV262162 LCM262162:LCR262162 LMI262162:LMN262162 LWE262162:LWJ262162 MGA262162:MGF262162 MPW262162:MQB262162 MZS262162:MZX262162 NJO262162:NJT262162 NTK262162:NTP262162 ODG262162:ODL262162 ONC262162:ONH262162 OWY262162:OXD262162 PGU262162:PGZ262162 PQQ262162:PQV262162 QAM262162:QAR262162 QKI262162:QKN262162 QUE262162:QUJ262162 REA262162:REF262162 RNW262162:ROB262162 RXS262162:RXX262162 SHO262162:SHT262162 SRK262162:SRP262162 TBG262162:TBL262162 TLC262162:TLH262162 TUY262162:TVD262162 UEU262162:UEZ262162 UOQ262162:UOV262162 UYM262162:UYR262162 VII262162:VIN262162 VSE262162:VSJ262162 WCA262162:WCF262162 WLW262162:WMB262162 WVS262162:WVX262162 K327698:P327698 JG327698:JL327698 TC327698:TH327698 ACY327698:ADD327698 AMU327698:AMZ327698 AWQ327698:AWV327698 BGM327698:BGR327698 BQI327698:BQN327698 CAE327698:CAJ327698 CKA327698:CKF327698 CTW327698:CUB327698 DDS327698:DDX327698 DNO327698:DNT327698 DXK327698:DXP327698 EHG327698:EHL327698 ERC327698:ERH327698 FAY327698:FBD327698 FKU327698:FKZ327698 FUQ327698:FUV327698 GEM327698:GER327698 GOI327698:GON327698 GYE327698:GYJ327698 HIA327698:HIF327698 HRW327698:HSB327698 IBS327698:IBX327698 ILO327698:ILT327698 IVK327698:IVP327698 JFG327698:JFL327698 JPC327698:JPH327698 JYY327698:JZD327698 KIU327698:KIZ327698 KSQ327698:KSV327698 LCM327698:LCR327698 LMI327698:LMN327698 LWE327698:LWJ327698 MGA327698:MGF327698 MPW327698:MQB327698 MZS327698:MZX327698 NJO327698:NJT327698 NTK327698:NTP327698 ODG327698:ODL327698 ONC327698:ONH327698 OWY327698:OXD327698 PGU327698:PGZ327698 PQQ327698:PQV327698 QAM327698:QAR327698 QKI327698:QKN327698 QUE327698:QUJ327698 REA327698:REF327698 RNW327698:ROB327698 RXS327698:RXX327698 SHO327698:SHT327698 SRK327698:SRP327698 TBG327698:TBL327698 TLC327698:TLH327698 TUY327698:TVD327698 UEU327698:UEZ327698 UOQ327698:UOV327698 UYM327698:UYR327698 VII327698:VIN327698 VSE327698:VSJ327698 WCA327698:WCF327698 WLW327698:WMB327698 WVS327698:WVX327698 K393234:P393234 JG393234:JL393234 TC393234:TH393234 ACY393234:ADD393234 AMU393234:AMZ393234 AWQ393234:AWV393234 BGM393234:BGR393234 BQI393234:BQN393234 CAE393234:CAJ393234 CKA393234:CKF393234 CTW393234:CUB393234 DDS393234:DDX393234 DNO393234:DNT393234 DXK393234:DXP393234 EHG393234:EHL393234 ERC393234:ERH393234 FAY393234:FBD393234 FKU393234:FKZ393234 FUQ393234:FUV393234 GEM393234:GER393234 GOI393234:GON393234 GYE393234:GYJ393234 HIA393234:HIF393234 HRW393234:HSB393234 IBS393234:IBX393234 ILO393234:ILT393234 IVK393234:IVP393234 JFG393234:JFL393234 JPC393234:JPH393234 JYY393234:JZD393234 KIU393234:KIZ393234 KSQ393234:KSV393234 LCM393234:LCR393234 LMI393234:LMN393234 LWE393234:LWJ393234 MGA393234:MGF393234 MPW393234:MQB393234 MZS393234:MZX393234 NJO393234:NJT393234 NTK393234:NTP393234 ODG393234:ODL393234 ONC393234:ONH393234 OWY393234:OXD393234 PGU393234:PGZ393234 PQQ393234:PQV393234 QAM393234:QAR393234 QKI393234:QKN393234 QUE393234:QUJ393234 REA393234:REF393234 RNW393234:ROB393234 RXS393234:RXX393234 SHO393234:SHT393234 SRK393234:SRP393234 TBG393234:TBL393234 TLC393234:TLH393234 TUY393234:TVD393234 UEU393234:UEZ393234 UOQ393234:UOV393234 UYM393234:UYR393234 VII393234:VIN393234 VSE393234:VSJ393234 WCA393234:WCF393234 WLW393234:WMB393234 WVS393234:WVX393234 K458770:P458770 JG458770:JL458770 TC458770:TH458770 ACY458770:ADD458770 AMU458770:AMZ458770 AWQ458770:AWV458770 BGM458770:BGR458770 BQI458770:BQN458770 CAE458770:CAJ458770 CKA458770:CKF458770 CTW458770:CUB458770 DDS458770:DDX458770 DNO458770:DNT458770 DXK458770:DXP458770 EHG458770:EHL458770 ERC458770:ERH458770 FAY458770:FBD458770 FKU458770:FKZ458770 FUQ458770:FUV458770 GEM458770:GER458770 GOI458770:GON458770 GYE458770:GYJ458770 HIA458770:HIF458770 HRW458770:HSB458770 IBS458770:IBX458770 ILO458770:ILT458770 IVK458770:IVP458770 JFG458770:JFL458770 JPC458770:JPH458770 JYY458770:JZD458770 KIU458770:KIZ458770 KSQ458770:KSV458770 LCM458770:LCR458770 LMI458770:LMN458770 LWE458770:LWJ458770 MGA458770:MGF458770 MPW458770:MQB458770 MZS458770:MZX458770 NJO458770:NJT458770 NTK458770:NTP458770 ODG458770:ODL458770 ONC458770:ONH458770 OWY458770:OXD458770 PGU458770:PGZ458770 PQQ458770:PQV458770 QAM458770:QAR458770 QKI458770:QKN458770 QUE458770:QUJ458770 REA458770:REF458770 RNW458770:ROB458770 RXS458770:RXX458770 SHO458770:SHT458770 SRK458770:SRP458770 TBG458770:TBL458770 TLC458770:TLH458770 TUY458770:TVD458770 UEU458770:UEZ458770 UOQ458770:UOV458770 UYM458770:UYR458770 VII458770:VIN458770 VSE458770:VSJ458770 WCA458770:WCF458770 WLW458770:WMB458770 WVS458770:WVX458770 K524306:P524306 JG524306:JL524306 TC524306:TH524306 ACY524306:ADD524306 AMU524306:AMZ524306 AWQ524306:AWV524306 BGM524306:BGR524306 BQI524306:BQN524306 CAE524306:CAJ524306 CKA524306:CKF524306 CTW524306:CUB524306 DDS524306:DDX524306 DNO524306:DNT524306 DXK524306:DXP524306 EHG524306:EHL524306 ERC524306:ERH524306 FAY524306:FBD524306 FKU524306:FKZ524306 FUQ524306:FUV524306 GEM524306:GER524306 GOI524306:GON524306 GYE524306:GYJ524306 HIA524306:HIF524306 HRW524306:HSB524306 IBS524306:IBX524306 ILO524306:ILT524306 IVK524306:IVP524306 JFG524306:JFL524306 JPC524306:JPH524306 JYY524306:JZD524306 KIU524306:KIZ524306 KSQ524306:KSV524306 LCM524306:LCR524306 LMI524306:LMN524306 LWE524306:LWJ524306 MGA524306:MGF524306 MPW524306:MQB524306 MZS524306:MZX524306 NJO524306:NJT524306 NTK524306:NTP524306 ODG524306:ODL524306 ONC524306:ONH524306 OWY524306:OXD524306 PGU524306:PGZ524306 PQQ524306:PQV524306 QAM524306:QAR524306 QKI524306:QKN524306 QUE524306:QUJ524306 REA524306:REF524306 RNW524306:ROB524306 RXS524306:RXX524306 SHO524306:SHT524306 SRK524306:SRP524306 TBG524306:TBL524306 TLC524306:TLH524306 TUY524306:TVD524306 UEU524306:UEZ524306 UOQ524306:UOV524306 UYM524306:UYR524306 VII524306:VIN524306 VSE524306:VSJ524306 WCA524306:WCF524306 WLW524306:WMB524306 WVS524306:WVX524306 K589842:P589842 JG589842:JL589842 TC589842:TH589842 ACY589842:ADD589842 AMU589842:AMZ589842 AWQ589842:AWV589842 BGM589842:BGR589842 BQI589842:BQN589842 CAE589842:CAJ589842 CKA589842:CKF589842 CTW589842:CUB589842 DDS589842:DDX589842 DNO589842:DNT589842 DXK589842:DXP589842 EHG589842:EHL589842 ERC589842:ERH589842 FAY589842:FBD589842 FKU589842:FKZ589842 FUQ589842:FUV589842 GEM589842:GER589842 GOI589842:GON589842 GYE589842:GYJ589842 HIA589842:HIF589842 HRW589842:HSB589842 IBS589842:IBX589842 ILO589842:ILT589842 IVK589842:IVP589842 JFG589842:JFL589842 JPC589842:JPH589842 JYY589842:JZD589842 KIU589842:KIZ589842 KSQ589842:KSV589842 LCM589842:LCR589842 LMI589842:LMN589842 LWE589842:LWJ589842 MGA589842:MGF589842 MPW589842:MQB589842 MZS589842:MZX589842 NJO589842:NJT589842 NTK589842:NTP589842 ODG589842:ODL589842 ONC589842:ONH589842 OWY589842:OXD589842 PGU589842:PGZ589842 PQQ589842:PQV589842 QAM589842:QAR589842 QKI589842:QKN589842 QUE589842:QUJ589842 REA589842:REF589842 RNW589842:ROB589842 RXS589842:RXX589842 SHO589842:SHT589842 SRK589842:SRP589842 TBG589842:TBL589842 TLC589842:TLH589842 TUY589842:TVD589842 UEU589842:UEZ589842 UOQ589842:UOV589842 UYM589842:UYR589842 VII589842:VIN589842 VSE589842:VSJ589842 WCA589842:WCF589842 WLW589842:WMB589842 WVS589842:WVX589842 K655378:P655378 JG655378:JL655378 TC655378:TH655378 ACY655378:ADD655378 AMU655378:AMZ655378 AWQ655378:AWV655378 BGM655378:BGR655378 BQI655378:BQN655378 CAE655378:CAJ655378 CKA655378:CKF655378 CTW655378:CUB655378 DDS655378:DDX655378 DNO655378:DNT655378 DXK655378:DXP655378 EHG655378:EHL655378 ERC655378:ERH655378 FAY655378:FBD655378 FKU655378:FKZ655378 FUQ655378:FUV655378 GEM655378:GER655378 GOI655378:GON655378 GYE655378:GYJ655378 HIA655378:HIF655378 HRW655378:HSB655378 IBS655378:IBX655378 ILO655378:ILT655378 IVK655378:IVP655378 JFG655378:JFL655378 JPC655378:JPH655378 JYY655378:JZD655378 KIU655378:KIZ655378 KSQ655378:KSV655378 LCM655378:LCR655378 LMI655378:LMN655378 LWE655378:LWJ655378 MGA655378:MGF655378 MPW655378:MQB655378 MZS655378:MZX655378 NJO655378:NJT655378 NTK655378:NTP655378 ODG655378:ODL655378 ONC655378:ONH655378 OWY655378:OXD655378 PGU655378:PGZ655378 PQQ655378:PQV655378 QAM655378:QAR655378 QKI655378:QKN655378 QUE655378:QUJ655378 REA655378:REF655378 RNW655378:ROB655378 RXS655378:RXX655378 SHO655378:SHT655378 SRK655378:SRP655378 TBG655378:TBL655378 TLC655378:TLH655378 TUY655378:TVD655378 UEU655378:UEZ655378 UOQ655378:UOV655378 UYM655378:UYR655378 VII655378:VIN655378 VSE655378:VSJ655378 WCA655378:WCF655378 WLW655378:WMB655378 WVS655378:WVX655378 K720914:P720914 JG720914:JL720914 TC720914:TH720914 ACY720914:ADD720914 AMU720914:AMZ720914 AWQ720914:AWV720914 BGM720914:BGR720914 BQI720914:BQN720914 CAE720914:CAJ720914 CKA720914:CKF720914 CTW720914:CUB720914 DDS720914:DDX720914 DNO720914:DNT720914 DXK720914:DXP720914 EHG720914:EHL720914 ERC720914:ERH720914 FAY720914:FBD720914 FKU720914:FKZ720914 FUQ720914:FUV720914 GEM720914:GER720914 GOI720914:GON720914 GYE720914:GYJ720914 HIA720914:HIF720914 HRW720914:HSB720914 IBS720914:IBX720914 ILO720914:ILT720914 IVK720914:IVP720914 JFG720914:JFL720914 JPC720914:JPH720914 JYY720914:JZD720914 KIU720914:KIZ720914 KSQ720914:KSV720914 LCM720914:LCR720914 LMI720914:LMN720914 LWE720914:LWJ720914 MGA720914:MGF720914 MPW720914:MQB720914 MZS720914:MZX720914 NJO720914:NJT720914 NTK720914:NTP720914 ODG720914:ODL720914 ONC720914:ONH720914 OWY720914:OXD720914 PGU720914:PGZ720914 PQQ720914:PQV720914 QAM720914:QAR720914 QKI720914:QKN720914 QUE720914:QUJ720914 REA720914:REF720914 RNW720914:ROB720914 RXS720914:RXX720914 SHO720914:SHT720914 SRK720914:SRP720914 TBG720914:TBL720914 TLC720914:TLH720914 TUY720914:TVD720914 UEU720914:UEZ720914 UOQ720914:UOV720914 UYM720914:UYR720914 VII720914:VIN720914 VSE720914:VSJ720914 WCA720914:WCF720914 WLW720914:WMB720914 WVS720914:WVX720914 K786450:P786450 JG786450:JL786450 TC786450:TH786450 ACY786450:ADD786450 AMU786450:AMZ786450 AWQ786450:AWV786450 BGM786450:BGR786450 BQI786450:BQN786450 CAE786450:CAJ786450 CKA786450:CKF786450 CTW786450:CUB786450 DDS786450:DDX786450 DNO786450:DNT786450 DXK786450:DXP786450 EHG786450:EHL786450 ERC786450:ERH786450 FAY786450:FBD786450 FKU786450:FKZ786450 FUQ786450:FUV786450 GEM786450:GER786450 GOI786450:GON786450 GYE786450:GYJ786450 HIA786450:HIF786450 HRW786450:HSB786450 IBS786450:IBX786450 ILO786450:ILT786450 IVK786450:IVP786450 JFG786450:JFL786450 JPC786450:JPH786450 JYY786450:JZD786450 KIU786450:KIZ786450 KSQ786450:KSV786450 LCM786450:LCR786450 LMI786450:LMN786450 LWE786450:LWJ786450 MGA786450:MGF786450 MPW786450:MQB786450 MZS786450:MZX786450 NJO786450:NJT786450 NTK786450:NTP786450 ODG786450:ODL786450 ONC786450:ONH786450 OWY786450:OXD786450 PGU786450:PGZ786450 PQQ786450:PQV786450 QAM786450:QAR786450 QKI786450:QKN786450 QUE786450:QUJ786450 REA786450:REF786450 RNW786450:ROB786450 RXS786450:RXX786450 SHO786450:SHT786450 SRK786450:SRP786450 TBG786450:TBL786450 TLC786450:TLH786450 TUY786450:TVD786450 UEU786450:UEZ786450 UOQ786450:UOV786450 UYM786450:UYR786450 VII786450:VIN786450 VSE786450:VSJ786450 WCA786450:WCF786450 WLW786450:WMB786450 WVS786450:WVX786450 K851986:P851986 JG851986:JL851986 TC851986:TH851986 ACY851986:ADD851986 AMU851986:AMZ851986 AWQ851986:AWV851986 BGM851986:BGR851986 BQI851986:BQN851986 CAE851986:CAJ851986 CKA851986:CKF851986 CTW851986:CUB851986 DDS851986:DDX851986 DNO851986:DNT851986 DXK851986:DXP851986 EHG851986:EHL851986 ERC851986:ERH851986 FAY851986:FBD851986 FKU851986:FKZ851986 FUQ851986:FUV851986 GEM851986:GER851986 GOI851986:GON851986 GYE851986:GYJ851986 HIA851986:HIF851986 HRW851986:HSB851986 IBS851986:IBX851986 ILO851986:ILT851986 IVK851986:IVP851986 JFG851986:JFL851986 JPC851986:JPH851986 JYY851986:JZD851986 KIU851986:KIZ851986 KSQ851986:KSV851986 LCM851986:LCR851986 LMI851986:LMN851986 LWE851986:LWJ851986 MGA851986:MGF851986 MPW851986:MQB851986 MZS851986:MZX851986 NJO851986:NJT851986 NTK851986:NTP851986 ODG851986:ODL851986 ONC851986:ONH851986 OWY851986:OXD851986 PGU851986:PGZ851986 PQQ851986:PQV851986 QAM851986:QAR851986 QKI851986:QKN851986 QUE851986:QUJ851986 REA851986:REF851986 RNW851986:ROB851986 RXS851986:RXX851986 SHO851986:SHT851986 SRK851986:SRP851986 TBG851986:TBL851986 TLC851986:TLH851986 TUY851986:TVD851986 UEU851986:UEZ851986 UOQ851986:UOV851986 UYM851986:UYR851986 VII851986:VIN851986 VSE851986:VSJ851986 WCA851986:WCF851986 WLW851986:WMB851986 WVS851986:WVX851986 K917522:P917522 JG917522:JL917522 TC917522:TH917522 ACY917522:ADD917522 AMU917522:AMZ917522 AWQ917522:AWV917522 BGM917522:BGR917522 BQI917522:BQN917522 CAE917522:CAJ917522 CKA917522:CKF917522 CTW917522:CUB917522 DDS917522:DDX917522 DNO917522:DNT917522 DXK917522:DXP917522 EHG917522:EHL917522 ERC917522:ERH917522 FAY917522:FBD917522 FKU917522:FKZ917522 FUQ917522:FUV917522 GEM917522:GER917522 GOI917522:GON917522 GYE917522:GYJ917522 HIA917522:HIF917522 HRW917522:HSB917522 IBS917522:IBX917522 ILO917522:ILT917522 IVK917522:IVP917522 JFG917522:JFL917522 JPC917522:JPH917522 JYY917522:JZD917522 KIU917522:KIZ917522 KSQ917522:KSV917522 LCM917522:LCR917522 LMI917522:LMN917522 LWE917522:LWJ917522 MGA917522:MGF917522 MPW917522:MQB917522 MZS917522:MZX917522 NJO917522:NJT917522 NTK917522:NTP917522 ODG917522:ODL917522 ONC917522:ONH917522 OWY917522:OXD917522 PGU917522:PGZ917522 PQQ917522:PQV917522 QAM917522:QAR917522 QKI917522:QKN917522 QUE917522:QUJ917522 REA917522:REF917522 RNW917522:ROB917522 RXS917522:RXX917522 SHO917522:SHT917522 SRK917522:SRP917522 TBG917522:TBL917522 TLC917522:TLH917522 TUY917522:TVD917522 UEU917522:UEZ917522 UOQ917522:UOV917522 UYM917522:UYR917522 VII917522:VIN917522 VSE917522:VSJ917522 WCA917522:WCF917522 WLW917522:WMB917522 WVS917522:WVX917522 K983058:P983058 JG983058:JL983058 TC983058:TH983058 ACY983058:ADD983058 AMU983058:AMZ983058 AWQ983058:AWV983058 BGM983058:BGR983058 BQI983058:BQN983058 CAE983058:CAJ983058 CKA983058:CKF983058 CTW983058:CUB983058 DDS983058:DDX983058 DNO983058:DNT983058 DXK983058:DXP983058 EHG983058:EHL983058 ERC983058:ERH983058 FAY983058:FBD983058 FKU983058:FKZ983058 FUQ983058:FUV983058 GEM983058:GER983058 GOI983058:GON983058 GYE983058:GYJ983058 HIA983058:HIF983058 HRW983058:HSB983058 IBS983058:IBX983058 ILO983058:ILT983058 IVK983058:IVP983058 JFG983058:JFL983058 JPC983058:JPH983058 JYY983058:JZD983058 KIU983058:KIZ983058 KSQ983058:KSV983058 LCM983058:LCR983058 LMI983058:LMN983058 LWE983058:LWJ983058 MGA983058:MGF983058 MPW983058:MQB983058 MZS983058:MZX983058 NJO983058:NJT983058 NTK983058:NTP983058 ODG983058:ODL983058 ONC983058:ONH983058 OWY983058:OXD983058 PGU983058:PGZ983058 PQQ983058:PQV983058 QAM983058:QAR983058 QKI983058:QKN983058 QUE983058:QUJ983058 REA983058:REF983058 RNW983058:ROB983058 RXS983058:RXX983058 SHO983058:SHT983058 SRK983058:SRP983058 TBG983058:TBL983058 TLC983058:TLH983058 TUY983058:TVD983058 UEU983058:UEZ983058 UOQ983058:UOV983058 UYM983058:UYR983058 VII983058:VIN983058 VSE983058:VSJ983058 WCA983058:WCF983058 WLW983058:WMB983058 WVS983058:WVX983058">
      <formula1>$S$18:$S$20</formula1>
    </dataValidation>
    <dataValidation type="list" allowBlank="1" sqref="H24:J24 JD24:JF24 SZ24:TB24 ACV24:ACX24 AMR24:AMT24 AWN24:AWP24 BGJ24:BGL24 BQF24:BQH24 CAB24:CAD24 CJX24:CJZ24 CTT24:CTV24 DDP24:DDR24 DNL24:DNN24 DXH24:DXJ24 EHD24:EHF24 EQZ24:ERB24 FAV24:FAX24 FKR24:FKT24 FUN24:FUP24 GEJ24:GEL24 GOF24:GOH24 GYB24:GYD24 HHX24:HHZ24 HRT24:HRV24 IBP24:IBR24 ILL24:ILN24 IVH24:IVJ24 JFD24:JFF24 JOZ24:JPB24 JYV24:JYX24 KIR24:KIT24 KSN24:KSP24 LCJ24:LCL24 LMF24:LMH24 LWB24:LWD24 MFX24:MFZ24 MPT24:MPV24 MZP24:MZR24 NJL24:NJN24 NTH24:NTJ24 ODD24:ODF24 OMZ24:ONB24 OWV24:OWX24 PGR24:PGT24 PQN24:PQP24 QAJ24:QAL24 QKF24:QKH24 QUB24:QUD24 RDX24:RDZ24 RNT24:RNV24 RXP24:RXR24 SHL24:SHN24 SRH24:SRJ24 TBD24:TBF24 TKZ24:TLB24 TUV24:TUX24 UER24:UET24 UON24:UOP24 UYJ24:UYL24 VIF24:VIH24 VSB24:VSD24 WBX24:WBZ24 WLT24:WLV24 WVP24:WVR24 H65560:J65560 JD65560:JF65560 SZ65560:TB65560 ACV65560:ACX65560 AMR65560:AMT65560 AWN65560:AWP65560 BGJ65560:BGL65560 BQF65560:BQH65560 CAB65560:CAD65560 CJX65560:CJZ65560 CTT65560:CTV65560 DDP65560:DDR65560 DNL65560:DNN65560 DXH65560:DXJ65560 EHD65560:EHF65560 EQZ65560:ERB65560 FAV65560:FAX65560 FKR65560:FKT65560 FUN65560:FUP65560 GEJ65560:GEL65560 GOF65560:GOH65560 GYB65560:GYD65560 HHX65560:HHZ65560 HRT65560:HRV65560 IBP65560:IBR65560 ILL65560:ILN65560 IVH65560:IVJ65560 JFD65560:JFF65560 JOZ65560:JPB65560 JYV65560:JYX65560 KIR65560:KIT65560 KSN65560:KSP65560 LCJ65560:LCL65560 LMF65560:LMH65560 LWB65560:LWD65560 MFX65560:MFZ65560 MPT65560:MPV65560 MZP65560:MZR65560 NJL65560:NJN65560 NTH65560:NTJ65560 ODD65560:ODF65560 OMZ65560:ONB65560 OWV65560:OWX65560 PGR65560:PGT65560 PQN65560:PQP65560 QAJ65560:QAL65560 QKF65560:QKH65560 QUB65560:QUD65560 RDX65560:RDZ65560 RNT65560:RNV65560 RXP65560:RXR65560 SHL65560:SHN65560 SRH65560:SRJ65560 TBD65560:TBF65560 TKZ65560:TLB65560 TUV65560:TUX65560 UER65560:UET65560 UON65560:UOP65560 UYJ65560:UYL65560 VIF65560:VIH65560 VSB65560:VSD65560 WBX65560:WBZ65560 WLT65560:WLV65560 WVP65560:WVR65560 H131096:J131096 JD131096:JF131096 SZ131096:TB131096 ACV131096:ACX131096 AMR131096:AMT131096 AWN131096:AWP131096 BGJ131096:BGL131096 BQF131096:BQH131096 CAB131096:CAD131096 CJX131096:CJZ131096 CTT131096:CTV131096 DDP131096:DDR131096 DNL131096:DNN131096 DXH131096:DXJ131096 EHD131096:EHF131096 EQZ131096:ERB131096 FAV131096:FAX131096 FKR131096:FKT131096 FUN131096:FUP131096 GEJ131096:GEL131096 GOF131096:GOH131096 GYB131096:GYD131096 HHX131096:HHZ131096 HRT131096:HRV131096 IBP131096:IBR131096 ILL131096:ILN131096 IVH131096:IVJ131096 JFD131096:JFF131096 JOZ131096:JPB131096 JYV131096:JYX131096 KIR131096:KIT131096 KSN131096:KSP131096 LCJ131096:LCL131096 LMF131096:LMH131096 LWB131096:LWD131096 MFX131096:MFZ131096 MPT131096:MPV131096 MZP131096:MZR131096 NJL131096:NJN131096 NTH131096:NTJ131096 ODD131096:ODF131096 OMZ131096:ONB131096 OWV131096:OWX131096 PGR131096:PGT131096 PQN131096:PQP131096 QAJ131096:QAL131096 QKF131096:QKH131096 QUB131096:QUD131096 RDX131096:RDZ131096 RNT131096:RNV131096 RXP131096:RXR131096 SHL131096:SHN131096 SRH131096:SRJ131096 TBD131096:TBF131096 TKZ131096:TLB131096 TUV131096:TUX131096 UER131096:UET131096 UON131096:UOP131096 UYJ131096:UYL131096 VIF131096:VIH131096 VSB131096:VSD131096 WBX131096:WBZ131096 WLT131096:WLV131096 WVP131096:WVR131096 H196632:J196632 JD196632:JF196632 SZ196632:TB196632 ACV196632:ACX196632 AMR196632:AMT196632 AWN196632:AWP196632 BGJ196632:BGL196632 BQF196632:BQH196632 CAB196632:CAD196632 CJX196632:CJZ196632 CTT196632:CTV196632 DDP196632:DDR196632 DNL196632:DNN196632 DXH196632:DXJ196632 EHD196632:EHF196632 EQZ196632:ERB196632 FAV196632:FAX196632 FKR196632:FKT196632 FUN196632:FUP196632 GEJ196632:GEL196632 GOF196632:GOH196632 GYB196632:GYD196632 HHX196632:HHZ196632 HRT196632:HRV196632 IBP196632:IBR196632 ILL196632:ILN196632 IVH196632:IVJ196632 JFD196632:JFF196632 JOZ196632:JPB196632 JYV196632:JYX196632 KIR196632:KIT196632 KSN196632:KSP196632 LCJ196632:LCL196632 LMF196632:LMH196632 LWB196632:LWD196632 MFX196632:MFZ196632 MPT196632:MPV196632 MZP196632:MZR196632 NJL196632:NJN196632 NTH196632:NTJ196632 ODD196632:ODF196632 OMZ196632:ONB196632 OWV196632:OWX196632 PGR196632:PGT196632 PQN196632:PQP196632 QAJ196632:QAL196632 QKF196632:QKH196632 QUB196632:QUD196632 RDX196632:RDZ196632 RNT196632:RNV196632 RXP196632:RXR196632 SHL196632:SHN196632 SRH196632:SRJ196632 TBD196632:TBF196632 TKZ196632:TLB196632 TUV196632:TUX196632 UER196632:UET196632 UON196632:UOP196632 UYJ196632:UYL196632 VIF196632:VIH196632 VSB196632:VSD196632 WBX196632:WBZ196632 WLT196632:WLV196632 WVP196632:WVR196632 H262168:J262168 JD262168:JF262168 SZ262168:TB262168 ACV262168:ACX262168 AMR262168:AMT262168 AWN262168:AWP262168 BGJ262168:BGL262168 BQF262168:BQH262168 CAB262168:CAD262168 CJX262168:CJZ262168 CTT262168:CTV262168 DDP262168:DDR262168 DNL262168:DNN262168 DXH262168:DXJ262168 EHD262168:EHF262168 EQZ262168:ERB262168 FAV262168:FAX262168 FKR262168:FKT262168 FUN262168:FUP262168 GEJ262168:GEL262168 GOF262168:GOH262168 GYB262168:GYD262168 HHX262168:HHZ262168 HRT262168:HRV262168 IBP262168:IBR262168 ILL262168:ILN262168 IVH262168:IVJ262168 JFD262168:JFF262168 JOZ262168:JPB262168 JYV262168:JYX262168 KIR262168:KIT262168 KSN262168:KSP262168 LCJ262168:LCL262168 LMF262168:LMH262168 LWB262168:LWD262168 MFX262168:MFZ262168 MPT262168:MPV262168 MZP262168:MZR262168 NJL262168:NJN262168 NTH262168:NTJ262168 ODD262168:ODF262168 OMZ262168:ONB262168 OWV262168:OWX262168 PGR262168:PGT262168 PQN262168:PQP262168 QAJ262168:QAL262168 QKF262168:QKH262168 QUB262168:QUD262168 RDX262168:RDZ262168 RNT262168:RNV262168 RXP262168:RXR262168 SHL262168:SHN262168 SRH262168:SRJ262168 TBD262168:TBF262168 TKZ262168:TLB262168 TUV262168:TUX262168 UER262168:UET262168 UON262168:UOP262168 UYJ262168:UYL262168 VIF262168:VIH262168 VSB262168:VSD262168 WBX262168:WBZ262168 WLT262168:WLV262168 WVP262168:WVR262168 H327704:J327704 JD327704:JF327704 SZ327704:TB327704 ACV327704:ACX327704 AMR327704:AMT327704 AWN327704:AWP327704 BGJ327704:BGL327704 BQF327704:BQH327704 CAB327704:CAD327704 CJX327704:CJZ327704 CTT327704:CTV327704 DDP327704:DDR327704 DNL327704:DNN327704 DXH327704:DXJ327704 EHD327704:EHF327704 EQZ327704:ERB327704 FAV327704:FAX327704 FKR327704:FKT327704 FUN327704:FUP327704 GEJ327704:GEL327704 GOF327704:GOH327704 GYB327704:GYD327704 HHX327704:HHZ327704 HRT327704:HRV327704 IBP327704:IBR327704 ILL327704:ILN327704 IVH327704:IVJ327704 JFD327704:JFF327704 JOZ327704:JPB327704 JYV327704:JYX327704 KIR327704:KIT327704 KSN327704:KSP327704 LCJ327704:LCL327704 LMF327704:LMH327704 LWB327704:LWD327704 MFX327704:MFZ327704 MPT327704:MPV327704 MZP327704:MZR327704 NJL327704:NJN327704 NTH327704:NTJ327704 ODD327704:ODF327704 OMZ327704:ONB327704 OWV327704:OWX327704 PGR327704:PGT327704 PQN327704:PQP327704 QAJ327704:QAL327704 QKF327704:QKH327704 QUB327704:QUD327704 RDX327704:RDZ327704 RNT327704:RNV327704 RXP327704:RXR327704 SHL327704:SHN327704 SRH327704:SRJ327704 TBD327704:TBF327704 TKZ327704:TLB327704 TUV327704:TUX327704 UER327704:UET327704 UON327704:UOP327704 UYJ327704:UYL327704 VIF327704:VIH327704 VSB327704:VSD327704 WBX327704:WBZ327704 WLT327704:WLV327704 WVP327704:WVR327704 H393240:J393240 JD393240:JF393240 SZ393240:TB393240 ACV393240:ACX393240 AMR393240:AMT393240 AWN393240:AWP393240 BGJ393240:BGL393240 BQF393240:BQH393240 CAB393240:CAD393240 CJX393240:CJZ393240 CTT393240:CTV393240 DDP393240:DDR393240 DNL393240:DNN393240 DXH393240:DXJ393240 EHD393240:EHF393240 EQZ393240:ERB393240 FAV393240:FAX393240 FKR393240:FKT393240 FUN393240:FUP393240 GEJ393240:GEL393240 GOF393240:GOH393240 GYB393240:GYD393240 HHX393240:HHZ393240 HRT393240:HRV393240 IBP393240:IBR393240 ILL393240:ILN393240 IVH393240:IVJ393240 JFD393240:JFF393240 JOZ393240:JPB393240 JYV393240:JYX393240 KIR393240:KIT393240 KSN393240:KSP393240 LCJ393240:LCL393240 LMF393240:LMH393240 LWB393240:LWD393240 MFX393240:MFZ393240 MPT393240:MPV393240 MZP393240:MZR393240 NJL393240:NJN393240 NTH393240:NTJ393240 ODD393240:ODF393240 OMZ393240:ONB393240 OWV393240:OWX393240 PGR393240:PGT393240 PQN393240:PQP393240 QAJ393240:QAL393240 QKF393240:QKH393240 QUB393240:QUD393240 RDX393240:RDZ393240 RNT393240:RNV393240 RXP393240:RXR393240 SHL393240:SHN393240 SRH393240:SRJ393240 TBD393240:TBF393240 TKZ393240:TLB393240 TUV393240:TUX393240 UER393240:UET393240 UON393240:UOP393240 UYJ393240:UYL393240 VIF393240:VIH393240 VSB393240:VSD393240 WBX393240:WBZ393240 WLT393240:WLV393240 WVP393240:WVR393240 H458776:J458776 JD458776:JF458776 SZ458776:TB458776 ACV458776:ACX458776 AMR458776:AMT458776 AWN458776:AWP458776 BGJ458776:BGL458776 BQF458776:BQH458776 CAB458776:CAD458776 CJX458776:CJZ458776 CTT458776:CTV458776 DDP458776:DDR458776 DNL458776:DNN458776 DXH458776:DXJ458776 EHD458776:EHF458776 EQZ458776:ERB458776 FAV458776:FAX458776 FKR458776:FKT458776 FUN458776:FUP458776 GEJ458776:GEL458776 GOF458776:GOH458776 GYB458776:GYD458776 HHX458776:HHZ458776 HRT458776:HRV458776 IBP458776:IBR458776 ILL458776:ILN458776 IVH458776:IVJ458776 JFD458776:JFF458776 JOZ458776:JPB458776 JYV458776:JYX458776 KIR458776:KIT458776 KSN458776:KSP458776 LCJ458776:LCL458776 LMF458776:LMH458776 LWB458776:LWD458776 MFX458776:MFZ458776 MPT458776:MPV458776 MZP458776:MZR458776 NJL458776:NJN458776 NTH458776:NTJ458776 ODD458776:ODF458776 OMZ458776:ONB458776 OWV458776:OWX458776 PGR458776:PGT458776 PQN458776:PQP458776 QAJ458776:QAL458776 QKF458776:QKH458776 QUB458776:QUD458776 RDX458776:RDZ458776 RNT458776:RNV458776 RXP458776:RXR458776 SHL458776:SHN458776 SRH458776:SRJ458776 TBD458776:TBF458776 TKZ458776:TLB458776 TUV458776:TUX458776 UER458776:UET458776 UON458776:UOP458776 UYJ458776:UYL458776 VIF458776:VIH458776 VSB458776:VSD458776 WBX458776:WBZ458776 WLT458776:WLV458776 WVP458776:WVR458776 H524312:J524312 JD524312:JF524312 SZ524312:TB524312 ACV524312:ACX524312 AMR524312:AMT524312 AWN524312:AWP524312 BGJ524312:BGL524312 BQF524312:BQH524312 CAB524312:CAD524312 CJX524312:CJZ524312 CTT524312:CTV524312 DDP524312:DDR524312 DNL524312:DNN524312 DXH524312:DXJ524312 EHD524312:EHF524312 EQZ524312:ERB524312 FAV524312:FAX524312 FKR524312:FKT524312 FUN524312:FUP524312 GEJ524312:GEL524312 GOF524312:GOH524312 GYB524312:GYD524312 HHX524312:HHZ524312 HRT524312:HRV524312 IBP524312:IBR524312 ILL524312:ILN524312 IVH524312:IVJ524312 JFD524312:JFF524312 JOZ524312:JPB524312 JYV524312:JYX524312 KIR524312:KIT524312 KSN524312:KSP524312 LCJ524312:LCL524312 LMF524312:LMH524312 LWB524312:LWD524312 MFX524312:MFZ524312 MPT524312:MPV524312 MZP524312:MZR524312 NJL524312:NJN524312 NTH524312:NTJ524312 ODD524312:ODF524312 OMZ524312:ONB524312 OWV524312:OWX524312 PGR524312:PGT524312 PQN524312:PQP524312 QAJ524312:QAL524312 QKF524312:QKH524312 QUB524312:QUD524312 RDX524312:RDZ524312 RNT524312:RNV524312 RXP524312:RXR524312 SHL524312:SHN524312 SRH524312:SRJ524312 TBD524312:TBF524312 TKZ524312:TLB524312 TUV524312:TUX524312 UER524312:UET524312 UON524312:UOP524312 UYJ524312:UYL524312 VIF524312:VIH524312 VSB524312:VSD524312 WBX524312:WBZ524312 WLT524312:WLV524312 WVP524312:WVR524312 H589848:J589848 JD589848:JF589848 SZ589848:TB589848 ACV589848:ACX589848 AMR589848:AMT589848 AWN589848:AWP589848 BGJ589848:BGL589848 BQF589848:BQH589848 CAB589848:CAD589848 CJX589848:CJZ589848 CTT589848:CTV589848 DDP589848:DDR589848 DNL589848:DNN589848 DXH589848:DXJ589848 EHD589848:EHF589848 EQZ589848:ERB589848 FAV589848:FAX589848 FKR589848:FKT589848 FUN589848:FUP589848 GEJ589848:GEL589848 GOF589848:GOH589848 GYB589848:GYD589848 HHX589848:HHZ589848 HRT589848:HRV589848 IBP589848:IBR589848 ILL589848:ILN589848 IVH589848:IVJ589848 JFD589848:JFF589848 JOZ589848:JPB589848 JYV589848:JYX589848 KIR589848:KIT589848 KSN589848:KSP589848 LCJ589848:LCL589848 LMF589848:LMH589848 LWB589848:LWD589848 MFX589848:MFZ589848 MPT589848:MPV589848 MZP589848:MZR589848 NJL589848:NJN589848 NTH589848:NTJ589848 ODD589848:ODF589848 OMZ589848:ONB589848 OWV589848:OWX589848 PGR589848:PGT589848 PQN589848:PQP589848 QAJ589848:QAL589848 QKF589848:QKH589848 QUB589848:QUD589848 RDX589848:RDZ589848 RNT589848:RNV589848 RXP589848:RXR589848 SHL589848:SHN589848 SRH589848:SRJ589848 TBD589848:TBF589848 TKZ589848:TLB589848 TUV589848:TUX589848 UER589848:UET589848 UON589848:UOP589848 UYJ589848:UYL589848 VIF589848:VIH589848 VSB589848:VSD589848 WBX589848:WBZ589848 WLT589848:WLV589848 WVP589848:WVR589848 H655384:J655384 JD655384:JF655384 SZ655384:TB655384 ACV655384:ACX655384 AMR655384:AMT655384 AWN655384:AWP655384 BGJ655384:BGL655384 BQF655384:BQH655384 CAB655384:CAD655384 CJX655384:CJZ655384 CTT655384:CTV655384 DDP655384:DDR655384 DNL655384:DNN655384 DXH655384:DXJ655384 EHD655384:EHF655384 EQZ655384:ERB655384 FAV655384:FAX655384 FKR655384:FKT655384 FUN655384:FUP655384 GEJ655384:GEL655384 GOF655384:GOH655384 GYB655384:GYD655384 HHX655384:HHZ655384 HRT655384:HRV655384 IBP655384:IBR655384 ILL655384:ILN655384 IVH655384:IVJ655384 JFD655384:JFF655384 JOZ655384:JPB655384 JYV655384:JYX655384 KIR655384:KIT655384 KSN655384:KSP655384 LCJ655384:LCL655384 LMF655384:LMH655384 LWB655384:LWD655384 MFX655384:MFZ655384 MPT655384:MPV655384 MZP655384:MZR655384 NJL655384:NJN655384 NTH655384:NTJ655384 ODD655384:ODF655384 OMZ655384:ONB655384 OWV655384:OWX655384 PGR655384:PGT655384 PQN655384:PQP655384 QAJ655384:QAL655384 QKF655384:QKH655384 QUB655384:QUD655384 RDX655384:RDZ655384 RNT655384:RNV655384 RXP655384:RXR655384 SHL655384:SHN655384 SRH655384:SRJ655384 TBD655384:TBF655384 TKZ655384:TLB655384 TUV655384:TUX655384 UER655384:UET655384 UON655384:UOP655384 UYJ655384:UYL655384 VIF655384:VIH655384 VSB655384:VSD655384 WBX655384:WBZ655384 WLT655384:WLV655384 WVP655384:WVR655384 H720920:J720920 JD720920:JF720920 SZ720920:TB720920 ACV720920:ACX720920 AMR720920:AMT720920 AWN720920:AWP720920 BGJ720920:BGL720920 BQF720920:BQH720920 CAB720920:CAD720920 CJX720920:CJZ720920 CTT720920:CTV720920 DDP720920:DDR720920 DNL720920:DNN720920 DXH720920:DXJ720920 EHD720920:EHF720920 EQZ720920:ERB720920 FAV720920:FAX720920 FKR720920:FKT720920 FUN720920:FUP720920 GEJ720920:GEL720920 GOF720920:GOH720920 GYB720920:GYD720920 HHX720920:HHZ720920 HRT720920:HRV720920 IBP720920:IBR720920 ILL720920:ILN720920 IVH720920:IVJ720920 JFD720920:JFF720920 JOZ720920:JPB720920 JYV720920:JYX720920 KIR720920:KIT720920 KSN720920:KSP720920 LCJ720920:LCL720920 LMF720920:LMH720920 LWB720920:LWD720920 MFX720920:MFZ720920 MPT720920:MPV720920 MZP720920:MZR720920 NJL720920:NJN720920 NTH720920:NTJ720920 ODD720920:ODF720920 OMZ720920:ONB720920 OWV720920:OWX720920 PGR720920:PGT720920 PQN720920:PQP720920 QAJ720920:QAL720920 QKF720920:QKH720920 QUB720920:QUD720920 RDX720920:RDZ720920 RNT720920:RNV720920 RXP720920:RXR720920 SHL720920:SHN720920 SRH720920:SRJ720920 TBD720920:TBF720920 TKZ720920:TLB720920 TUV720920:TUX720920 UER720920:UET720920 UON720920:UOP720920 UYJ720920:UYL720920 VIF720920:VIH720920 VSB720920:VSD720920 WBX720920:WBZ720920 WLT720920:WLV720920 WVP720920:WVR720920 H786456:J786456 JD786456:JF786456 SZ786456:TB786456 ACV786456:ACX786456 AMR786456:AMT786456 AWN786456:AWP786456 BGJ786456:BGL786456 BQF786456:BQH786456 CAB786456:CAD786456 CJX786456:CJZ786456 CTT786456:CTV786456 DDP786456:DDR786456 DNL786456:DNN786456 DXH786456:DXJ786456 EHD786456:EHF786456 EQZ786456:ERB786456 FAV786456:FAX786456 FKR786456:FKT786456 FUN786456:FUP786456 GEJ786456:GEL786456 GOF786456:GOH786456 GYB786456:GYD786456 HHX786456:HHZ786456 HRT786456:HRV786456 IBP786456:IBR786456 ILL786456:ILN786456 IVH786456:IVJ786456 JFD786456:JFF786456 JOZ786456:JPB786456 JYV786456:JYX786456 KIR786456:KIT786456 KSN786456:KSP786456 LCJ786456:LCL786456 LMF786456:LMH786456 LWB786456:LWD786456 MFX786456:MFZ786456 MPT786456:MPV786456 MZP786456:MZR786456 NJL786456:NJN786456 NTH786456:NTJ786456 ODD786456:ODF786456 OMZ786456:ONB786456 OWV786456:OWX786456 PGR786456:PGT786456 PQN786456:PQP786456 QAJ786456:QAL786456 QKF786456:QKH786456 QUB786456:QUD786456 RDX786456:RDZ786456 RNT786456:RNV786456 RXP786456:RXR786456 SHL786456:SHN786456 SRH786456:SRJ786456 TBD786456:TBF786456 TKZ786456:TLB786456 TUV786456:TUX786456 UER786456:UET786456 UON786456:UOP786456 UYJ786456:UYL786456 VIF786456:VIH786456 VSB786456:VSD786456 WBX786456:WBZ786456 WLT786456:WLV786456 WVP786456:WVR786456 H851992:J851992 JD851992:JF851992 SZ851992:TB851992 ACV851992:ACX851992 AMR851992:AMT851992 AWN851992:AWP851992 BGJ851992:BGL851992 BQF851992:BQH851992 CAB851992:CAD851992 CJX851992:CJZ851992 CTT851992:CTV851992 DDP851992:DDR851992 DNL851992:DNN851992 DXH851992:DXJ851992 EHD851992:EHF851992 EQZ851992:ERB851992 FAV851992:FAX851992 FKR851992:FKT851992 FUN851992:FUP851992 GEJ851992:GEL851992 GOF851992:GOH851992 GYB851992:GYD851992 HHX851992:HHZ851992 HRT851992:HRV851992 IBP851992:IBR851992 ILL851992:ILN851992 IVH851992:IVJ851992 JFD851992:JFF851992 JOZ851992:JPB851992 JYV851992:JYX851992 KIR851992:KIT851992 KSN851992:KSP851992 LCJ851992:LCL851992 LMF851992:LMH851992 LWB851992:LWD851992 MFX851992:MFZ851992 MPT851992:MPV851992 MZP851992:MZR851992 NJL851992:NJN851992 NTH851992:NTJ851992 ODD851992:ODF851992 OMZ851992:ONB851992 OWV851992:OWX851992 PGR851992:PGT851992 PQN851992:PQP851992 QAJ851992:QAL851992 QKF851992:QKH851992 QUB851992:QUD851992 RDX851992:RDZ851992 RNT851992:RNV851992 RXP851992:RXR851992 SHL851992:SHN851992 SRH851992:SRJ851992 TBD851992:TBF851992 TKZ851992:TLB851992 TUV851992:TUX851992 UER851992:UET851992 UON851992:UOP851992 UYJ851992:UYL851992 VIF851992:VIH851992 VSB851992:VSD851992 WBX851992:WBZ851992 WLT851992:WLV851992 WVP851992:WVR851992 H917528:J917528 JD917528:JF917528 SZ917528:TB917528 ACV917528:ACX917528 AMR917528:AMT917528 AWN917528:AWP917528 BGJ917528:BGL917528 BQF917528:BQH917528 CAB917528:CAD917528 CJX917528:CJZ917528 CTT917528:CTV917528 DDP917528:DDR917528 DNL917528:DNN917528 DXH917528:DXJ917528 EHD917528:EHF917528 EQZ917528:ERB917528 FAV917528:FAX917528 FKR917528:FKT917528 FUN917528:FUP917528 GEJ917528:GEL917528 GOF917528:GOH917528 GYB917528:GYD917528 HHX917528:HHZ917528 HRT917528:HRV917528 IBP917528:IBR917528 ILL917528:ILN917528 IVH917528:IVJ917528 JFD917528:JFF917528 JOZ917528:JPB917528 JYV917528:JYX917528 KIR917528:KIT917528 KSN917528:KSP917528 LCJ917528:LCL917528 LMF917528:LMH917528 LWB917528:LWD917528 MFX917528:MFZ917528 MPT917528:MPV917528 MZP917528:MZR917528 NJL917528:NJN917528 NTH917528:NTJ917528 ODD917528:ODF917528 OMZ917528:ONB917528 OWV917528:OWX917528 PGR917528:PGT917528 PQN917528:PQP917528 QAJ917528:QAL917528 QKF917528:QKH917528 QUB917528:QUD917528 RDX917528:RDZ917528 RNT917528:RNV917528 RXP917528:RXR917528 SHL917528:SHN917528 SRH917528:SRJ917528 TBD917528:TBF917528 TKZ917528:TLB917528 TUV917528:TUX917528 UER917528:UET917528 UON917528:UOP917528 UYJ917528:UYL917528 VIF917528:VIH917528 VSB917528:VSD917528 WBX917528:WBZ917528 WLT917528:WLV917528 WVP917528:WVR917528 H983064:J983064 JD983064:JF983064 SZ983064:TB983064 ACV983064:ACX983064 AMR983064:AMT983064 AWN983064:AWP983064 BGJ983064:BGL983064 BQF983064:BQH983064 CAB983064:CAD983064 CJX983064:CJZ983064 CTT983064:CTV983064 DDP983064:DDR983064 DNL983064:DNN983064 DXH983064:DXJ983064 EHD983064:EHF983064 EQZ983064:ERB983064 FAV983064:FAX983064 FKR983064:FKT983064 FUN983064:FUP983064 GEJ983064:GEL983064 GOF983064:GOH983064 GYB983064:GYD983064 HHX983064:HHZ983064 HRT983064:HRV983064 IBP983064:IBR983064 ILL983064:ILN983064 IVH983064:IVJ983064 JFD983064:JFF983064 JOZ983064:JPB983064 JYV983064:JYX983064 KIR983064:KIT983064 KSN983064:KSP983064 LCJ983064:LCL983064 LMF983064:LMH983064 LWB983064:LWD983064 MFX983064:MFZ983064 MPT983064:MPV983064 MZP983064:MZR983064 NJL983064:NJN983064 NTH983064:NTJ983064 ODD983064:ODF983064 OMZ983064:ONB983064 OWV983064:OWX983064 PGR983064:PGT983064 PQN983064:PQP983064 QAJ983064:QAL983064 QKF983064:QKH983064 QUB983064:QUD983064 RDX983064:RDZ983064 RNT983064:RNV983064 RXP983064:RXR983064 SHL983064:SHN983064 SRH983064:SRJ983064 TBD983064:TBF983064 TKZ983064:TLB983064 TUV983064:TUX983064 UER983064:UET983064 UON983064:UOP983064 UYJ983064:UYL983064 VIF983064:VIH983064 VSB983064:VSD983064 WBX983064:WBZ983064 WLT983064:WLV983064 WVP983064:WVR983064 H26:J26 JD26:JF26 SZ26:TB26 ACV26:ACX26 AMR26:AMT26 AWN26:AWP26 BGJ26:BGL26 BQF26:BQH26 CAB26:CAD26 CJX26:CJZ26 CTT26:CTV26 DDP26:DDR26 DNL26:DNN26 DXH26:DXJ26 EHD26:EHF26 EQZ26:ERB26 FAV26:FAX26 FKR26:FKT26 FUN26:FUP26 GEJ26:GEL26 GOF26:GOH26 GYB26:GYD26 HHX26:HHZ26 HRT26:HRV26 IBP26:IBR26 ILL26:ILN26 IVH26:IVJ26 JFD26:JFF26 JOZ26:JPB26 JYV26:JYX26 KIR26:KIT26 KSN26:KSP26 LCJ26:LCL26 LMF26:LMH26 LWB26:LWD26 MFX26:MFZ26 MPT26:MPV26 MZP26:MZR26 NJL26:NJN26 NTH26:NTJ26 ODD26:ODF26 OMZ26:ONB26 OWV26:OWX26 PGR26:PGT26 PQN26:PQP26 QAJ26:QAL26 QKF26:QKH26 QUB26:QUD26 RDX26:RDZ26 RNT26:RNV26 RXP26:RXR26 SHL26:SHN26 SRH26:SRJ26 TBD26:TBF26 TKZ26:TLB26 TUV26:TUX26 UER26:UET26 UON26:UOP26 UYJ26:UYL26 VIF26:VIH26 VSB26:VSD26 WBX26:WBZ26 WLT26:WLV26 WVP26:WVR26 H65562:J65562 JD65562:JF65562 SZ65562:TB65562 ACV65562:ACX65562 AMR65562:AMT65562 AWN65562:AWP65562 BGJ65562:BGL65562 BQF65562:BQH65562 CAB65562:CAD65562 CJX65562:CJZ65562 CTT65562:CTV65562 DDP65562:DDR65562 DNL65562:DNN65562 DXH65562:DXJ65562 EHD65562:EHF65562 EQZ65562:ERB65562 FAV65562:FAX65562 FKR65562:FKT65562 FUN65562:FUP65562 GEJ65562:GEL65562 GOF65562:GOH65562 GYB65562:GYD65562 HHX65562:HHZ65562 HRT65562:HRV65562 IBP65562:IBR65562 ILL65562:ILN65562 IVH65562:IVJ65562 JFD65562:JFF65562 JOZ65562:JPB65562 JYV65562:JYX65562 KIR65562:KIT65562 KSN65562:KSP65562 LCJ65562:LCL65562 LMF65562:LMH65562 LWB65562:LWD65562 MFX65562:MFZ65562 MPT65562:MPV65562 MZP65562:MZR65562 NJL65562:NJN65562 NTH65562:NTJ65562 ODD65562:ODF65562 OMZ65562:ONB65562 OWV65562:OWX65562 PGR65562:PGT65562 PQN65562:PQP65562 QAJ65562:QAL65562 QKF65562:QKH65562 QUB65562:QUD65562 RDX65562:RDZ65562 RNT65562:RNV65562 RXP65562:RXR65562 SHL65562:SHN65562 SRH65562:SRJ65562 TBD65562:TBF65562 TKZ65562:TLB65562 TUV65562:TUX65562 UER65562:UET65562 UON65562:UOP65562 UYJ65562:UYL65562 VIF65562:VIH65562 VSB65562:VSD65562 WBX65562:WBZ65562 WLT65562:WLV65562 WVP65562:WVR65562 H131098:J131098 JD131098:JF131098 SZ131098:TB131098 ACV131098:ACX131098 AMR131098:AMT131098 AWN131098:AWP131098 BGJ131098:BGL131098 BQF131098:BQH131098 CAB131098:CAD131098 CJX131098:CJZ131098 CTT131098:CTV131098 DDP131098:DDR131098 DNL131098:DNN131098 DXH131098:DXJ131098 EHD131098:EHF131098 EQZ131098:ERB131098 FAV131098:FAX131098 FKR131098:FKT131098 FUN131098:FUP131098 GEJ131098:GEL131098 GOF131098:GOH131098 GYB131098:GYD131098 HHX131098:HHZ131098 HRT131098:HRV131098 IBP131098:IBR131098 ILL131098:ILN131098 IVH131098:IVJ131098 JFD131098:JFF131098 JOZ131098:JPB131098 JYV131098:JYX131098 KIR131098:KIT131098 KSN131098:KSP131098 LCJ131098:LCL131098 LMF131098:LMH131098 LWB131098:LWD131098 MFX131098:MFZ131098 MPT131098:MPV131098 MZP131098:MZR131098 NJL131098:NJN131098 NTH131098:NTJ131098 ODD131098:ODF131098 OMZ131098:ONB131098 OWV131098:OWX131098 PGR131098:PGT131098 PQN131098:PQP131098 QAJ131098:QAL131098 QKF131098:QKH131098 QUB131098:QUD131098 RDX131098:RDZ131098 RNT131098:RNV131098 RXP131098:RXR131098 SHL131098:SHN131098 SRH131098:SRJ131098 TBD131098:TBF131098 TKZ131098:TLB131098 TUV131098:TUX131098 UER131098:UET131098 UON131098:UOP131098 UYJ131098:UYL131098 VIF131098:VIH131098 VSB131098:VSD131098 WBX131098:WBZ131098 WLT131098:WLV131098 WVP131098:WVR131098 H196634:J196634 JD196634:JF196634 SZ196634:TB196634 ACV196634:ACX196634 AMR196634:AMT196634 AWN196634:AWP196634 BGJ196634:BGL196634 BQF196634:BQH196634 CAB196634:CAD196634 CJX196634:CJZ196634 CTT196634:CTV196634 DDP196634:DDR196634 DNL196634:DNN196634 DXH196634:DXJ196634 EHD196634:EHF196634 EQZ196634:ERB196634 FAV196634:FAX196634 FKR196634:FKT196634 FUN196634:FUP196634 GEJ196634:GEL196634 GOF196634:GOH196634 GYB196634:GYD196634 HHX196634:HHZ196634 HRT196634:HRV196634 IBP196634:IBR196634 ILL196634:ILN196634 IVH196634:IVJ196634 JFD196634:JFF196634 JOZ196634:JPB196634 JYV196634:JYX196634 KIR196634:KIT196634 KSN196634:KSP196634 LCJ196634:LCL196634 LMF196634:LMH196634 LWB196634:LWD196634 MFX196634:MFZ196634 MPT196634:MPV196634 MZP196634:MZR196634 NJL196634:NJN196634 NTH196634:NTJ196634 ODD196634:ODF196634 OMZ196634:ONB196634 OWV196634:OWX196634 PGR196634:PGT196634 PQN196634:PQP196634 QAJ196634:QAL196634 QKF196634:QKH196634 QUB196634:QUD196634 RDX196634:RDZ196634 RNT196634:RNV196634 RXP196634:RXR196634 SHL196634:SHN196634 SRH196634:SRJ196634 TBD196634:TBF196634 TKZ196634:TLB196634 TUV196634:TUX196634 UER196634:UET196634 UON196634:UOP196634 UYJ196634:UYL196634 VIF196634:VIH196634 VSB196634:VSD196634 WBX196634:WBZ196634 WLT196634:WLV196634 WVP196634:WVR196634 H262170:J262170 JD262170:JF262170 SZ262170:TB262170 ACV262170:ACX262170 AMR262170:AMT262170 AWN262170:AWP262170 BGJ262170:BGL262170 BQF262170:BQH262170 CAB262170:CAD262170 CJX262170:CJZ262170 CTT262170:CTV262170 DDP262170:DDR262170 DNL262170:DNN262170 DXH262170:DXJ262170 EHD262170:EHF262170 EQZ262170:ERB262170 FAV262170:FAX262170 FKR262170:FKT262170 FUN262170:FUP262170 GEJ262170:GEL262170 GOF262170:GOH262170 GYB262170:GYD262170 HHX262170:HHZ262170 HRT262170:HRV262170 IBP262170:IBR262170 ILL262170:ILN262170 IVH262170:IVJ262170 JFD262170:JFF262170 JOZ262170:JPB262170 JYV262170:JYX262170 KIR262170:KIT262170 KSN262170:KSP262170 LCJ262170:LCL262170 LMF262170:LMH262170 LWB262170:LWD262170 MFX262170:MFZ262170 MPT262170:MPV262170 MZP262170:MZR262170 NJL262170:NJN262170 NTH262170:NTJ262170 ODD262170:ODF262170 OMZ262170:ONB262170 OWV262170:OWX262170 PGR262170:PGT262170 PQN262170:PQP262170 QAJ262170:QAL262170 QKF262170:QKH262170 QUB262170:QUD262170 RDX262170:RDZ262170 RNT262170:RNV262170 RXP262170:RXR262170 SHL262170:SHN262170 SRH262170:SRJ262170 TBD262170:TBF262170 TKZ262170:TLB262170 TUV262170:TUX262170 UER262170:UET262170 UON262170:UOP262170 UYJ262170:UYL262170 VIF262170:VIH262170 VSB262170:VSD262170 WBX262170:WBZ262170 WLT262170:WLV262170 WVP262170:WVR262170 H327706:J327706 JD327706:JF327706 SZ327706:TB327706 ACV327706:ACX327706 AMR327706:AMT327706 AWN327706:AWP327706 BGJ327706:BGL327706 BQF327706:BQH327706 CAB327706:CAD327706 CJX327706:CJZ327706 CTT327706:CTV327706 DDP327706:DDR327706 DNL327706:DNN327706 DXH327706:DXJ327706 EHD327706:EHF327706 EQZ327706:ERB327706 FAV327706:FAX327706 FKR327706:FKT327706 FUN327706:FUP327706 GEJ327706:GEL327706 GOF327706:GOH327706 GYB327706:GYD327706 HHX327706:HHZ327706 HRT327706:HRV327706 IBP327706:IBR327706 ILL327706:ILN327706 IVH327706:IVJ327706 JFD327706:JFF327706 JOZ327706:JPB327706 JYV327706:JYX327706 KIR327706:KIT327706 KSN327706:KSP327706 LCJ327706:LCL327706 LMF327706:LMH327706 LWB327706:LWD327706 MFX327706:MFZ327706 MPT327706:MPV327706 MZP327706:MZR327706 NJL327706:NJN327706 NTH327706:NTJ327706 ODD327706:ODF327706 OMZ327706:ONB327706 OWV327706:OWX327706 PGR327706:PGT327706 PQN327706:PQP327706 QAJ327706:QAL327706 QKF327706:QKH327706 QUB327706:QUD327706 RDX327706:RDZ327706 RNT327706:RNV327706 RXP327706:RXR327706 SHL327706:SHN327706 SRH327706:SRJ327706 TBD327706:TBF327706 TKZ327706:TLB327706 TUV327706:TUX327706 UER327706:UET327706 UON327706:UOP327706 UYJ327706:UYL327706 VIF327706:VIH327706 VSB327706:VSD327706 WBX327706:WBZ327706 WLT327706:WLV327706 WVP327706:WVR327706 H393242:J393242 JD393242:JF393242 SZ393242:TB393242 ACV393242:ACX393242 AMR393242:AMT393242 AWN393242:AWP393242 BGJ393242:BGL393242 BQF393242:BQH393242 CAB393242:CAD393242 CJX393242:CJZ393242 CTT393242:CTV393242 DDP393242:DDR393242 DNL393242:DNN393242 DXH393242:DXJ393242 EHD393242:EHF393242 EQZ393242:ERB393242 FAV393242:FAX393242 FKR393242:FKT393242 FUN393242:FUP393242 GEJ393242:GEL393242 GOF393242:GOH393242 GYB393242:GYD393242 HHX393242:HHZ393242 HRT393242:HRV393242 IBP393242:IBR393242 ILL393242:ILN393242 IVH393242:IVJ393242 JFD393242:JFF393242 JOZ393242:JPB393242 JYV393242:JYX393242 KIR393242:KIT393242 KSN393242:KSP393242 LCJ393242:LCL393242 LMF393242:LMH393242 LWB393242:LWD393242 MFX393242:MFZ393242 MPT393242:MPV393242 MZP393242:MZR393242 NJL393242:NJN393242 NTH393242:NTJ393242 ODD393242:ODF393242 OMZ393242:ONB393242 OWV393242:OWX393242 PGR393242:PGT393242 PQN393242:PQP393242 QAJ393242:QAL393242 QKF393242:QKH393242 QUB393242:QUD393242 RDX393242:RDZ393242 RNT393242:RNV393242 RXP393242:RXR393242 SHL393242:SHN393242 SRH393242:SRJ393242 TBD393242:TBF393242 TKZ393242:TLB393242 TUV393242:TUX393242 UER393242:UET393242 UON393242:UOP393242 UYJ393242:UYL393242 VIF393242:VIH393242 VSB393242:VSD393242 WBX393242:WBZ393242 WLT393242:WLV393242 WVP393242:WVR393242 H458778:J458778 JD458778:JF458778 SZ458778:TB458778 ACV458778:ACX458778 AMR458778:AMT458778 AWN458778:AWP458778 BGJ458778:BGL458778 BQF458778:BQH458778 CAB458778:CAD458778 CJX458778:CJZ458778 CTT458778:CTV458778 DDP458778:DDR458778 DNL458778:DNN458778 DXH458778:DXJ458778 EHD458778:EHF458778 EQZ458778:ERB458778 FAV458778:FAX458778 FKR458778:FKT458778 FUN458778:FUP458778 GEJ458778:GEL458778 GOF458778:GOH458778 GYB458778:GYD458778 HHX458778:HHZ458778 HRT458778:HRV458778 IBP458778:IBR458778 ILL458778:ILN458778 IVH458778:IVJ458778 JFD458778:JFF458778 JOZ458778:JPB458778 JYV458778:JYX458778 KIR458778:KIT458778 KSN458778:KSP458778 LCJ458778:LCL458778 LMF458778:LMH458778 LWB458778:LWD458778 MFX458778:MFZ458778 MPT458778:MPV458778 MZP458778:MZR458778 NJL458778:NJN458778 NTH458778:NTJ458778 ODD458778:ODF458778 OMZ458778:ONB458778 OWV458778:OWX458778 PGR458778:PGT458778 PQN458778:PQP458778 QAJ458778:QAL458778 QKF458778:QKH458778 QUB458778:QUD458778 RDX458778:RDZ458778 RNT458778:RNV458778 RXP458778:RXR458778 SHL458778:SHN458778 SRH458778:SRJ458778 TBD458778:TBF458778 TKZ458778:TLB458778 TUV458778:TUX458778 UER458778:UET458778 UON458778:UOP458778 UYJ458778:UYL458778 VIF458778:VIH458778 VSB458778:VSD458778 WBX458778:WBZ458778 WLT458778:WLV458778 WVP458778:WVR458778 H524314:J524314 JD524314:JF524314 SZ524314:TB524314 ACV524314:ACX524314 AMR524314:AMT524314 AWN524314:AWP524314 BGJ524314:BGL524314 BQF524314:BQH524314 CAB524314:CAD524314 CJX524314:CJZ524314 CTT524314:CTV524314 DDP524314:DDR524314 DNL524314:DNN524314 DXH524314:DXJ524314 EHD524314:EHF524314 EQZ524314:ERB524314 FAV524314:FAX524314 FKR524314:FKT524314 FUN524314:FUP524314 GEJ524314:GEL524314 GOF524314:GOH524314 GYB524314:GYD524314 HHX524314:HHZ524314 HRT524314:HRV524314 IBP524314:IBR524314 ILL524314:ILN524314 IVH524314:IVJ524314 JFD524314:JFF524314 JOZ524314:JPB524314 JYV524314:JYX524314 KIR524314:KIT524314 KSN524314:KSP524314 LCJ524314:LCL524314 LMF524314:LMH524314 LWB524314:LWD524314 MFX524314:MFZ524314 MPT524314:MPV524314 MZP524314:MZR524314 NJL524314:NJN524314 NTH524314:NTJ524314 ODD524314:ODF524314 OMZ524314:ONB524314 OWV524314:OWX524314 PGR524314:PGT524314 PQN524314:PQP524314 QAJ524314:QAL524314 QKF524314:QKH524314 QUB524314:QUD524314 RDX524314:RDZ524314 RNT524314:RNV524314 RXP524314:RXR524314 SHL524314:SHN524314 SRH524314:SRJ524314 TBD524314:TBF524314 TKZ524314:TLB524314 TUV524314:TUX524314 UER524314:UET524314 UON524314:UOP524314 UYJ524314:UYL524314 VIF524314:VIH524314 VSB524314:VSD524314 WBX524314:WBZ524314 WLT524314:WLV524314 WVP524314:WVR524314 H589850:J589850 JD589850:JF589850 SZ589850:TB589850 ACV589850:ACX589850 AMR589850:AMT589850 AWN589850:AWP589850 BGJ589850:BGL589850 BQF589850:BQH589850 CAB589850:CAD589850 CJX589850:CJZ589850 CTT589850:CTV589850 DDP589850:DDR589850 DNL589850:DNN589850 DXH589850:DXJ589850 EHD589850:EHF589850 EQZ589850:ERB589850 FAV589850:FAX589850 FKR589850:FKT589850 FUN589850:FUP589850 GEJ589850:GEL589850 GOF589850:GOH589850 GYB589850:GYD589850 HHX589850:HHZ589850 HRT589850:HRV589850 IBP589850:IBR589850 ILL589850:ILN589850 IVH589850:IVJ589850 JFD589850:JFF589850 JOZ589850:JPB589850 JYV589850:JYX589850 KIR589850:KIT589850 KSN589850:KSP589850 LCJ589850:LCL589850 LMF589850:LMH589850 LWB589850:LWD589850 MFX589850:MFZ589850 MPT589850:MPV589850 MZP589850:MZR589850 NJL589850:NJN589850 NTH589850:NTJ589850 ODD589850:ODF589850 OMZ589850:ONB589850 OWV589850:OWX589850 PGR589850:PGT589850 PQN589850:PQP589850 QAJ589850:QAL589850 QKF589850:QKH589850 QUB589850:QUD589850 RDX589850:RDZ589850 RNT589850:RNV589850 RXP589850:RXR589850 SHL589850:SHN589850 SRH589850:SRJ589850 TBD589850:TBF589850 TKZ589850:TLB589850 TUV589850:TUX589850 UER589850:UET589850 UON589850:UOP589850 UYJ589850:UYL589850 VIF589850:VIH589850 VSB589850:VSD589850 WBX589850:WBZ589850 WLT589850:WLV589850 WVP589850:WVR589850 H655386:J655386 JD655386:JF655386 SZ655386:TB655386 ACV655386:ACX655386 AMR655386:AMT655386 AWN655386:AWP655386 BGJ655386:BGL655386 BQF655386:BQH655386 CAB655386:CAD655386 CJX655386:CJZ655386 CTT655386:CTV655386 DDP655386:DDR655386 DNL655386:DNN655386 DXH655386:DXJ655386 EHD655386:EHF655386 EQZ655386:ERB655386 FAV655386:FAX655386 FKR655386:FKT655386 FUN655386:FUP655386 GEJ655386:GEL655386 GOF655386:GOH655386 GYB655386:GYD655386 HHX655386:HHZ655386 HRT655386:HRV655386 IBP655386:IBR655386 ILL655386:ILN655386 IVH655386:IVJ655386 JFD655386:JFF655386 JOZ655386:JPB655386 JYV655386:JYX655386 KIR655386:KIT655386 KSN655386:KSP655386 LCJ655386:LCL655386 LMF655386:LMH655386 LWB655386:LWD655386 MFX655386:MFZ655386 MPT655386:MPV655386 MZP655386:MZR655386 NJL655386:NJN655386 NTH655386:NTJ655386 ODD655386:ODF655386 OMZ655386:ONB655386 OWV655386:OWX655386 PGR655386:PGT655386 PQN655386:PQP655386 QAJ655386:QAL655386 QKF655386:QKH655386 QUB655386:QUD655386 RDX655386:RDZ655386 RNT655386:RNV655386 RXP655386:RXR655386 SHL655386:SHN655386 SRH655386:SRJ655386 TBD655386:TBF655386 TKZ655386:TLB655386 TUV655386:TUX655386 UER655386:UET655386 UON655386:UOP655386 UYJ655386:UYL655386 VIF655386:VIH655386 VSB655386:VSD655386 WBX655386:WBZ655386 WLT655386:WLV655386 WVP655386:WVR655386 H720922:J720922 JD720922:JF720922 SZ720922:TB720922 ACV720922:ACX720922 AMR720922:AMT720922 AWN720922:AWP720922 BGJ720922:BGL720922 BQF720922:BQH720922 CAB720922:CAD720922 CJX720922:CJZ720922 CTT720922:CTV720922 DDP720922:DDR720922 DNL720922:DNN720922 DXH720922:DXJ720922 EHD720922:EHF720922 EQZ720922:ERB720922 FAV720922:FAX720922 FKR720922:FKT720922 FUN720922:FUP720922 GEJ720922:GEL720922 GOF720922:GOH720922 GYB720922:GYD720922 HHX720922:HHZ720922 HRT720922:HRV720922 IBP720922:IBR720922 ILL720922:ILN720922 IVH720922:IVJ720922 JFD720922:JFF720922 JOZ720922:JPB720922 JYV720922:JYX720922 KIR720922:KIT720922 KSN720922:KSP720922 LCJ720922:LCL720922 LMF720922:LMH720922 LWB720922:LWD720922 MFX720922:MFZ720922 MPT720922:MPV720922 MZP720922:MZR720922 NJL720922:NJN720922 NTH720922:NTJ720922 ODD720922:ODF720922 OMZ720922:ONB720922 OWV720922:OWX720922 PGR720922:PGT720922 PQN720922:PQP720922 QAJ720922:QAL720922 QKF720922:QKH720922 QUB720922:QUD720922 RDX720922:RDZ720922 RNT720922:RNV720922 RXP720922:RXR720922 SHL720922:SHN720922 SRH720922:SRJ720922 TBD720922:TBF720922 TKZ720922:TLB720922 TUV720922:TUX720922 UER720922:UET720922 UON720922:UOP720922 UYJ720922:UYL720922 VIF720922:VIH720922 VSB720922:VSD720922 WBX720922:WBZ720922 WLT720922:WLV720922 WVP720922:WVR720922 H786458:J786458 JD786458:JF786458 SZ786458:TB786458 ACV786458:ACX786458 AMR786458:AMT786458 AWN786458:AWP786458 BGJ786458:BGL786458 BQF786458:BQH786458 CAB786458:CAD786458 CJX786458:CJZ786458 CTT786458:CTV786458 DDP786458:DDR786458 DNL786458:DNN786458 DXH786458:DXJ786458 EHD786458:EHF786458 EQZ786458:ERB786458 FAV786458:FAX786458 FKR786458:FKT786458 FUN786458:FUP786458 GEJ786458:GEL786458 GOF786458:GOH786458 GYB786458:GYD786458 HHX786458:HHZ786458 HRT786458:HRV786458 IBP786458:IBR786458 ILL786458:ILN786458 IVH786458:IVJ786458 JFD786458:JFF786458 JOZ786458:JPB786458 JYV786458:JYX786458 KIR786458:KIT786458 KSN786458:KSP786458 LCJ786458:LCL786458 LMF786458:LMH786458 LWB786458:LWD786458 MFX786458:MFZ786458 MPT786458:MPV786458 MZP786458:MZR786458 NJL786458:NJN786458 NTH786458:NTJ786458 ODD786458:ODF786458 OMZ786458:ONB786458 OWV786458:OWX786458 PGR786458:PGT786458 PQN786458:PQP786458 QAJ786458:QAL786458 QKF786458:QKH786458 QUB786458:QUD786458 RDX786458:RDZ786458 RNT786458:RNV786458 RXP786458:RXR786458 SHL786458:SHN786458 SRH786458:SRJ786458 TBD786458:TBF786458 TKZ786458:TLB786458 TUV786458:TUX786458 UER786458:UET786458 UON786458:UOP786458 UYJ786458:UYL786458 VIF786458:VIH786458 VSB786458:VSD786458 WBX786458:WBZ786458 WLT786458:WLV786458 WVP786458:WVR786458 H851994:J851994 JD851994:JF851994 SZ851994:TB851994 ACV851994:ACX851994 AMR851994:AMT851994 AWN851994:AWP851994 BGJ851994:BGL851994 BQF851994:BQH851994 CAB851994:CAD851994 CJX851994:CJZ851994 CTT851994:CTV851994 DDP851994:DDR851994 DNL851994:DNN851994 DXH851994:DXJ851994 EHD851994:EHF851994 EQZ851994:ERB851994 FAV851994:FAX851994 FKR851994:FKT851994 FUN851994:FUP851994 GEJ851994:GEL851994 GOF851994:GOH851994 GYB851994:GYD851994 HHX851994:HHZ851994 HRT851994:HRV851994 IBP851994:IBR851994 ILL851994:ILN851994 IVH851994:IVJ851994 JFD851994:JFF851994 JOZ851994:JPB851994 JYV851994:JYX851994 KIR851994:KIT851994 KSN851994:KSP851994 LCJ851994:LCL851994 LMF851994:LMH851994 LWB851994:LWD851994 MFX851994:MFZ851994 MPT851994:MPV851994 MZP851994:MZR851994 NJL851994:NJN851994 NTH851994:NTJ851994 ODD851994:ODF851994 OMZ851994:ONB851994 OWV851994:OWX851994 PGR851994:PGT851994 PQN851994:PQP851994 QAJ851994:QAL851994 QKF851994:QKH851994 QUB851994:QUD851994 RDX851994:RDZ851994 RNT851994:RNV851994 RXP851994:RXR851994 SHL851994:SHN851994 SRH851994:SRJ851994 TBD851994:TBF851994 TKZ851994:TLB851994 TUV851994:TUX851994 UER851994:UET851994 UON851994:UOP851994 UYJ851994:UYL851994 VIF851994:VIH851994 VSB851994:VSD851994 WBX851994:WBZ851994 WLT851994:WLV851994 WVP851994:WVR851994 H917530:J917530 JD917530:JF917530 SZ917530:TB917530 ACV917530:ACX917530 AMR917530:AMT917530 AWN917530:AWP917530 BGJ917530:BGL917530 BQF917530:BQH917530 CAB917530:CAD917530 CJX917530:CJZ917530 CTT917530:CTV917530 DDP917530:DDR917530 DNL917530:DNN917530 DXH917530:DXJ917530 EHD917530:EHF917530 EQZ917530:ERB917530 FAV917530:FAX917530 FKR917530:FKT917530 FUN917530:FUP917530 GEJ917530:GEL917530 GOF917530:GOH917530 GYB917530:GYD917530 HHX917530:HHZ917530 HRT917530:HRV917530 IBP917530:IBR917530 ILL917530:ILN917530 IVH917530:IVJ917530 JFD917530:JFF917530 JOZ917530:JPB917530 JYV917530:JYX917530 KIR917530:KIT917530 KSN917530:KSP917530 LCJ917530:LCL917530 LMF917530:LMH917530 LWB917530:LWD917530 MFX917530:MFZ917530 MPT917530:MPV917530 MZP917530:MZR917530 NJL917530:NJN917530 NTH917530:NTJ917530 ODD917530:ODF917530 OMZ917530:ONB917530 OWV917530:OWX917530 PGR917530:PGT917530 PQN917530:PQP917530 QAJ917530:QAL917530 QKF917530:QKH917530 QUB917530:QUD917530 RDX917530:RDZ917530 RNT917530:RNV917530 RXP917530:RXR917530 SHL917530:SHN917530 SRH917530:SRJ917530 TBD917530:TBF917530 TKZ917530:TLB917530 TUV917530:TUX917530 UER917530:UET917530 UON917530:UOP917530 UYJ917530:UYL917530 VIF917530:VIH917530 VSB917530:VSD917530 WBX917530:WBZ917530 WLT917530:WLV917530 WVP917530:WVR917530 H983066:J983066 JD983066:JF983066 SZ983066:TB983066 ACV983066:ACX983066 AMR983066:AMT983066 AWN983066:AWP983066 BGJ983066:BGL983066 BQF983066:BQH983066 CAB983066:CAD983066 CJX983066:CJZ983066 CTT983066:CTV983066 DDP983066:DDR983066 DNL983066:DNN983066 DXH983066:DXJ983066 EHD983066:EHF983066 EQZ983066:ERB983066 FAV983066:FAX983066 FKR983066:FKT983066 FUN983066:FUP983066 GEJ983066:GEL983066 GOF983066:GOH983066 GYB983066:GYD983066 HHX983066:HHZ983066 HRT983066:HRV983066 IBP983066:IBR983066 ILL983066:ILN983066 IVH983066:IVJ983066 JFD983066:JFF983066 JOZ983066:JPB983066 JYV983066:JYX983066 KIR983066:KIT983066 KSN983066:KSP983066 LCJ983066:LCL983066 LMF983066:LMH983066 LWB983066:LWD983066 MFX983066:MFZ983066 MPT983066:MPV983066 MZP983066:MZR983066 NJL983066:NJN983066 NTH983066:NTJ983066 ODD983066:ODF983066 OMZ983066:ONB983066 OWV983066:OWX983066 PGR983066:PGT983066 PQN983066:PQP983066 QAJ983066:QAL983066 QKF983066:QKH983066 QUB983066:QUD983066 RDX983066:RDZ983066 RNT983066:RNV983066 RXP983066:RXR983066 SHL983066:SHN983066 SRH983066:SRJ983066 TBD983066:TBF983066 TKZ983066:TLB983066 TUV983066:TUX983066 UER983066:UET983066 UON983066:UOP983066 UYJ983066:UYL983066 VIF983066:VIH983066 VSB983066:VSD983066 WBX983066:WBZ983066 WLT983066:WLV983066 WVP983066:WVR983066">
      <formula1>$S$23:$S$28</formula1>
    </dataValidation>
    <dataValidation type="list" allowBlank="1" sqref="K24:P24 JG24:JL24 TC24:TH24 ACY24:ADD24 AMU24:AMZ24 AWQ24:AWV24 BGM24:BGR24 BQI24:BQN24 CAE24:CAJ24 CKA24:CKF24 CTW24:CUB24 DDS24:DDX24 DNO24:DNT24 DXK24:DXP24 EHG24:EHL24 ERC24:ERH24 FAY24:FBD24 FKU24:FKZ24 FUQ24:FUV24 GEM24:GER24 GOI24:GON24 GYE24:GYJ24 HIA24:HIF24 HRW24:HSB24 IBS24:IBX24 ILO24:ILT24 IVK24:IVP24 JFG24:JFL24 JPC24:JPH24 JYY24:JZD24 KIU24:KIZ24 KSQ24:KSV24 LCM24:LCR24 LMI24:LMN24 LWE24:LWJ24 MGA24:MGF24 MPW24:MQB24 MZS24:MZX24 NJO24:NJT24 NTK24:NTP24 ODG24:ODL24 ONC24:ONH24 OWY24:OXD24 PGU24:PGZ24 PQQ24:PQV24 QAM24:QAR24 QKI24:QKN24 QUE24:QUJ24 REA24:REF24 RNW24:ROB24 RXS24:RXX24 SHO24:SHT24 SRK24:SRP24 TBG24:TBL24 TLC24:TLH24 TUY24:TVD24 UEU24:UEZ24 UOQ24:UOV24 UYM24:UYR24 VII24:VIN24 VSE24:VSJ24 WCA24:WCF24 WLW24:WMB24 WVS24:WVX24 K65560:P65560 JG65560:JL65560 TC65560:TH65560 ACY65560:ADD65560 AMU65560:AMZ65560 AWQ65560:AWV65560 BGM65560:BGR65560 BQI65560:BQN65560 CAE65560:CAJ65560 CKA65560:CKF65560 CTW65560:CUB65560 DDS65560:DDX65560 DNO65560:DNT65560 DXK65560:DXP65560 EHG65560:EHL65560 ERC65560:ERH65560 FAY65560:FBD65560 FKU65560:FKZ65560 FUQ65560:FUV65560 GEM65560:GER65560 GOI65560:GON65560 GYE65560:GYJ65560 HIA65560:HIF65560 HRW65560:HSB65560 IBS65560:IBX65560 ILO65560:ILT65560 IVK65560:IVP65560 JFG65560:JFL65560 JPC65560:JPH65560 JYY65560:JZD65560 KIU65560:KIZ65560 KSQ65560:KSV65560 LCM65560:LCR65560 LMI65560:LMN65560 LWE65560:LWJ65560 MGA65560:MGF65560 MPW65560:MQB65560 MZS65560:MZX65560 NJO65560:NJT65560 NTK65560:NTP65560 ODG65560:ODL65560 ONC65560:ONH65560 OWY65560:OXD65560 PGU65560:PGZ65560 PQQ65560:PQV65560 QAM65560:QAR65560 QKI65560:QKN65560 QUE65560:QUJ65560 REA65560:REF65560 RNW65560:ROB65560 RXS65560:RXX65560 SHO65560:SHT65560 SRK65560:SRP65560 TBG65560:TBL65560 TLC65560:TLH65560 TUY65560:TVD65560 UEU65560:UEZ65560 UOQ65560:UOV65560 UYM65560:UYR65560 VII65560:VIN65560 VSE65560:VSJ65560 WCA65560:WCF65560 WLW65560:WMB65560 WVS65560:WVX65560 K131096:P131096 JG131096:JL131096 TC131096:TH131096 ACY131096:ADD131096 AMU131096:AMZ131096 AWQ131096:AWV131096 BGM131096:BGR131096 BQI131096:BQN131096 CAE131096:CAJ131096 CKA131096:CKF131096 CTW131096:CUB131096 DDS131096:DDX131096 DNO131096:DNT131096 DXK131096:DXP131096 EHG131096:EHL131096 ERC131096:ERH131096 FAY131096:FBD131096 FKU131096:FKZ131096 FUQ131096:FUV131096 GEM131096:GER131096 GOI131096:GON131096 GYE131096:GYJ131096 HIA131096:HIF131096 HRW131096:HSB131096 IBS131096:IBX131096 ILO131096:ILT131096 IVK131096:IVP131096 JFG131096:JFL131096 JPC131096:JPH131096 JYY131096:JZD131096 KIU131096:KIZ131096 KSQ131096:KSV131096 LCM131096:LCR131096 LMI131096:LMN131096 LWE131096:LWJ131096 MGA131096:MGF131096 MPW131096:MQB131096 MZS131096:MZX131096 NJO131096:NJT131096 NTK131096:NTP131096 ODG131096:ODL131096 ONC131096:ONH131096 OWY131096:OXD131096 PGU131096:PGZ131096 PQQ131096:PQV131096 QAM131096:QAR131096 QKI131096:QKN131096 QUE131096:QUJ131096 REA131096:REF131096 RNW131096:ROB131096 RXS131096:RXX131096 SHO131096:SHT131096 SRK131096:SRP131096 TBG131096:TBL131096 TLC131096:TLH131096 TUY131096:TVD131096 UEU131096:UEZ131096 UOQ131096:UOV131096 UYM131096:UYR131096 VII131096:VIN131096 VSE131096:VSJ131096 WCA131096:WCF131096 WLW131096:WMB131096 WVS131096:WVX131096 K196632:P196632 JG196632:JL196632 TC196632:TH196632 ACY196632:ADD196632 AMU196632:AMZ196632 AWQ196632:AWV196632 BGM196632:BGR196632 BQI196632:BQN196632 CAE196632:CAJ196632 CKA196632:CKF196632 CTW196632:CUB196632 DDS196632:DDX196632 DNO196632:DNT196632 DXK196632:DXP196632 EHG196632:EHL196632 ERC196632:ERH196632 FAY196632:FBD196632 FKU196632:FKZ196632 FUQ196632:FUV196632 GEM196632:GER196632 GOI196632:GON196632 GYE196632:GYJ196632 HIA196632:HIF196632 HRW196632:HSB196632 IBS196632:IBX196632 ILO196632:ILT196632 IVK196632:IVP196632 JFG196632:JFL196632 JPC196632:JPH196632 JYY196632:JZD196632 KIU196632:KIZ196632 KSQ196632:KSV196632 LCM196632:LCR196632 LMI196632:LMN196632 LWE196632:LWJ196632 MGA196632:MGF196632 MPW196632:MQB196632 MZS196632:MZX196632 NJO196632:NJT196632 NTK196632:NTP196632 ODG196632:ODL196632 ONC196632:ONH196632 OWY196632:OXD196632 PGU196632:PGZ196632 PQQ196632:PQV196632 QAM196632:QAR196632 QKI196632:QKN196632 QUE196632:QUJ196632 REA196632:REF196632 RNW196632:ROB196632 RXS196632:RXX196632 SHO196632:SHT196632 SRK196632:SRP196632 TBG196632:TBL196632 TLC196632:TLH196632 TUY196632:TVD196632 UEU196632:UEZ196632 UOQ196632:UOV196632 UYM196632:UYR196632 VII196632:VIN196632 VSE196632:VSJ196632 WCA196632:WCF196632 WLW196632:WMB196632 WVS196632:WVX196632 K262168:P262168 JG262168:JL262168 TC262168:TH262168 ACY262168:ADD262168 AMU262168:AMZ262168 AWQ262168:AWV262168 BGM262168:BGR262168 BQI262168:BQN262168 CAE262168:CAJ262168 CKA262168:CKF262168 CTW262168:CUB262168 DDS262168:DDX262168 DNO262168:DNT262168 DXK262168:DXP262168 EHG262168:EHL262168 ERC262168:ERH262168 FAY262168:FBD262168 FKU262168:FKZ262168 FUQ262168:FUV262168 GEM262168:GER262168 GOI262168:GON262168 GYE262168:GYJ262168 HIA262168:HIF262168 HRW262168:HSB262168 IBS262168:IBX262168 ILO262168:ILT262168 IVK262168:IVP262168 JFG262168:JFL262168 JPC262168:JPH262168 JYY262168:JZD262168 KIU262168:KIZ262168 KSQ262168:KSV262168 LCM262168:LCR262168 LMI262168:LMN262168 LWE262168:LWJ262168 MGA262168:MGF262168 MPW262168:MQB262168 MZS262168:MZX262168 NJO262168:NJT262168 NTK262168:NTP262168 ODG262168:ODL262168 ONC262168:ONH262168 OWY262168:OXD262168 PGU262168:PGZ262168 PQQ262168:PQV262168 QAM262168:QAR262168 QKI262168:QKN262168 QUE262168:QUJ262168 REA262168:REF262168 RNW262168:ROB262168 RXS262168:RXX262168 SHO262168:SHT262168 SRK262168:SRP262168 TBG262168:TBL262168 TLC262168:TLH262168 TUY262168:TVD262168 UEU262168:UEZ262168 UOQ262168:UOV262168 UYM262168:UYR262168 VII262168:VIN262168 VSE262168:VSJ262168 WCA262168:WCF262168 WLW262168:WMB262168 WVS262168:WVX262168 K327704:P327704 JG327704:JL327704 TC327704:TH327704 ACY327704:ADD327704 AMU327704:AMZ327704 AWQ327704:AWV327704 BGM327704:BGR327704 BQI327704:BQN327704 CAE327704:CAJ327704 CKA327704:CKF327704 CTW327704:CUB327704 DDS327704:DDX327704 DNO327704:DNT327704 DXK327704:DXP327704 EHG327704:EHL327704 ERC327704:ERH327704 FAY327704:FBD327704 FKU327704:FKZ327704 FUQ327704:FUV327704 GEM327704:GER327704 GOI327704:GON327704 GYE327704:GYJ327704 HIA327704:HIF327704 HRW327704:HSB327704 IBS327704:IBX327704 ILO327704:ILT327704 IVK327704:IVP327704 JFG327704:JFL327704 JPC327704:JPH327704 JYY327704:JZD327704 KIU327704:KIZ327704 KSQ327704:KSV327704 LCM327704:LCR327704 LMI327704:LMN327704 LWE327704:LWJ327704 MGA327704:MGF327704 MPW327704:MQB327704 MZS327704:MZX327704 NJO327704:NJT327704 NTK327704:NTP327704 ODG327704:ODL327704 ONC327704:ONH327704 OWY327704:OXD327704 PGU327704:PGZ327704 PQQ327704:PQV327704 QAM327704:QAR327704 QKI327704:QKN327704 QUE327704:QUJ327704 REA327704:REF327704 RNW327704:ROB327704 RXS327704:RXX327704 SHO327704:SHT327704 SRK327704:SRP327704 TBG327704:TBL327704 TLC327704:TLH327704 TUY327704:TVD327704 UEU327704:UEZ327704 UOQ327704:UOV327704 UYM327704:UYR327704 VII327704:VIN327704 VSE327704:VSJ327704 WCA327704:WCF327704 WLW327704:WMB327704 WVS327704:WVX327704 K393240:P393240 JG393240:JL393240 TC393240:TH393240 ACY393240:ADD393240 AMU393240:AMZ393240 AWQ393240:AWV393240 BGM393240:BGR393240 BQI393240:BQN393240 CAE393240:CAJ393240 CKA393240:CKF393240 CTW393240:CUB393240 DDS393240:DDX393240 DNO393240:DNT393240 DXK393240:DXP393240 EHG393240:EHL393240 ERC393240:ERH393240 FAY393240:FBD393240 FKU393240:FKZ393240 FUQ393240:FUV393240 GEM393240:GER393240 GOI393240:GON393240 GYE393240:GYJ393240 HIA393240:HIF393240 HRW393240:HSB393240 IBS393240:IBX393240 ILO393240:ILT393240 IVK393240:IVP393240 JFG393240:JFL393240 JPC393240:JPH393240 JYY393240:JZD393240 KIU393240:KIZ393240 KSQ393240:KSV393240 LCM393240:LCR393240 LMI393240:LMN393240 LWE393240:LWJ393240 MGA393240:MGF393240 MPW393240:MQB393240 MZS393240:MZX393240 NJO393240:NJT393240 NTK393240:NTP393240 ODG393240:ODL393240 ONC393240:ONH393240 OWY393240:OXD393240 PGU393240:PGZ393240 PQQ393240:PQV393240 QAM393240:QAR393240 QKI393240:QKN393240 QUE393240:QUJ393240 REA393240:REF393240 RNW393240:ROB393240 RXS393240:RXX393240 SHO393240:SHT393240 SRK393240:SRP393240 TBG393240:TBL393240 TLC393240:TLH393240 TUY393240:TVD393240 UEU393240:UEZ393240 UOQ393240:UOV393240 UYM393240:UYR393240 VII393240:VIN393240 VSE393240:VSJ393240 WCA393240:WCF393240 WLW393240:WMB393240 WVS393240:WVX393240 K458776:P458776 JG458776:JL458776 TC458776:TH458776 ACY458776:ADD458776 AMU458776:AMZ458776 AWQ458776:AWV458776 BGM458776:BGR458776 BQI458776:BQN458776 CAE458776:CAJ458776 CKA458776:CKF458776 CTW458776:CUB458776 DDS458776:DDX458776 DNO458776:DNT458776 DXK458776:DXP458776 EHG458776:EHL458776 ERC458776:ERH458776 FAY458776:FBD458776 FKU458776:FKZ458776 FUQ458776:FUV458776 GEM458776:GER458776 GOI458776:GON458776 GYE458776:GYJ458776 HIA458776:HIF458776 HRW458776:HSB458776 IBS458776:IBX458776 ILO458776:ILT458776 IVK458776:IVP458776 JFG458776:JFL458776 JPC458776:JPH458776 JYY458776:JZD458776 KIU458776:KIZ458776 KSQ458776:KSV458776 LCM458776:LCR458776 LMI458776:LMN458776 LWE458776:LWJ458776 MGA458776:MGF458776 MPW458776:MQB458776 MZS458776:MZX458776 NJO458776:NJT458776 NTK458776:NTP458776 ODG458776:ODL458776 ONC458776:ONH458776 OWY458776:OXD458776 PGU458776:PGZ458776 PQQ458776:PQV458776 QAM458776:QAR458776 QKI458776:QKN458776 QUE458776:QUJ458776 REA458776:REF458776 RNW458776:ROB458776 RXS458776:RXX458776 SHO458776:SHT458776 SRK458776:SRP458776 TBG458776:TBL458776 TLC458776:TLH458776 TUY458776:TVD458776 UEU458776:UEZ458776 UOQ458776:UOV458776 UYM458776:UYR458776 VII458776:VIN458776 VSE458776:VSJ458776 WCA458776:WCF458776 WLW458776:WMB458776 WVS458776:WVX458776 K524312:P524312 JG524312:JL524312 TC524312:TH524312 ACY524312:ADD524312 AMU524312:AMZ524312 AWQ524312:AWV524312 BGM524312:BGR524312 BQI524312:BQN524312 CAE524312:CAJ524312 CKA524312:CKF524312 CTW524312:CUB524312 DDS524312:DDX524312 DNO524312:DNT524312 DXK524312:DXP524312 EHG524312:EHL524312 ERC524312:ERH524312 FAY524312:FBD524312 FKU524312:FKZ524312 FUQ524312:FUV524312 GEM524312:GER524312 GOI524312:GON524312 GYE524312:GYJ524312 HIA524312:HIF524312 HRW524312:HSB524312 IBS524312:IBX524312 ILO524312:ILT524312 IVK524312:IVP524312 JFG524312:JFL524312 JPC524312:JPH524312 JYY524312:JZD524312 KIU524312:KIZ524312 KSQ524312:KSV524312 LCM524312:LCR524312 LMI524312:LMN524312 LWE524312:LWJ524312 MGA524312:MGF524312 MPW524312:MQB524312 MZS524312:MZX524312 NJO524312:NJT524312 NTK524312:NTP524312 ODG524312:ODL524312 ONC524312:ONH524312 OWY524312:OXD524312 PGU524312:PGZ524312 PQQ524312:PQV524312 QAM524312:QAR524312 QKI524312:QKN524312 QUE524312:QUJ524312 REA524312:REF524312 RNW524312:ROB524312 RXS524312:RXX524312 SHO524312:SHT524312 SRK524312:SRP524312 TBG524312:TBL524312 TLC524312:TLH524312 TUY524312:TVD524312 UEU524312:UEZ524312 UOQ524312:UOV524312 UYM524312:UYR524312 VII524312:VIN524312 VSE524312:VSJ524312 WCA524312:WCF524312 WLW524312:WMB524312 WVS524312:WVX524312 K589848:P589848 JG589848:JL589848 TC589848:TH589848 ACY589848:ADD589848 AMU589848:AMZ589848 AWQ589848:AWV589848 BGM589848:BGR589848 BQI589848:BQN589848 CAE589848:CAJ589848 CKA589848:CKF589848 CTW589848:CUB589848 DDS589848:DDX589848 DNO589848:DNT589848 DXK589848:DXP589848 EHG589848:EHL589848 ERC589848:ERH589848 FAY589848:FBD589848 FKU589848:FKZ589848 FUQ589848:FUV589848 GEM589848:GER589848 GOI589848:GON589848 GYE589848:GYJ589848 HIA589848:HIF589848 HRW589848:HSB589848 IBS589848:IBX589848 ILO589848:ILT589848 IVK589848:IVP589848 JFG589848:JFL589848 JPC589848:JPH589848 JYY589848:JZD589848 KIU589848:KIZ589848 KSQ589848:KSV589848 LCM589848:LCR589848 LMI589848:LMN589848 LWE589848:LWJ589848 MGA589848:MGF589848 MPW589848:MQB589848 MZS589848:MZX589848 NJO589848:NJT589848 NTK589848:NTP589848 ODG589848:ODL589848 ONC589848:ONH589848 OWY589848:OXD589848 PGU589848:PGZ589848 PQQ589848:PQV589848 QAM589848:QAR589848 QKI589848:QKN589848 QUE589848:QUJ589848 REA589848:REF589848 RNW589848:ROB589848 RXS589848:RXX589848 SHO589848:SHT589848 SRK589848:SRP589848 TBG589848:TBL589848 TLC589848:TLH589848 TUY589848:TVD589848 UEU589848:UEZ589848 UOQ589848:UOV589848 UYM589848:UYR589848 VII589848:VIN589848 VSE589848:VSJ589848 WCA589848:WCF589848 WLW589848:WMB589848 WVS589848:WVX589848 K655384:P655384 JG655384:JL655384 TC655384:TH655384 ACY655384:ADD655384 AMU655384:AMZ655384 AWQ655384:AWV655384 BGM655384:BGR655384 BQI655384:BQN655384 CAE655384:CAJ655384 CKA655384:CKF655384 CTW655384:CUB655384 DDS655384:DDX655384 DNO655384:DNT655384 DXK655384:DXP655384 EHG655384:EHL655384 ERC655384:ERH655384 FAY655384:FBD655384 FKU655384:FKZ655384 FUQ655384:FUV655384 GEM655384:GER655384 GOI655384:GON655384 GYE655384:GYJ655384 HIA655384:HIF655384 HRW655384:HSB655384 IBS655384:IBX655384 ILO655384:ILT655384 IVK655384:IVP655384 JFG655384:JFL655384 JPC655384:JPH655384 JYY655384:JZD655384 KIU655384:KIZ655384 KSQ655384:KSV655384 LCM655384:LCR655384 LMI655384:LMN655384 LWE655384:LWJ655384 MGA655384:MGF655384 MPW655384:MQB655384 MZS655384:MZX655384 NJO655384:NJT655384 NTK655384:NTP655384 ODG655384:ODL655384 ONC655384:ONH655384 OWY655384:OXD655384 PGU655384:PGZ655384 PQQ655384:PQV655384 QAM655384:QAR655384 QKI655384:QKN655384 QUE655384:QUJ655384 REA655384:REF655384 RNW655384:ROB655384 RXS655384:RXX655384 SHO655384:SHT655384 SRK655384:SRP655384 TBG655384:TBL655384 TLC655384:TLH655384 TUY655384:TVD655384 UEU655384:UEZ655384 UOQ655384:UOV655384 UYM655384:UYR655384 VII655384:VIN655384 VSE655384:VSJ655384 WCA655384:WCF655384 WLW655384:WMB655384 WVS655384:WVX655384 K720920:P720920 JG720920:JL720920 TC720920:TH720920 ACY720920:ADD720920 AMU720920:AMZ720920 AWQ720920:AWV720920 BGM720920:BGR720920 BQI720920:BQN720920 CAE720920:CAJ720920 CKA720920:CKF720920 CTW720920:CUB720920 DDS720920:DDX720920 DNO720920:DNT720920 DXK720920:DXP720920 EHG720920:EHL720920 ERC720920:ERH720920 FAY720920:FBD720920 FKU720920:FKZ720920 FUQ720920:FUV720920 GEM720920:GER720920 GOI720920:GON720920 GYE720920:GYJ720920 HIA720920:HIF720920 HRW720920:HSB720920 IBS720920:IBX720920 ILO720920:ILT720920 IVK720920:IVP720920 JFG720920:JFL720920 JPC720920:JPH720920 JYY720920:JZD720920 KIU720920:KIZ720920 KSQ720920:KSV720920 LCM720920:LCR720920 LMI720920:LMN720920 LWE720920:LWJ720920 MGA720920:MGF720920 MPW720920:MQB720920 MZS720920:MZX720920 NJO720920:NJT720920 NTK720920:NTP720920 ODG720920:ODL720920 ONC720920:ONH720920 OWY720920:OXD720920 PGU720920:PGZ720920 PQQ720920:PQV720920 QAM720920:QAR720920 QKI720920:QKN720920 QUE720920:QUJ720920 REA720920:REF720920 RNW720920:ROB720920 RXS720920:RXX720920 SHO720920:SHT720920 SRK720920:SRP720920 TBG720920:TBL720920 TLC720920:TLH720920 TUY720920:TVD720920 UEU720920:UEZ720920 UOQ720920:UOV720920 UYM720920:UYR720920 VII720920:VIN720920 VSE720920:VSJ720920 WCA720920:WCF720920 WLW720920:WMB720920 WVS720920:WVX720920 K786456:P786456 JG786456:JL786456 TC786456:TH786456 ACY786456:ADD786456 AMU786456:AMZ786456 AWQ786456:AWV786456 BGM786456:BGR786456 BQI786456:BQN786456 CAE786456:CAJ786456 CKA786456:CKF786456 CTW786456:CUB786456 DDS786456:DDX786456 DNO786456:DNT786456 DXK786456:DXP786456 EHG786456:EHL786456 ERC786456:ERH786456 FAY786456:FBD786456 FKU786456:FKZ786456 FUQ786456:FUV786456 GEM786456:GER786456 GOI786456:GON786456 GYE786456:GYJ786456 HIA786456:HIF786456 HRW786456:HSB786456 IBS786456:IBX786456 ILO786456:ILT786456 IVK786456:IVP786456 JFG786456:JFL786456 JPC786456:JPH786456 JYY786456:JZD786456 KIU786456:KIZ786456 KSQ786456:KSV786456 LCM786456:LCR786456 LMI786456:LMN786456 LWE786456:LWJ786456 MGA786456:MGF786456 MPW786456:MQB786456 MZS786456:MZX786456 NJO786456:NJT786456 NTK786456:NTP786456 ODG786456:ODL786456 ONC786456:ONH786456 OWY786456:OXD786456 PGU786456:PGZ786456 PQQ786456:PQV786456 QAM786456:QAR786456 QKI786456:QKN786456 QUE786456:QUJ786456 REA786456:REF786456 RNW786456:ROB786456 RXS786456:RXX786456 SHO786456:SHT786456 SRK786456:SRP786456 TBG786456:TBL786456 TLC786456:TLH786456 TUY786456:TVD786456 UEU786456:UEZ786456 UOQ786456:UOV786456 UYM786456:UYR786456 VII786456:VIN786456 VSE786456:VSJ786456 WCA786456:WCF786456 WLW786456:WMB786456 WVS786456:WVX786456 K851992:P851992 JG851992:JL851992 TC851992:TH851992 ACY851992:ADD851992 AMU851992:AMZ851992 AWQ851992:AWV851992 BGM851992:BGR851992 BQI851992:BQN851992 CAE851992:CAJ851992 CKA851992:CKF851992 CTW851992:CUB851992 DDS851992:DDX851992 DNO851992:DNT851992 DXK851992:DXP851992 EHG851992:EHL851992 ERC851992:ERH851992 FAY851992:FBD851992 FKU851992:FKZ851992 FUQ851992:FUV851992 GEM851992:GER851992 GOI851992:GON851992 GYE851992:GYJ851992 HIA851992:HIF851992 HRW851992:HSB851992 IBS851992:IBX851992 ILO851992:ILT851992 IVK851992:IVP851992 JFG851992:JFL851992 JPC851992:JPH851992 JYY851992:JZD851992 KIU851992:KIZ851992 KSQ851992:KSV851992 LCM851992:LCR851992 LMI851992:LMN851992 LWE851992:LWJ851992 MGA851992:MGF851992 MPW851992:MQB851992 MZS851992:MZX851992 NJO851992:NJT851992 NTK851992:NTP851992 ODG851992:ODL851992 ONC851992:ONH851992 OWY851992:OXD851992 PGU851992:PGZ851992 PQQ851992:PQV851992 QAM851992:QAR851992 QKI851992:QKN851992 QUE851992:QUJ851992 REA851992:REF851992 RNW851992:ROB851992 RXS851992:RXX851992 SHO851992:SHT851992 SRK851992:SRP851992 TBG851992:TBL851992 TLC851992:TLH851992 TUY851992:TVD851992 UEU851992:UEZ851992 UOQ851992:UOV851992 UYM851992:UYR851992 VII851992:VIN851992 VSE851992:VSJ851992 WCA851992:WCF851992 WLW851992:WMB851992 WVS851992:WVX851992 K917528:P917528 JG917528:JL917528 TC917528:TH917528 ACY917528:ADD917528 AMU917528:AMZ917528 AWQ917528:AWV917528 BGM917528:BGR917528 BQI917528:BQN917528 CAE917528:CAJ917528 CKA917528:CKF917528 CTW917528:CUB917528 DDS917528:DDX917528 DNO917528:DNT917528 DXK917528:DXP917528 EHG917528:EHL917528 ERC917528:ERH917528 FAY917528:FBD917528 FKU917528:FKZ917528 FUQ917528:FUV917528 GEM917528:GER917528 GOI917528:GON917528 GYE917528:GYJ917528 HIA917528:HIF917528 HRW917528:HSB917528 IBS917528:IBX917528 ILO917528:ILT917528 IVK917528:IVP917528 JFG917528:JFL917528 JPC917528:JPH917528 JYY917528:JZD917528 KIU917528:KIZ917528 KSQ917528:KSV917528 LCM917528:LCR917528 LMI917528:LMN917528 LWE917528:LWJ917528 MGA917528:MGF917528 MPW917528:MQB917528 MZS917528:MZX917528 NJO917528:NJT917528 NTK917528:NTP917528 ODG917528:ODL917528 ONC917528:ONH917528 OWY917528:OXD917528 PGU917528:PGZ917528 PQQ917528:PQV917528 QAM917528:QAR917528 QKI917528:QKN917528 QUE917528:QUJ917528 REA917528:REF917528 RNW917528:ROB917528 RXS917528:RXX917528 SHO917528:SHT917528 SRK917528:SRP917528 TBG917528:TBL917528 TLC917528:TLH917528 TUY917528:TVD917528 UEU917528:UEZ917528 UOQ917528:UOV917528 UYM917528:UYR917528 VII917528:VIN917528 VSE917528:VSJ917528 WCA917528:WCF917528 WLW917528:WMB917528 WVS917528:WVX917528 K983064:P983064 JG983064:JL983064 TC983064:TH983064 ACY983064:ADD983064 AMU983064:AMZ983064 AWQ983064:AWV983064 BGM983064:BGR983064 BQI983064:BQN983064 CAE983064:CAJ983064 CKA983064:CKF983064 CTW983064:CUB983064 DDS983064:DDX983064 DNO983064:DNT983064 DXK983064:DXP983064 EHG983064:EHL983064 ERC983064:ERH983064 FAY983064:FBD983064 FKU983064:FKZ983064 FUQ983064:FUV983064 GEM983064:GER983064 GOI983064:GON983064 GYE983064:GYJ983064 HIA983064:HIF983064 HRW983064:HSB983064 IBS983064:IBX983064 ILO983064:ILT983064 IVK983064:IVP983064 JFG983064:JFL983064 JPC983064:JPH983064 JYY983064:JZD983064 KIU983064:KIZ983064 KSQ983064:KSV983064 LCM983064:LCR983064 LMI983064:LMN983064 LWE983064:LWJ983064 MGA983064:MGF983064 MPW983064:MQB983064 MZS983064:MZX983064 NJO983064:NJT983064 NTK983064:NTP983064 ODG983064:ODL983064 ONC983064:ONH983064 OWY983064:OXD983064 PGU983064:PGZ983064 PQQ983064:PQV983064 QAM983064:QAR983064 QKI983064:QKN983064 QUE983064:QUJ983064 REA983064:REF983064 RNW983064:ROB983064 RXS983064:RXX983064 SHO983064:SHT983064 SRK983064:SRP983064 TBG983064:TBL983064 TLC983064:TLH983064 TUY983064:TVD983064 UEU983064:UEZ983064 UOQ983064:UOV983064 UYM983064:UYR983064 VII983064:VIN983064 VSE983064:VSJ983064 WCA983064:WCF983064 WLW983064:WMB983064 WVS983064:WVX983064 K26:P26 JG26:JL26 TC26:TH26 ACY26:ADD26 AMU26:AMZ26 AWQ26:AWV26 BGM26:BGR26 BQI26:BQN26 CAE26:CAJ26 CKA26:CKF26 CTW26:CUB26 DDS26:DDX26 DNO26:DNT26 DXK26:DXP26 EHG26:EHL26 ERC26:ERH26 FAY26:FBD26 FKU26:FKZ26 FUQ26:FUV26 GEM26:GER26 GOI26:GON26 GYE26:GYJ26 HIA26:HIF26 HRW26:HSB26 IBS26:IBX26 ILO26:ILT26 IVK26:IVP26 JFG26:JFL26 JPC26:JPH26 JYY26:JZD26 KIU26:KIZ26 KSQ26:KSV26 LCM26:LCR26 LMI26:LMN26 LWE26:LWJ26 MGA26:MGF26 MPW26:MQB26 MZS26:MZX26 NJO26:NJT26 NTK26:NTP26 ODG26:ODL26 ONC26:ONH26 OWY26:OXD26 PGU26:PGZ26 PQQ26:PQV26 QAM26:QAR26 QKI26:QKN26 QUE26:QUJ26 REA26:REF26 RNW26:ROB26 RXS26:RXX26 SHO26:SHT26 SRK26:SRP26 TBG26:TBL26 TLC26:TLH26 TUY26:TVD26 UEU26:UEZ26 UOQ26:UOV26 UYM26:UYR26 VII26:VIN26 VSE26:VSJ26 WCA26:WCF26 WLW26:WMB26 WVS26:WVX26 K65562:P65562 JG65562:JL65562 TC65562:TH65562 ACY65562:ADD65562 AMU65562:AMZ65562 AWQ65562:AWV65562 BGM65562:BGR65562 BQI65562:BQN65562 CAE65562:CAJ65562 CKA65562:CKF65562 CTW65562:CUB65562 DDS65562:DDX65562 DNO65562:DNT65562 DXK65562:DXP65562 EHG65562:EHL65562 ERC65562:ERH65562 FAY65562:FBD65562 FKU65562:FKZ65562 FUQ65562:FUV65562 GEM65562:GER65562 GOI65562:GON65562 GYE65562:GYJ65562 HIA65562:HIF65562 HRW65562:HSB65562 IBS65562:IBX65562 ILO65562:ILT65562 IVK65562:IVP65562 JFG65562:JFL65562 JPC65562:JPH65562 JYY65562:JZD65562 KIU65562:KIZ65562 KSQ65562:KSV65562 LCM65562:LCR65562 LMI65562:LMN65562 LWE65562:LWJ65562 MGA65562:MGF65562 MPW65562:MQB65562 MZS65562:MZX65562 NJO65562:NJT65562 NTK65562:NTP65562 ODG65562:ODL65562 ONC65562:ONH65562 OWY65562:OXD65562 PGU65562:PGZ65562 PQQ65562:PQV65562 QAM65562:QAR65562 QKI65562:QKN65562 QUE65562:QUJ65562 REA65562:REF65562 RNW65562:ROB65562 RXS65562:RXX65562 SHO65562:SHT65562 SRK65562:SRP65562 TBG65562:TBL65562 TLC65562:TLH65562 TUY65562:TVD65562 UEU65562:UEZ65562 UOQ65562:UOV65562 UYM65562:UYR65562 VII65562:VIN65562 VSE65562:VSJ65562 WCA65562:WCF65562 WLW65562:WMB65562 WVS65562:WVX65562 K131098:P131098 JG131098:JL131098 TC131098:TH131098 ACY131098:ADD131098 AMU131098:AMZ131098 AWQ131098:AWV131098 BGM131098:BGR131098 BQI131098:BQN131098 CAE131098:CAJ131098 CKA131098:CKF131098 CTW131098:CUB131098 DDS131098:DDX131098 DNO131098:DNT131098 DXK131098:DXP131098 EHG131098:EHL131098 ERC131098:ERH131098 FAY131098:FBD131098 FKU131098:FKZ131098 FUQ131098:FUV131098 GEM131098:GER131098 GOI131098:GON131098 GYE131098:GYJ131098 HIA131098:HIF131098 HRW131098:HSB131098 IBS131098:IBX131098 ILO131098:ILT131098 IVK131098:IVP131098 JFG131098:JFL131098 JPC131098:JPH131098 JYY131098:JZD131098 KIU131098:KIZ131098 KSQ131098:KSV131098 LCM131098:LCR131098 LMI131098:LMN131098 LWE131098:LWJ131098 MGA131098:MGF131098 MPW131098:MQB131098 MZS131098:MZX131098 NJO131098:NJT131098 NTK131098:NTP131098 ODG131098:ODL131098 ONC131098:ONH131098 OWY131098:OXD131098 PGU131098:PGZ131098 PQQ131098:PQV131098 QAM131098:QAR131098 QKI131098:QKN131098 QUE131098:QUJ131098 REA131098:REF131098 RNW131098:ROB131098 RXS131098:RXX131098 SHO131098:SHT131098 SRK131098:SRP131098 TBG131098:TBL131098 TLC131098:TLH131098 TUY131098:TVD131098 UEU131098:UEZ131098 UOQ131098:UOV131098 UYM131098:UYR131098 VII131098:VIN131098 VSE131098:VSJ131098 WCA131098:WCF131098 WLW131098:WMB131098 WVS131098:WVX131098 K196634:P196634 JG196634:JL196634 TC196634:TH196634 ACY196634:ADD196634 AMU196634:AMZ196634 AWQ196634:AWV196634 BGM196634:BGR196634 BQI196634:BQN196634 CAE196634:CAJ196634 CKA196634:CKF196634 CTW196634:CUB196634 DDS196634:DDX196634 DNO196634:DNT196634 DXK196634:DXP196634 EHG196634:EHL196634 ERC196634:ERH196634 FAY196634:FBD196634 FKU196634:FKZ196634 FUQ196634:FUV196634 GEM196634:GER196634 GOI196634:GON196634 GYE196634:GYJ196634 HIA196634:HIF196634 HRW196634:HSB196634 IBS196634:IBX196634 ILO196634:ILT196634 IVK196634:IVP196634 JFG196634:JFL196634 JPC196634:JPH196634 JYY196634:JZD196634 KIU196634:KIZ196634 KSQ196634:KSV196634 LCM196634:LCR196634 LMI196634:LMN196634 LWE196634:LWJ196634 MGA196634:MGF196634 MPW196634:MQB196634 MZS196634:MZX196634 NJO196634:NJT196634 NTK196634:NTP196634 ODG196634:ODL196634 ONC196634:ONH196634 OWY196634:OXD196634 PGU196634:PGZ196634 PQQ196634:PQV196634 QAM196634:QAR196634 QKI196634:QKN196634 QUE196634:QUJ196634 REA196634:REF196634 RNW196634:ROB196634 RXS196634:RXX196634 SHO196634:SHT196634 SRK196634:SRP196634 TBG196634:TBL196634 TLC196634:TLH196634 TUY196634:TVD196634 UEU196634:UEZ196634 UOQ196634:UOV196634 UYM196634:UYR196634 VII196634:VIN196634 VSE196634:VSJ196634 WCA196634:WCF196634 WLW196634:WMB196634 WVS196634:WVX196634 K262170:P262170 JG262170:JL262170 TC262170:TH262170 ACY262170:ADD262170 AMU262170:AMZ262170 AWQ262170:AWV262170 BGM262170:BGR262170 BQI262170:BQN262170 CAE262170:CAJ262170 CKA262170:CKF262170 CTW262170:CUB262170 DDS262170:DDX262170 DNO262170:DNT262170 DXK262170:DXP262170 EHG262170:EHL262170 ERC262170:ERH262170 FAY262170:FBD262170 FKU262170:FKZ262170 FUQ262170:FUV262170 GEM262170:GER262170 GOI262170:GON262170 GYE262170:GYJ262170 HIA262170:HIF262170 HRW262170:HSB262170 IBS262170:IBX262170 ILO262170:ILT262170 IVK262170:IVP262170 JFG262170:JFL262170 JPC262170:JPH262170 JYY262170:JZD262170 KIU262170:KIZ262170 KSQ262170:KSV262170 LCM262170:LCR262170 LMI262170:LMN262170 LWE262170:LWJ262170 MGA262170:MGF262170 MPW262170:MQB262170 MZS262170:MZX262170 NJO262170:NJT262170 NTK262170:NTP262170 ODG262170:ODL262170 ONC262170:ONH262170 OWY262170:OXD262170 PGU262170:PGZ262170 PQQ262170:PQV262170 QAM262170:QAR262170 QKI262170:QKN262170 QUE262170:QUJ262170 REA262170:REF262170 RNW262170:ROB262170 RXS262170:RXX262170 SHO262170:SHT262170 SRK262170:SRP262170 TBG262170:TBL262170 TLC262170:TLH262170 TUY262170:TVD262170 UEU262170:UEZ262170 UOQ262170:UOV262170 UYM262170:UYR262170 VII262170:VIN262170 VSE262170:VSJ262170 WCA262170:WCF262170 WLW262170:WMB262170 WVS262170:WVX262170 K327706:P327706 JG327706:JL327706 TC327706:TH327706 ACY327706:ADD327706 AMU327706:AMZ327706 AWQ327706:AWV327706 BGM327706:BGR327706 BQI327706:BQN327706 CAE327706:CAJ327706 CKA327706:CKF327706 CTW327706:CUB327706 DDS327706:DDX327706 DNO327706:DNT327706 DXK327706:DXP327706 EHG327706:EHL327706 ERC327706:ERH327706 FAY327706:FBD327706 FKU327706:FKZ327706 FUQ327706:FUV327706 GEM327706:GER327706 GOI327706:GON327706 GYE327706:GYJ327706 HIA327706:HIF327706 HRW327706:HSB327706 IBS327706:IBX327706 ILO327706:ILT327706 IVK327706:IVP327706 JFG327706:JFL327706 JPC327706:JPH327706 JYY327706:JZD327706 KIU327706:KIZ327706 KSQ327706:KSV327706 LCM327706:LCR327706 LMI327706:LMN327706 LWE327706:LWJ327706 MGA327706:MGF327706 MPW327706:MQB327706 MZS327706:MZX327706 NJO327706:NJT327706 NTK327706:NTP327706 ODG327706:ODL327706 ONC327706:ONH327706 OWY327706:OXD327706 PGU327706:PGZ327706 PQQ327706:PQV327706 QAM327706:QAR327706 QKI327706:QKN327706 QUE327706:QUJ327706 REA327706:REF327706 RNW327706:ROB327706 RXS327706:RXX327706 SHO327706:SHT327706 SRK327706:SRP327706 TBG327706:TBL327706 TLC327706:TLH327706 TUY327706:TVD327706 UEU327706:UEZ327706 UOQ327706:UOV327706 UYM327706:UYR327706 VII327706:VIN327706 VSE327706:VSJ327706 WCA327706:WCF327706 WLW327706:WMB327706 WVS327706:WVX327706 K393242:P393242 JG393242:JL393242 TC393242:TH393242 ACY393242:ADD393242 AMU393242:AMZ393242 AWQ393242:AWV393242 BGM393242:BGR393242 BQI393242:BQN393242 CAE393242:CAJ393242 CKA393242:CKF393242 CTW393242:CUB393242 DDS393242:DDX393242 DNO393242:DNT393242 DXK393242:DXP393242 EHG393242:EHL393242 ERC393242:ERH393242 FAY393242:FBD393242 FKU393242:FKZ393242 FUQ393242:FUV393242 GEM393242:GER393242 GOI393242:GON393242 GYE393242:GYJ393242 HIA393242:HIF393242 HRW393242:HSB393242 IBS393242:IBX393242 ILO393242:ILT393242 IVK393242:IVP393242 JFG393242:JFL393242 JPC393242:JPH393242 JYY393242:JZD393242 KIU393242:KIZ393242 KSQ393242:KSV393242 LCM393242:LCR393242 LMI393242:LMN393242 LWE393242:LWJ393242 MGA393242:MGF393242 MPW393242:MQB393242 MZS393242:MZX393242 NJO393242:NJT393242 NTK393242:NTP393242 ODG393242:ODL393242 ONC393242:ONH393242 OWY393242:OXD393242 PGU393242:PGZ393242 PQQ393242:PQV393242 QAM393242:QAR393242 QKI393242:QKN393242 QUE393242:QUJ393242 REA393242:REF393242 RNW393242:ROB393242 RXS393242:RXX393242 SHO393242:SHT393242 SRK393242:SRP393242 TBG393242:TBL393242 TLC393242:TLH393242 TUY393242:TVD393242 UEU393242:UEZ393242 UOQ393242:UOV393242 UYM393242:UYR393242 VII393242:VIN393242 VSE393242:VSJ393242 WCA393242:WCF393242 WLW393242:WMB393242 WVS393242:WVX393242 K458778:P458778 JG458778:JL458778 TC458778:TH458778 ACY458778:ADD458778 AMU458778:AMZ458778 AWQ458778:AWV458778 BGM458778:BGR458778 BQI458778:BQN458778 CAE458778:CAJ458778 CKA458778:CKF458778 CTW458778:CUB458778 DDS458778:DDX458778 DNO458778:DNT458778 DXK458778:DXP458778 EHG458778:EHL458778 ERC458778:ERH458778 FAY458778:FBD458778 FKU458778:FKZ458778 FUQ458778:FUV458778 GEM458778:GER458778 GOI458778:GON458778 GYE458778:GYJ458778 HIA458778:HIF458778 HRW458778:HSB458778 IBS458778:IBX458778 ILO458778:ILT458778 IVK458778:IVP458778 JFG458778:JFL458778 JPC458778:JPH458778 JYY458778:JZD458778 KIU458778:KIZ458778 KSQ458778:KSV458778 LCM458778:LCR458778 LMI458778:LMN458778 LWE458778:LWJ458778 MGA458778:MGF458778 MPW458778:MQB458778 MZS458778:MZX458778 NJO458778:NJT458778 NTK458778:NTP458778 ODG458778:ODL458778 ONC458778:ONH458778 OWY458778:OXD458778 PGU458778:PGZ458778 PQQ458778:PQV458778 QAM458778:QAR458778 QKI458778:QKN458778 QUE458778:QUJ458778 REA458778:REF458778 RNW458778:ROB458778 RXS458778:RXX458778 SHO458778:SHT458778 SRK458778:SRP458778 TBG458778:TBL458778 TLC458778:TLH458778 TUY458778:TVD458778 UEU458778:UEZ458778 UOQ458778:UOV458778 UYM458778:UYR458778 VII458778:VIN458778 VSE458778:VSJ458778 WCA458778:WCF458778 WLW458778:WMB458778 WVS458778:WVX458778 K524314:P524314 JG524314:JL524314 TC524314:TH524314 ACY524314:ADD524314 AMU524314:AMZ524314 AWQ524314:AWV524314 BGM524314:BGR524314 BQI524314:BQN524314 CAE524314:CAJ524314 CKA524314:CKF524314 CTW524314:CUB524314 DDS524314:DDX524314 DNO524314:DNT524314 DXK524314:DXP524314 EHG524314:EHL524314 ERC524314:ERH524314 FAY524314:FBD524314 FKU524314:FKZ524314 FUQ524314:FUV524314 GEM524314:GER524314 GOI524314:GON524314 GYE524314:GYJ524314 HIA524314:HIF524314 HRW524314:HSB524314 IBS524314:IBX524314 ILO524314:ILT524314 IVK524314:IVP524314 JFG524314:JFL524314 JPC524314:JPH524314 JYY524314:JZD524314 KIU524314:KIZ524314 KSQ524314:KSV524314 LCM524314:LCR524314 LMI524314:LMN524314 LWE524314:LWJ524314 MGA524314:MGF524314 MPW524314:MQB524314 MZS524314:MZX524314 NJO524314:NJT524314 NTK524314:NTP524314 ODG524314:ODL524314 ONC524314:ONH524314 OWY524314:OXD524314 PGU524314:PGZ524314 PQQ524314:PQV524314 QAM524314:QAR524314 QKI524314:QKN524314 QUE524314:QUJ524314 REA524314:REF524314 RNW524314:ROB524314 RXS524314:RXX524314 SHO524314:SHT524314 SRK524314:SRP524314 TBG524314:TBL524314 TLC524314:TLH524314 TUY524314:TVD524314 UEU524314:UEZ524314 UOQ524314:UOV524314 UYM524314:UYR524314 VII524314:VIN524314 VSE524314:VSJ524314 WCA524314:WCF524314 WLW524314:WMB524314 WVS524314:WVX524314 K589850:P589850 JG589850:JL589850 TC589850:TH589850 ACY589850:ADD589850 AMU589850:AMZ589850 AWQ589850:AWV589850 BGM589850:BGR589850 BQI589850:BQN589850 CAE589850:CAJ589850 CKA589850:CKF589850 CTW589850:CUB589850 DDS589850:DDX589850 DNO589850:DNT589850 DXK589850:DXP589850 EHG589850:EHL589850 ERC589850:ERH589850 FAY589850:FBD589850 FKU589850:FKZ589850 FUQ589850:FUV589850 GEM589850:GER589850 GOI589850:GON589850 GYE589850:GYJ589850 HIA589850:HIF589850 HRW589850:HSB589850 IBS589850:IBX589850 ILO589850:ILT589850 IVK589850:IVP589850 JFG589850:JFL589850 JPC589850:JPH589850 JYY589850:JZD589850 KIU589850:KIZ589850 KSQ589850:KSV589850 LCM589850:LCR589850 LMI589850:LMN589850 LWE589850:LWJ589850 MGA589850:MGF589850 MPW589850:MQB589850 MZS589850:MZX589850 NJO589850:NJT589850 NTK589850:NTP589850 ODG589850:ODL589850 ONC589850:ONH589850 OWY589850:OXD589850 PGU589850:PGZ589850 PQQ589850:PQV589850 QAM589850:QAR589850 QKI589850:QKN589850 QUE589850:QUJ589850 REA589850:REF589850 RNW589850:ROB589850 RXS589850:RXX589850 SHO589850:SHT589850 SRK589850:SRP589850 TBG589850:TBL589850 TLC589850:TLH589850 TUY589850:TVD589850 UEU589850:UEZ589850 UOQ589850:UOV589850 UYM589850:UYR589850 VII589850:VIN589850 VSE589850:VSJ589850 WCA589850:WCF589850 WLW589850:WMB589850 WVS589850:WVX589850 K655386:P655386 JG655386:JL655386 TC655386:TH655386 ACY655386:ADD655386 AMU655386:AMZ655386 AWQ655386:AWV655386 BGM655386:BGR655386 BQI655386:BQN655386 CAE655386:CAJ655386 CKA655386:CKF655386 CTW655386:CUB655386 DDS655386:DDX655386 DNO655386:DNT655386 DXK655386:DXP655386 EHG655386:EHL655386 ERC655386:ERH655386 FAY655386:FBD655386 FKU655386:FKZ655386 FUQ655386:FUV655386 GEM655386:GER655386 GOI655386:GON655386 GYE655386:GYJ655386 HIA655386:HIF655386 HRW655386:HSB655386 IBS655386:IBX655386 ILO655386:ILT655386 IVK655386:IVP655386 JFG655386:JFL655386 JPC655386:JPH655386 JYY655386:JZD655386 KIU655386:KIZ655386 KSQ655386:KSV655386 LCM655386:LCR655386 LMI655386:LMN655386 LWE655386:LWJ655386 MGA655386:MGF655386 MPW655386:MQB655386 MZS655386:MZX655386 NJO655386:NJT655386 NTK655386:NTP655386 ODG655386:ODL655386 ONC655386:ONH655386 OWY655386:OXD655386 PGU655386:PGZ655386 PQQ655386:PQV655386 QAM655386:QAR655386 QKI655386:QKN655386 QUE655386:QUJ655386 REA655386:REF655386 RNW655386:ROB655386 RXS655386:RXX655386 SHO655386:SHT655386 SRK655386:SRP655386 TBG655386:TBL655386 TLC655386:TLH655386 TUY655386:TVD655386 UEU655386:UEZ655386 UOQ655386:UOV655386 UYM655386:UYR655386 VII655386:VIN655386 VSE655386:VSJ655386 WCA655386:WCF655386 WLW655386:WMB655386 WVS655386:WVX655386 K720922:P720922 JG720922:JL720922 TC720922:TH720922 ACY720922:ADD720922 AMU720922:AMZ720922 AWQ720922:AWV720922 BGM720922:BGR720922 BQI720922:BQN720922 CAE720922:CAJ720922 CKA720922:CKF720922 CTW720922:CUB720922 DDS720922:DDX720922 DNO720922:DNT720922 DXK720922:DXP720922 EHG720922:EHL720922 ERC720922:ERH720922 FAY720922:FBD720922 FKU720922:FKZ720922 FUQ720922:FUV720922 GEM720922:GER720922 GOI720922:GON720922 GYE720922:GYJ720922 HIA720922:HIF720922 HRW720922:HSB720922 IBS720922:IBX720922 ILO720922:ILT720922 IVK720922:IVP720922 JFG720922:JFL720922 JPC720922:JPH720922 JYY720922:JZD720922 KIU720922:KIZ720922 KSQ720922:KSV720922 LCM720922:LCR720922 LMI720922:LMN720922 LWE720922:LWJ720922 MGA720922:MGF720922 MPW720922:MQB720922 MZS720922:MZX720922 NJO720922:NJT720922 NTK720922:NTP720922 ODG720922:ODL720922 ONC720922:ONH720922 OWY720922:OXD720922 PGU720922:PGZ720922 PQQ720922:PQV720922 QAM720922:QAR720922 QKI720922:QKN720922 QUE720922:QUJ720922 REA720922:REF720922 RNW720922:ROB720922 RXS720922:RXX720922 SHO720922:SHT720922 SRK720922:SRP720922 TBG720922:TBL720922 TLC720922:TLH720922 TUY720922:TVD720922 UEU720922:UEZ720922 UOQ720922:UOV720922 UYM720922:UYR720922 VII720922:VIN720922 VSE720922:VSJ720922 WCA720922:WCF720922 WLW720922:WMB720922 WVS720922:WVX720922 K786458:P786458 JG786458:JL786458 TC786458:TH786458 ACY786458:ADD786458 AMU786458:AMZ786458 AWQ786458:AWV786458 BGM786458:BGR786458 BQI786458:BQN786458 CAE786458:CAJ786458 CKA786458:CKF786458 CTW786458:CUB786458 DDS786458:DDX786458 DNO786458:DNT786458 DXK786458:DXP786458 EHG786458:EHL786458 ERC786458:ERH786458 FAY786458:FBD786458 FKU786458:FKZ786458 FUQ786458:FUV786458 GEM786458:GER786458 GOI786458:GON786458 GYE786458:GYJ786458 HIA786458:HIF786458 HRW786458:HSB786458 IBS786458:IBX786458 ILO786458:ILT786458 IVK786458:IVP786458 JFG786458:JFL786458 JPC786458:JPH786458 JYY786458:JZD786458 KIU786458:KIZ786458 KSQ786458:KSV786458 LCM786458:LCR786458 LMI786458:LMN786458 LWE786458:LWJ786458 MGA786458:MGF786458 MPW786458:MQB786458 MZS786458:MZX786458 NJO786458:NJT786458 NTK786458:NTP786458 ODG786458:ODL786458 ONC786458:ONH786458 OWY786458:OXD786458 PGU786458:PGZ786458 PQQ786458:PQV786458 QAM786458:QAR786458 QKI786458:QKN786458 QUE786458:QUJ786458 REA786458:REF786458 RNW786458:ROB786458 RXS786458:RXX786458 SHO786458:SHT786458 SRK786458:SRP786458 TBG786458:TBL786458 TLC786458:TLH786458 TUY786458:TVD786458 UEU786458:UEZ786458 UOQ786458:UOV786458 UYM786458:UYR786458 VII786458:VIN786458 VSE786458:VSJ786458 WCA786458:WCF786458 WLW786458:WMB786458 WVS786458:WVX786458 K851994:P851994 JG851994:JL851994 TC851994:TH851994 ACY851994:ADD851994 AMU851994:AMZ851994 AWQ851994:AWV851994 BGM851994:BGR851994 BQI851994:BQN851994 CAE851994:CAJ851994 CKA851994:CKF851994 CTW851994:CUB851994 DDS851994:DDX851994 DNO851994:DNT851994 DXK851994:DXP851994 EHG851994:EHL851994 ERC851994:ERH851994 FAY851994:FBD851994 FKU851994:FKZ851994 FUQ851994:FUV851994 GEM851994:GER851994 GOI851994:GON851994 GYE851994:GYJ851994 HIA851994:HIF851994 HRW851994:HSB851994 IBS851994:IBX851994 ILO851994:ILT851994 IVK851994:IVP851994 JFG851994:JFL851994 JPC851994:JPH851994 JYY851994:JZD851994 KIU851994:KIZ851994 KSQ851994:KSV851994 LCM851994:LCR851994 LMI851994:LMN851994 LWE851994:LWJ851994 MGA851994:MGF851994 MPW851994:MQB851994 MZS851994:MZX851994 NJO851994:NJT851994 NTK851994:NTP851994 ODG851994:ODL851994 ONC851994:ONH851994 OWY851994:OXD851994 PGU851994:PGZ851994 PQQ851994:PQV851994 QAM851994:QAR851994 QKI851994:QKN851994 QUE851994:QUJ851994 REA851994:REF851994 RNW851994:ROB851994 RXS851994:RXX851994 SHO851994:SHT851994 SRK851994:SRP851994 TBG851994:TBL851994 TLC851994:TLH851994 TUY851994:TVD851994 UEU851994:UEZ851994 UOQ851994:UOV851994 UYM851994:UYR851994 VII851994:VIN851994 VSE851994:VSJ851994 WCA851994:WCF851994 WLW851994:WMB851994 WVS851994:WVX851994 K917530:P917530 JG917530:JL917530 TC917530:TH917530 ACY917530:ADD917530 AMU917530:AMZ917530 AWQ917530:AWV917530 BGM917530:BGR917530 BQI917530:BQN917530 CAE917530:CAJ917530 CKA917530:CKF917530 CTW917530:CUB917530 DDS917530:DDX917530 DNO917530:DNT917530 DXK917530:DXP917530 EHG917530:EHL917530 ERC917530:ERH917530 FAY917530:FBD917530 FKU917530:FKZ917530 FUQ917530:FUV917530 GEM917530:GER917530 GOI917530:GON917530 GYE917530:GYJ917530 HIA917530:HIF917530 HRW917530:HSB917530 IBS917530:IBX917530 ILO917530:ILT917530 IVK917530:IVP917530 JFG917530:JFL917530 JPC917530:JPH917530 JYY917530:JZD917530 KIU917530:KIZ917530 KSQ917530:KSV917530 LCM917530:LCR917530 LMI917530:LMN917530 LWE917530:LWJ917530 MGA917530:MGF917530 MPW917530:MQB917530 MZS917530:MZX917530 NJO917530:NJT917530 NTK917530:NTP917530 ODG917530:ODL917530 ONC917530:ONH917530 OWY917530:OXD917530 PGU917530:PGZ917530 PQQ917530:PQV917530 QAM917530:QAR917530 QKI917530:QKN917530 QUE917530:QUJ917530 REA917530:REF917530 RNW917530:ROB917530 RXS917530:RXX917530 SHO917530:SHT917530 SRK917530:SRP917530 TBG917530:TBL917530 TLC917530:TLH917530 TUY917530:TVD917530 UEU917530:UEZ917530 UOQ917530:UOV917530 UYM917530:UYR917530 VII917530:VIN917530 VSE917530:VSJ917530 WCA917530:WCF917530 WLW917530:WMB917530 WVS917530:WVX917530 K983066:P983066 JG983066:JL983066 TC983066:TH983066 ACY983066:ADD983066 AMU983066:AMZ983066 AWQ983066:AWV983066 BGM983066:BGR983066 BQI983066:BQN983066 CAE983066:CAJ983066 CKA983066:CKF983066 CTW983066:CUB983066 DDS983066:DDX983066 DNO983066:DNT983066 DXK983066:DXP983066 EHG983066:EHL983066 ERC983066:ERH983066 FAY983066:FBD983066 FKU983066:FKZ983066 FUQ983066:FUV983066 GEM983066:GER983066 GOI983066:GON983066 GYE983066:GYJ983066 HIA983066:HIF983066 HRW983066:HSB983066 IBS983066:IBX983066 ILO983066:ILT983066 IVK983066:IVP983066 JFG983066:JFL983066 JPC983066:JPH983066 JYY983066:JZD983066 KIU983066:KIZ983066 KSQ983066:KSV983066 LCM983066:LCR983066 LMI983066:LMN983066 LWE983066:LWJ983066 MGA983066:MGF983066 MPW983066:MQB983066 MZS983066:MZX983066 NJO983066:NJT983066 NTK983066:NTP983066 ODG983066:ODL983066 ONC983066:ONH983066 OWY983066:OXD983066 PGU983066:PGZ983066 PQQ983066:PQV983066 QAM983066:QAR983066 QKI983066:QKN983066 QUE983066:QUJ983066 REA983066:REF983066 RNW983066:ROB983066 RXS983066:RXX983066 SHO983066:SHT983066 SRK983066:SRP983066 TBG983066:TBL983066 TLC983066:TLH983066 TUY983066:TVD983066 UEU983066:UEZ983066 UOQ983066:UOV983066 UYM983066:UYR983066 VII983066:VIN983066 VSE983066:VSJ983066 WCA983066:WCF983066 WLW983066:WMB983066 WVS983066:WVX983066">
      <formula1>$S$23:$S$27</formula1>
    </dataValidation>
    <dataValidation type="list" allowBlank="1" sqref="H28:J28 JD28:JF28 SZ28:TB28 ACV28:ACX28 AMR28:AMT28 AWN28:AWP28 BGJ28:BGL28 BQF28:BQH28 CAB28:CAD28 CJX28:CJZ28 CTT28:CTV28 DDP28:DDR28 DNL28:DNN28 DXH28:DXJ28 EHD28:EHF28 EQZ28:ERB28 FAV28:FAX28 FKR28:FKT28 FUN28:FUP28 GEJ28:GEL28 GOF28:GOH28 GYB28:GYD28 HHX28:HHZ28 HRT28:HRV28 IBP28:IBR28 ILL28:ILN28 IVH28:IVJ28 JFD28:JFF28 JOZ28:JPB28 JYV28:JYX28 KIR28:KIT28 KSN28:KSP28 LCJ28:LCL28 LMF28:LMH28 LWB28:LWD28 MFX28:MFZ28 MPT28:MPV28 MZP28:MZR28 NJL28:NJN28 NTH28:NTJ28 ODD28:ODF28 OMZ28:ONB28 OWV28:OWX28 PGR28:PGT28 PQN28:PQP28 QAJ28:QAL28 QKF28:QKH28 QUB28:QUD28 RDX28:RDZ28 RNT28:RNV28 RXP28:RXR28 SHL28:SHN28 SRH28:SRJ28 TBD28:TBF28 TKZ28:TLB28 TUV28:TUX28 UER28:UET28 UON28:UOP28 UYJ28:UYL28 VIF28:VIH28 VSB28:VSD28 WBX28:WBZ28 WLT28:WLV28 WVP28:WVR28 H65564:J65564 JD65564:JF65564 SZ65564:TB65564 ACV65564:ACX65564 AMR65564:AMT65564 AWN65564:AWP65564 BGJ65564:BGL65564 BQF65564:BQH65564 CAB65564:CAD65564 CJX65564:CJZ65564 CTT65564:CTV65564 DDP65564:DDR65564 DNL65564:DNN65564 DXH65564:DXJ65564 EHD65564:EHF65564 EQZ65564:ERB65564 FAV65564:FAX65564 FKR65564:FKT65564 FUN65564:FUP65564 GEJ65564:GEL65564 GOF65564:GOH65564 GYB65564:GYD65564 HHX65564:HHZ65564 HRT65564:HRV65564 IBP65564:IBR65564 ILL65564:ILN65564 IVH65564:IVJ65564 JFD65564:JFF65564 JOZ65564:JPB65564 JYV65564:JYX65564 KIR65564:KIT65564 KSN65564:KSP65564 LCJ65564:LCL65564 LMF65564:LMH65564 LWB65564:LWD65564 MFX65564:MFZ65564 MPT65564:MPV65564 MZP65564:MZR65564 NJL65564:NJN65564 NTH65564:NTJ65564 ODD65564:ODF65564 OMZ65564:ONB65564 OWV65564:OWX65564 PGR65564:PGT65564 PQN65564:PQP65564 QAJ65564:QAL65564 QKF65564:QKH65564 QUB65564:QUD65564 RDX65564:RDZ65564 RNT65564:RNV65564 RXP65564:RXR65564 SHL65564:SHN65564 SRH65564:SRJ65564 TBD65564:TBF65564 TKZ65564:TLB65564 TUV65564:TUX65564 UER65564:UET65564 UON65564:UOP65564 UYJ65564:UYL65564 VIF65564:VIH65564 VSB65564:VSD65564 WBX65564:WBZ65564 WLT65564:WLV65564 WVP65564:WVR65564 H131100:J131100 JD131100:JF131100 SZ131100:TB131100 ACV131100:ACX131100 AMR131100:AMT131100 AWN131100:AWP131100 BGJ131100:BGL131100 BQF131100:BQH131100 CAB131100:CAD131100 CJX131100:CJZ131100 CTT131100:CTV131100 DDP131100:DDR131100 DNL131100:DNN131100 DXH131100:DXJ131100 EHD131100:EHF131100 EQZ131100:ERB131100 FAV131100:FAX131100 FKR131100:FKT131100 FUN131100:FUP131100 GEJ131100:GEL131100 GOF131100:GOH131100 GYB131100:GYD131100 HHX131100:HHZ131100 HRT131100:HRV131100 IBP131100:IBR131100 ILL131100:ILN131100 IVH131100:IVJ131100 JFD131100:JFF131100 JOZ131100:JPB131100 JYV131100:JYX131100 KIR131100:KIT131100 KSN131100:KSP131100 LCJ131100:LCL131100 LMF131100:LMH131100 LWB131100:LWD131100 MFX131100:MFZ131100 MPT131100:MPV131100 MZP131100:MZR131100 NJL131100:NJN131100 NTH131100:NTJ131100 ODD131100:ODF131100 OMZ131100:ONB131100 OWV131100:OWX131100 PGR131100:PGT131100 PQN131100:PQP131100 QAJ131100:QAL131100 QKF131100:QKH131100 QUB131100:QUD131100 RDX131100:RDZ131100 RNT131100:RNV131100 RXP131100:RXR131100 SHL131100:SHN131100 SRH131100:SRJ131100 TBD131100:TBF131100 TKZ131100:TLB131100 TUV131100:TUX131100 UER131100:UET131100 UON131100:UOP131100 UYJ131100:UYL131100 VIF131100:VIH131100 VSB131100:VSD131100 WBX131100:WBZ131100 WLT131100:WLV131100 WVP131100:WVR131100 H196636:J196636 JD196636:JF196636 SZ196636:TB196636 ACV196636:ACX196636 AMR196636:AMT196636 AWN196636:AWP196636 BGJ196636:BGL196636 BQF196636:BQH196636 CAB196636:CAD196636 CJX196636:CJZ196636 CTT196636:CTV196636 DDP196636:DDR196636 DNL196636:DNN196636 DXH196636:DXJ196636 EHD196636:EHF196636 EQZ196636:ERB196636 FAV196636:FAX196636 FKR196636:FKT196636 FUN196636:FUP196636 GEJ196636:GEL196636 GOF196636:GOH196636 GYB196636:GYD196636 HHX196636:HHZ196636 HRT196636:HRV196636 IBP196636:IBR196636 ILL196636:ILN196636 IVH196636:IVJ196636 JFD196636:JFF196636 JOZ196636:JPB196636 JYV196636:JYX196636 KIR196636:KIT196636 KSN196636:KSP196636 LCJ196636:LCL196636 LMF196636:LMH196636 LWB196636:LWD196636 MFX196636:MFZ196636 MPT196636:MPV196636 MZP196636:MZR196636 NJL196636:NJN196636 NTH196636:NTJ196636 ODD196636:ODF196636 OMZ196636:ONB196636 OWV196636:OWX196636 PGR196636:PGT196636 PQN196636:PQP196636 QAJ196636:QAL196636 QKF196636:QKH196636 QUB196636:QUD196636 RDX196636:RDZ196636 RNT196636:RNV196636 RXP196636:RXR196636 SHL196636:SHN196636 SRH196636:SRJ196636 TBD196636:TBF196636 TKZ196636:TLB196636 TUV196636:TUX196636 UER196636:UET196636 UON196636:UOP196636 UYJ196636:UYL196636 VIF196636:VIH196636 VSB196636:VSD196636 WBX196636:WBZ196636 WLT196636:WLV196636 WVP196636:WVR196636 H262172:J262172 JD262172:JF262172 SZ262172:TB262172 ACV262172:ACX262172 AMR262172:AMT262172 AWN262172:AWP262172 BGJ262172:BGL262172 BQF262172:BQH262172 CAB262172:CAD262172 CJX262172:CJZ262172 CTT262172:CTV262172 DDP262172:DDR262172 DNL262172:DNN262172 DXH262172:DXJ262172 EHD262172:EHF262172 EQZ262172:ERB262172 FAV262172:FAX262172 FKR262172:FKT262172 FUN262172:FUP262172 GEJ262172:GEL262172 GOF262172:GOH262172 GYB262172:GYD262172 HHX262172:HHZ262172 HRT262172:HRV262172 IBP262172:IBR262172 ILL262172:ILN262172 IVH262172:IVJ262172 JFD262172:JFF262172 JOZ262172:JPB262172 JYV262172:JYX262172 KIR262172:KIT262172 KSN262172:KSP262172 LCJ262172:LCL262172 LMF262172:LMH262172 LWB262172:LWD262172 MFX262172:MFZ262172 MPT262172:MPV262172 MZP262172:MZR262172 NJL262172:NJN262172 NTH262172:NTJ262172 ODD262172:ODF262172 OMZ262172:ONB262172 OWV262172:OWX262172 PGR262172:PGT262172 PQN262172:PQP262172 QAJ262172:QAL262172 QKF262172:QKH262172 QUB262172:QUD262172 RDX262172:RDZ262172 RNT262172:RNV262172 RXP262172:RXR262172 SHL262172:SHN262172 SRH262172:SRJ262172 TBD262172:TBF262172 TKZ262172:TLB262172 TUV262172:TUX262172 UER262172:UET262172 UON262172:UOP262172 UYJ262172:UYL262172 VIF262172:VIH262172 VSB262172:VSD262172 WBX262172:WBZ262172 WLT262172:WLV262172 WVP262172:WVR262172 H327708:J327708 JD327708:JF327708 SZ327708:TB327708 ACV327708:ACX327708 AMR327708:AMT327708 AWN327708:AWP327708 BGJ327708:BGL327708 BQF327708:BQH327708 CAB327708:CAD327708 CJX327708:CJZ327708 CTT327708:CTV327708 DDP327708:DDR327708 DNL327708:DNN327708 DXH327708:DXJ327708 EHD327708:EHF327708 EQZ327708:ERB327708 FAV327708:FAX327708 FKR327708:FKT327708 FUN327708:FUP327708 GEJ327708:GEL327708 GOF327708:GOH327708 GYB327708:GYD327708 HHX327708:HHZ327708 HRT327708:HRV327708 IBP327708:IBR327708 ILL327708:ILN327708 IVH327708:IVJ327708 JFD327708:JFF327708 JOZ327708:JPB327708 JYV327708:JYX327708 KIR327708:KIT327708 KSN327708:KSP327708 LCJ327708:LCL327708 LMF327708:LMH327708 LWB327708:LWD327708 MFX327708:MFZ327708 MPT327708:MPV327708 MZP327708:MZR327708 NJL327708:NJN327708 NTH327708:NTJ327708 ODD327708:ODF327708 OMZ327708:ONB327708 OWV327708:OWX327708 PGR327708:PGT327708 PQN327708:PQP327708 QAJ327708:QAL327708 QKF327708:QKH327708 QUB327708:QUD327708 RDX327708:RDZ327708 RNT327708:RNV327708 RXP327708:RXR327708 SHL327708:SHN327708 SRH327708:SRJ327708 TBD327708:TBF327708 TKZ327708:TLB327708 TUV327708:TUX327708 UER327708:UET327708 UON327708:UOP327708 UYJ327708:UYL327708 VIF327708:VIH327708 VSB327708:VSD327708 WBX327708:WBZ327708 WLT327708:WLV327708 WVP327708:WVR327708 H393244:J393244 JD393244:JF393244 SZ393244:TB393244 ACV393244:ACX393244 AMR393244:AMT393244 AWN393244:AWP393244 BGJ393244:BGL393244 BQF393244:BQH393244 CAB393244:CAD393244 CJX393244:CJZ393244 CTT393244:CTV393244 DDP393244:DDR393244 DNL393244:DNN393244 DXH393244:DXJ393244 EHD393244:EHF393244 EQZ393244:ERB393244 FAV393244:FAX393244 FKR393244:FKT393244 FUN393244:FUP393244 GEJ393244:GEL393244 GOF393244:GOH393244 GYB393244:GYD393244 HHX393244:HHZ393244 HRT393244:HRV393244 IBP393244:IBR393244 ILL393244:ILN393244 IVH393244:IVJ393244 JFD393244:JFF393244 JOZ393244:JPB393244 JYV393244:JYX393244 KIR393244:KIT393244 KSN393244:KSP393244 LCJ393244:LCL393244 LMF393244:LMH393244 LWB393244:LWD393244 MFX393244:MFZ393244 MPT393244:MPV393244 MZP393244:MZR393244 NJL393244:NJN393244 NTH393244:NTJ393244 ODD393244:ODF393244 OMZ393244:ONB393244 OWV393244:OWX393244 PGR393244:PGT393244 PQN393244:PQP393244 QAJ393244:QAL393244 QKF393244:QKH393244 QUB393244:QUD393244 RDX393244:RDZ393244 RNT393244:RNV393244 RXP393244:RXR393244 SHL393244:SHN393244 SRH393244:SRJ393244 TBD393244:TBF393244 TKZ393244:TLB393244 TUV393244:TUX393244 UER393244:UET393244 UON393244:UOP393244 UYJ393244:UYL393244 VIF393244:VIH393244 VSB393244:VSD393244 WBX393244:WBZ393244 WLT393244:WLV393244 WVP393244:WVR393244 H458780:J458780 JD458780:JF458780 SZ458780:TB458780 ACV458780:ACX458780 AMR458780:AMT458780 AWN458780:AWP458780 BGJ458780:BGL458780 BQF458780:BQH458780 CAB458780:CAD458780 CJX458780:CJZ458780 CTT458780:CTV458780 DDP458780:DDR458780 DNL458780:DNN458780 DXH458780:DXJ458780 EHD458780:EHF458780 EQZ458780:ERB458780 FAV458780:FAX458780 FKR458780:FKT458780 FUN458780:FUP458780 GEJ458780:GEL458780 GOF458780:GOH458780 GYB458780:GYD458780 HHX458780:HHZ458780 HRT458780:HRV458780 IBP458780:IBR458780 ILL458780:ILN458780 IVH458780:IVJ458780 JFD458780:JFF458780 JOZ458780:JPB458780 JYV458780:JYX458780 KIR458780:KIT458780 KSN458780:KSP458780 LCJ458780:LCL458780 LMF458780:LMH458780 LWB458780:LWD458780 MFX458780:MFZ458780 MPT458780:MPV458780 MZP458780:MZR458780 NJL458780:NJN458780 NTH458780:NTJ458780 ODD458780:ODF458780 OMZ458780:ONB458780 OWV458780:OWX458780 PGR458780:PGT458780 PQN458780:PQP458780 QAJ458780:QAL458780 QKF458780:QKH458780 QUB458780:QUD458780 RDX458780:RDZ458780 RNT458780:RNV458780 RXP458780:RXR458780 SHL458780:SHN458780 SRH458780:SRJ458780 TBD458780:TBF458780 TKZ458780:TLB458780 TUV458780:TUX458780 UER458780:UET458780 UON458780:UOP458780 UYJ458780:UYL458780 VIF458780:VIH458780 VSB458780:VSD458780 WBX458780:WBZ458780 WLT458780:WLV458780 WVP458780:WVR458780 H524316:J524316 JD524316:JF524316 SZ524316:TB524316 ACV524316:ACX524316 AMR524316:AMT524316 AWN524316:AWP524316 BGJ524316:BGL524316 BQF524316:BQH524316 CAB524316:CAD524316 CJX524316:CJZ524316 CTT524316:CTV524316 DDP524316:DDR524316 DNL524316:DNN524316 DXH524316:DXJ524316 EHD524316:EHF524316 EQZ524316:ERB524316 FAV524316:FAX524316 FKR524316:FKT524316 FUN524316:FUP524316 GEJ524316:GEL524316 GOF524316:GOH524316 GYB524316:GYD524316 HHX524316:HHZ524316 HRT524316:HRV524316 IBP524316:IBR524316 ILL524316:ILN524316 IVH524316:IVJ524316 JFD524316:JFF524316 JOZ524316:JPB524316 JYV524316:JYX524316 KIR524316:KIT524316 KSN524316:KSP524316 LCJ524316:LCL524316 LMF524316:LMH524316 LWB524316:LWD524316 MFX524316:MFZ524316 MPT524316:MPV524316 MZP524316:MZR524316 NJL524316:NJN524316 NTH524316:NTJ524316 ODD524316:ODF524316 OMZ524316:ONB524316 OWV524316:OWX524316 PGR524316:PGT524316 PQN524316:PQP524316 QAJ524316:QAL524316 QKF524316:QKH524316 QUB524316:QUD524316 RDX524316:RDZ524316 RNT524316:RNV524316 RXP524316:RXR524316 SHL524316:SHN524316 SRH524316:SRJ524316 TBD524316:TBF524316 TKZ524316:TLB524316 TUV524316:TUX524316 UER524316:UET524316 UON524316:UOP524316 UYJ524316:UYL524316 VIF524316:VIH524316 VSB524316:VSD524316 WBX524316:WBZ524316 WLT524316:WLV524316 WVP524316:WVR524316 H589852:J589852 JD589852:JF589852 SZ589852:TB589852 ACV589852:ACX589852 AMR589852:AMT589852 AWN589852:AWP589852 BGJ589852:BGL589852 BQF589852:BQH589852 CAB589852:CAD589852 CJX589852:CJZ589852 CTT589852:CTV589852 DDP589852:DDR589852 DNL589852:DNN589852 DXH589852:DXJ589852 EHD589852:EHF589852 EQZ589852:ERB589852 FAV589852:FAX589852 FKR589852:FKT589852 FUN589852:FUP589852 GEJ589852:GEL589852 GOF589852:GOH589852 GYB589852:GYD589852 HHX589852:HHZ589852 HRT589852:HRV589852 IBP589852:IBR589852 ILL589852:ILN589852 IVH589852:IVJ589852 JFD589852:JFF589852 JOZ589852:JPB589852 JYV589852:JYX589852 KIR589852:KIT589852 KSN589852:KSP589852 LCJ589852:LCL589852 LMF589852:LMH589852 LWB589852:LWD589852 MFX589852:MFZ589852 MPT589852:MPV589852 MZP589852:MZR589852 NJL589852:NJN589852 NTH589852:NTJ589852 ODD589852:ODF589852 OMZ589852:ONB589852 OWV589852:OWX589852 PGR589852:PGT589852 PQN589852:PQP589852 QAJ589852:QAL589852 QKF589852:QKH589852 QUB589852:QUD589852 RDX589852:RDZ589852 RNT589852:RNV589852 RXP589852:RXR589852 SHL589852:SHN589852 SRH589852:SRJ589852 TBD589852:TBF589852 TKZ589852:TLB589852 TUV589852:TUX589852 UER589852:UET589852 UON589852:UOP589852 UYJ589852:UYL589852 VIF589852:VIH589852 VSB589852:VSD589852 WBX589852:WBZ589852 WLT589852:WLV589852 WVP589852:WVR589852 H655388:J655388 JD655388:JF655388 SZ655388:TB655388 ACV655388:ACX655388 AMR655388:AMT655388 AWN655388:AWP655388 BGJ655388:BGL655388 BQF655388:BQH655388 CAB655388:CAD655388 CJX655388:CJZ655388 CTT655388:CTV655388 DDP655388:DDR655388 DNL655388:DNN655388 DXH655388:DXJ655388 EHD655388:EHF655388 EQZ655388:ERB655388 FAV655388:FAX655388 FKR655388:FKT655388 FUN655388:FUP655388 GEJ655388:GEL655388 GOF655388:GOH655388 GYB655388:GYD655388 HHX655388:HHZ655388 HRT655388:HRV655388 IBP655388:IBR655388 ILL655388:ILN655388 IVH655388:IVJ655388 JFD655388:JFF655388 JOZ655388:JPB655388 JYV655388:JYX655388 KIR655388:KIT655388 KSN655388:KSP655388 LCJ655388:LCL655388 LMF655388:LMH655388 LWB655388:LWD655388 MFX655388:MFZ655388 MPT655388:MPV655388 MZP655388:MZR655388 NJL655388:NJN655388 NTH655388:NTJ655388 ODD655388:ODF655388 OMZ655388:ONB655388 OWV655388:OWX655388 PGR655388:PGT655388 PQN655388:PQP655388 QAJ655388:QAL655388 QKF655388:QKH655388 QUB655388:QUD655388 RDX655388:RDZ655388 RNT655388:RNV655388 RXP655388:RXR655388 SHL655388:SHN655388 SRH655388:SRJ655388 TBD655388:TBF655388 TKZ655388:TLB655388 TUV655388:TUX655388 UER655388:UET655388 UON655388:UOP655388 UYJ655388:UYL655388 VIF655388:VIH655388 VSB655388:VSD655388 WBX655388:WBZ655388 WLT655388:WLV655388 WVP655388:WVR655388 H720924:J720924 JD720924:JF720924 SZ720924:TB720924 ACV720924:ACX720924 AMR720924:AMT720924 AWN720924:AWP720924 BGJ720924:BGL720924 BQF720924:BQH720924 CAB720924:CAD720924 CJX720924:CJZ720924 CTT720924:CTV720924 DDP720924:DDR720924 DNL720924:DNN720924 DXH720924:DXJ720924 EHD720924:EHF720924 EQZ720924:ERB720924 FAV720924:FAX720924 FKR720924:FKT720924 FUN720924:FUP720924 GEJ720924:GEL720924 GOF720924:GOH720924 GYB720924:GYD720924 HHX720924:HHZ720924 HRT720924:HRV720924 IBP720924:IBR720924 ILL720924:ILN720924 IVH720924:IVJ720924 JFD720924:JFF720924 JOZ720924:JPB720924 JYV720924:JYX720924 KIR720924:KIT720924 KSN720924:KSP720924 LCJ720924:LCL720924 LMF720924:LMH720924 LWB720924:LWD720924 MFX720924:MFZ720924 MPT720924:MPV720924 MZP720924:MZR720924 NJL720924:NJN720924 NTH720924:NTJ720924 ODD720924:ODF720924 OMZ720924:ONB720924 OWV720924:OWX720924 PGR720924:PGT720924 PQN720924:PQP720924 QAJ720924:QAL720924 QKF720924:QKH720924 QUB720924:QUD720924 RDX720924:RDZ720924 RNT720924:RNV720924 RXP720924:RXR720924 SHL720924:SHN720924 SRH720924:SRJ720924 TBD720924:TBF720924 TKZ720924:TLB720924 TUV720924:TUX720924 UER720924:UET720924 UON720924:UOP720924 UYJ720924:UYL720924 VIF720924:VIH720924 VSB720924:VSD720924 WBX720924:WBZ720924 WLT720924:WLV720924 WVP720924:WVR720924 H786460:J786460 JD786460:JF786460 SZ786460:TB786460 ACV786460:ACX786460 AMR786460:AMT786460 AWN786460:AWP786460 BGJ786460:BGL786460 BQF786460:BQH786460 CAB786460:CAD786460 CJX786460:CJZ786460 CTT786460:CTV786460 DDP786460:DDR786460 DNL786460:DNN786460 DXH786460:DXJ786460 EHD786460:EHF786460 EQZ786460:ERB786460 FAV786460:FAX786460 FKR786460:FKT786460 FUN786460:FUP786460 GEJ786460:GEL786460 GOF786460:GOH786460 GYB786460:GYD786460 HHX786460:HHZ786460 HRT786460:HRV786460 IBP786460:IBR786460 ILL786460:ILN786460 IVH786460:IVJ786460 JFD786460:JFF786460 JOZ786460:JPB786460 JYV786460:JYX786460 KIR786460:KIT786460 KSN786460:KSP786460 LCJ786460:LCL786460 LMF786460:LMH786460 LWB786460:LWD786460 MFX786460:MFZ786460 MPT786460:MPV786460 MZP786460:MZR786460 NJL786460:NJN786460 NTH786460:NTJ786460 ODD786460:ODF786460 OMZ786460:ONB786460 OWV786460:OWX786460 PGR786460:PGT786460 PQN786460:PQP786460 QAJ786460:QAL786460 QKF786460:QKH786460 QUB786460:QUD786460 RDX786460:RDZ786460 RNT786460:RNV786460 RXP786460:RXR786460 SHL786460:SHN786460 SRH786460:SRJ786460 TBD786460:TBF786460 TKZ786460:TLB786460 TUV786460:TUX786460 UER786460:UET786460 UON786460:UOP786460 UYJ786460:UYL786460 VIF786460:VIH786460 VSB786460:VSD786460 WBX786460:WBZ786460 WLT786460:WLV786460 WVP786460:WVR786460 H851996:J851996 JD851996:JF851996 SZ851996:TB851996 ACV851996:ACX851996 AMR851996:AMT851996 AWN851996:AWP851996 BGJ851996:BGL851996 BQF851996:BQH851996 CAB851996:CAD851996 CJX851996:CJZ851996 CTT851996:CTV851996 DDP851996:DDR851996 DNL851996:DNN851996 DXH851996:DXJ851996 EHD851996:EHF851996 EQZ851996:ERB851996 FAV851996:FAX851996 FKR851996:FKT851996 FUN851996:FUP851996 GEJ851996:GEL851996 GOF851996:GOH851996 GYB851996:GYD851996 HHX851996:HHZ851996 HRT851996:HRV851996 IBP851996:IBR851996 ILL851996:ILN851996 IVH851996:IVJ851996 JFD851996:JFF851996 JOZ851996:JPB851996 JYV851996:JYX851996 KIR851996:KIT851996 KSN851996:KSP851996 LCJ851996:LCL851996 LMF851996:LMH851996 LWB851996:LWD851996 MFX851996:MFZ851996 MPT851996:MPV851996 MZP851996:MZR851996 NJL851996:NJN851996 NTH851996:NTJ851996 ODD851996:ODF851996 OMZ851996:ONB851996 OWV851996:OWX851996 PGR851996:PGT851996 PQN851996:PQP851996 QAJ851996:QAL851996 QKF851996:QKH851996 QUB851996:QUD851996 RDX851996:RDZ851996 RNT851996:RNV851996 RXP851996:RXR851996 SHL851996:SHN851996 SRH851996:SRJ851996 TBD851996:TBF851996 TKZ851996:TLB851996 TUV851996:TUX851996 UER851996:UET851996 UON851996:UOP851996 UYJ851996:UYL851996 VIF851996:VIH851996 VSB851996:VSD851996 WBX851996:WBZ851996 WLT851996:WLV851996 WVP851996:WVR851996 H917532:J917532 JD917532:JF917532 SZ917532:TB917532 ACV917532:ACX917532 AMR917532:AMT917532 AWN917532:AWP917532 BGJ917532:BGL917532 BQF917532:BQH917532 CAB917532:CAD917532 CJX917532:CJZ917532 CTT917532:CTV917532 DDP917532:DDR917532 DNL917532:DNN917532 DXH917532:DXJ917532 EHD917532:EHF917532 EQZ917532:ERB917532 FAV917532:FAX917532 FKR917532:FKT917532 FUN917532:FUP917532 GEJ917532:GEL917532 GOF917532:GOH917532 GYB917532:GYD917532 HHX917532:HHZ917532 HRT917532:HRV917532 IBP917532:IBR917532 ILL917532:ILN917532 IVH917532:IVJ917532 JFD917532:JFF917532 JOZ917532:JPB917532 JYV917532:JYX917532 KIR917532:KIT917532 KSN917532:KSP917532 LCJ917532:LCL917532 LMF917532:LMH917532 LWB917532:LWD917532 MFX917532:MFZ917532 MPT917532:MPV917532 MZP917532:MZR917532 NJL917532:NJN917532 NTH917532:NTJ917532 ODD917532:ODF917532 OMZ917532:ONB917532 OWV917532:OWX917532 PGR917532:PGT917532 PQN917532:PQP917532 QAJ917532:QAL917532 QKF917532:QKH917532 QUB917532:QUD917532 RDX917532:RDZ917532 RNT917532:RNV917532 RXP917532:RXR917532 SHL917532:SHN917532 SRH917532:SRJ917532 TBD917532:TBF917532 TKZ917532:TLB917532 TUV917532:TUX917532 UER917532:UET917532 UON917532:UOP917532 UYJ917532:UYL917532 VIF917532:VIH917532 VSB917532:VSD917532 WBX917532:WBZ917532 WLT917532:WLV917532 WVP917532:WVR917532 H983068:J983068 JD983068:JF983068 SZ983068:TB983068 ACV983068:ACX983068 AMR983068:AMT983068 AWN983068:AWP983068 BGJ983068:BGL983068 BQF983068:BQH983068 CAB983068:CAD983068 CJX983068:CJZ983068 CTT983068:CTV983068 DDP983068:DDR983068 DNL983068:DNN983068 DXH983068:DXJ983068 EHD983068:EHF983068 EQZ983068:ERB983068 FAV983068:FAX983068 FKR983068:FKT983068 FUN983068:FUP983068 GEJ983068:GEL983068 GOF983068:GOH983068 GYB983068:GYD983068 HHX983068:HHZ983068 HRT983068:HRV983068 IBP983068:IBR983068 ILL983068:ILN983068 IVH983068:IVJ983068 JFD983068:JFF983068 JOZ983068:JPB983068 JYV983068:JYX983068 KIR983068:KIT983068 KSN983068:KSP983068 LCJ983068:LCL983068 LMF983068:LMH983068 LWB983068:LWD983068 MFX983068:MFZ983068 MPT983068:MPV983068 MZP983068:MZR983068 NJL983068:NJN983068 NTH983068:NTJ983068 ODD983068:ODF983068 OMZ983068:ONB983068 OWV983068:OWX983068 PGR983068:PGT983068 PQN983068:PQP983068 QAJ983068:QAL983068 QKF983068:QKH983068 QUB983068:QUD983068 RDX983068:RDZ983068 RNT983068:RNV983068 RXP983068:RXR983068 SHL983068:SHN983068 SRH983068:SRJ983068 TBD983068:TBF983068 TKZ983068:TLB983068 TUV983068:TUX983068 UER983068:UET983068 UON983068:UOP983068 UYJ983068:UYL983068 VIF983068:VIH983068 VSB983068:VSD983068 WBX983068:WBZ983068 WLT983068:WLV983068 WVP983068:WVR983068">
      <formula1>$U$21:$U$25</formula1>
    </dataValidation>
    <dataValidation type="list" allowBlank="1" sqref="H29:J29 JD29:JF29 SZ29:TB29 ACV29:ACX29 AMR29:AMT29 AWN29:AWP29 BGJ29:BGL29 BQF29:BQH29 CAB29:CAD29 CJX29:CJZ29 CTT29:CTV29 DDP29:DDR29 DNL29:DNN29 DXH29:DXJ29 EHD29:EHF29 EQZ29:ERB29 FAV29:FAX29 FKR29:FKT29 FUN29:FUP29 GEJ29:GEL29 GOF29:GOH29 GYB29:GYD29 HHX29:HHZ29 HRT29:HRV29 IBP29:IBR29 ILL29:ILN29 IVH29:IVJ29 JFD29:JFF29 JOZ29:JPB29 JYV29:JYX29 KIR29:KIT29 KSN29:KSP29 LCJ29:LCL29 LMF29:LMH29 LWB29:LWD29 MFX29:MFZ29 MPT29:MPV29 MZP29:MZR29 NJL29:NJN29 NTH29:NTJ29 ODD29:ODF29 OMZ29:ONB29 OWV29:OWX29 PGR29:PGT29 PQN29:PQP29 QAJ29:QAL29 QKF29:QKH29 QUB29:QUD29 RDX29:RDZ29 RNT29:RNV29 RXP29:RXR29 SHL29:SHN29 SRH29:SRJ29 TBD29:TBF29 TKZ29:TLB29 TUV29:TUX29 UER29:UET29 UON29:UOP29 UYJ29:UYL29 VIF29:VIH29 VSB29:VSD29 WBX29:WBZ29 WLT29:WLV29 WVP29:WVR29 H65565:J65565 JD65565:JF65565 SZ65565:TB65565 ACV65565:ACX65565 AMR65565:AMT65565 AWN65565:AWP65565 BGJ65565:BGL65565 BQF65565:BQH65565 CAB65565:CAD65565 CJX65565:CJZ65565 CTT65565:CTV65565 DDP65565:DDR65565 DNL65565:DNN65565 DXH65565:DXJ65565 EHD65565:EHF65565 EQZ65565:ERB65565 FAV65565:FAX65565 FKR65565:FKT65565 FUN65565:FUP65565 GEJ65565:GEL65565 GOF65565:GOH65565 GYB65565:GYD65565 HHX65565:HHZ65565 HRT65565:HRV65565 IBP65565:IBR65565 ILL65565:ILN65565 IVH65565:IVJ65565 JFD65565:JFF65565 JOZ65565:JPB65565 JYV65565:JYX65565 KIR65565:KIT65565 KSN65565:KSP65565 LCJ65565:LCL65565 LMF65565:LMH65565 LWB65565:LWD65565 MFX65565:MFZ65565 MPT65565:MPV65565 MZP65565:MZR65565 NJL65565:NJN65565 NTH65565:NTJ65565 ODD65565:ODF65565 OMZ65565:ONB65565 OWV65565:OWX65565 PGR65565:PGT65565 PQN65565:PQP65565 QAJ65565:QAL65565 QKF65565:QKH65565 QUB65565:QUD65565 RDX65565:RDZ65565 RNT65565:RNV65565 RXP65565:RXR65565 SHL65565:SHN65565 SRH65565:SRJ65565 TBD65565:TBF65565 TKZ65565:TLB65565 TUV65565:TUX65565 UER65565:UET65565 UON65565:UOP65565 UYJ65565:UYL65565 VIF65565:VIH65565 VSB65565:VSD65565 WBX65565:WBZ65565 WLT65565:WLV65565 WVP65565:WVR65565 H131101:J131101 JD131101:JF131101 SZ131101:TB131101 ACV131101:ACX131101 AMR131101:AMT131101 AWN131101:AWP131101 BGJ131101:BGL131101 BQF131101:BQH131101 CAB131101:CAD131101 CJX131101:CJZ131101 CTT131101:CTV131101 DDP131101:DDR131101 DNL131101:DNN131101 DXH131101:DXJ131101 EHD131101:EHF131101 EQZ131101:ERB131101 FAV131101:FAX131101 FKR131101:FKT131101 FUN131101:FUP131101 GEJ131101:GEL131101 GOF131101:GOH131101 GYB131101:GYD131101 HHX131101:HHZ131101 HRT131101:HRV131101 IBP131101:IBR131101 ILL131101:ILN131101 IVH131101:IVJ131101 JFD131101:JFF131101 JOZ131101:JPB131101 JYV131101:JYX131101 KIR131101:KIT131101 KSN131101:KSP131101 LCJ131101:LCL131101 LMF131101:LMH131101 LWB131101:LWD131101 MFX131101:MFZ131101 MPT131101:MPV131101 MZP131101:MZR131101 NJL131101:NJN131101 NTH131101:NTJ131101 ODD131101:ODF131101 OMZ131101:ONB131101 OWV131101:OWX131101 PGR131101:PGT131101 PQN131101:PQP131101 QAJ131101:QAL131101 QKF131101:QKH131101 QUB131101:QUD131101 RDX131101:RDZ131101 RNT131101:RNV131101 RXP131101:RXR131101 SHL131101:SHN131101 SRH131101:SRJ131101 TBD131101:TBF131101 TKZ131101:TLB131101 TUV131101:TUX131101 UER131101:UET131101 UON131101:UOP131101 UYJ131101:UYL131101 VIF131101:VIH131101 VSB131101:VSD131101 WBX131101:WBZ131101 WLT131101:WLV131101 WVP131101:WVR131101 H196637:J196637 JD196637:JF196637 SZ196637:TB196637 ACV196637:ACX196637 AMR196637:AMT196637 AWN196637:AWP196637 BGJ196637:BGL196637 BQF196637:BQH196637 CAB196637:CAD196637 CJX196637:CJZ196637 CTT196637:CTV196637 DDP196637:DDR196637 DNL196637:DNN196637 DXH196637:DXJ196637 EHD196637:EHF196637 EQZ196637:ERB196637 FAV196637:FAX196637 FKR196637:FKT196637 FUN196637:FUP196637 GEJ196637:GEL196637 GOF196637:GOH196637 GYB196637:GYD196637 HHX196637:HHZ196637 HRT196637:HRV196637 IBP196637:IBR196637 ILL196637:ILN196637 IVH196637:IVJ196637 JFD196637:JFF196637 JOZ196637:JPB196637 JYV196637:JYX196637 KIR196637:KIT196637 KSN196637:KSP196637 LCJ196637:LCL196637 LMF196637:LMH196637 LWB196637:LWD196637 MFX196637:MFZ196637 MPT196637:MPV196637 MZP196637:MZR196637 NJL196637:NJN196637 NTH196637:NTJ196637 ODD196637:ODF196637 OMZ196637:ONB196637 OWV196637:OWX196637 PGR196637:PGT196637 PQN196637:PQP196637 QAJ196637:QAL196637 QKF196637:QKH196637 QUB196637:QUD196637 RDX196637:RDZ196637 RNT196637:RNV196637 RXP196637:RXR196637 SHL196637:SHN196637 SRH196637:SRJ196637 TBD196637:TBF196637 TKZ196637:TLB196637 TUV196637:TUX196637 UER196637:UET196637 UON196637:UOP196637 UYJ196637:UYL196637 VIF196637:VIH196637 VSB196637:VSD196637 WBX196637:WBZ196637 WLT196637:WLV196637 WVP196637:WVR196637 H262173:J262173 JD262173:JF262173 SZ262173:TB262173 ACV262173:ACX262173 AMR262173:AMT262173 AWN262173:AWP262173 BGJ262173:BGL262173 BQF262173:BQH262173 CAB262173:CAD262173 CJX262173:CJZ262173 CTT262173:CTV262173 DDP262173:DDR262173 DNL262173:DNN262173 DXH262173:DXJ262173 EHD262173:EHF262173 EQZ262173:ERB262173 FAV262173:FAX262173 FKR262173:FKT262173 FUN262173:FUP262173 GEJ262173:GEL262173 GOF262173:GOH262173 GYB262173:GYD262173 HHX262173:HHZ262173 HRT262173:HRV262173 IBP262173:IBR262173 ILL262173:ILN262173 IVH262173:IVJ262173 JFD262173:JFF262173 JOZ262173:JPB262173 JYV262173:JYX262173 KIR262173:KIT262173 KSN262173:KSP262173 LCJ262173:LCL262173 LMF262173:LMH262173 LWB262173:LWD262173 MFX262173:MFZ262173 MPT262173:MPV262173 MZP262173:MZR262173 NJL262173:NJN262173 NTH262173:NTJ262173 ODD262173:ODF262173 OMZ262173:ONB262173 OWV262173:OWX262173 PGR262173:PGT262173 PQN262173:PQP262173 QAJ262173:QAL262173 QKF262173:QKH262173 QUB262173:QUD262173 RDX262173:RDZ262173 RNT262173:RNV262173 RXP262173:RXR262173 SHL262173:SHN262173 SRH262173:SRJ262173 TBD262173:TBF262173 TKZ262173:TLB262173 TUV262173:TUX262173 UER262173:UET262173 UON262173:UOP262173 UYJ262173:UYL262173 VIF262173:VIH262173 VSB262173:VSD262173 WBX262173:WBZ262173 WLT262173:WLV262173 WVP262173:WVR262173 H327709:J327709 JD327709:JF327709 SZ327709:TB327709 ACV327709:ACX327709 AMR327709:AMT327709 AWN327709:AWP327709 BGJ327709:BGL327709 BQF327709:BQH327709 CAB327709:CAD327709 CJX327709:CJZ327709 CTT327709:CTV327709 DDP327709:DDR327709 DNL327709:DNN327709 DXH327709:DXJ327709 EHD327709:EHF327709 EQZ327709:ERB327709 FAV327709:FAX327709 FKR327709:FKT327709 FUN327709:FUP327709 GEJ327709:GEL327709 GOF327709:GOH327709 GYB327709:GYD327709 HHX327709:HHZ327709 HRT327709:HRV327709 IBP327709:IBR327709 ILL327709:ILN327709 IVH327709:IVJ327709 JFD327709:JFF327709 JOZ327709:JPB327709 JYV327709:JYX327709 KIR327709:KIT327709 KSN327709:KSP327709 LCJ327709:LCL327709 LMF327709:LMH327709 LWB327709:LWD327709 MFX327709:MFZ327709 MPT327709:MPV327709 MZP327709:MZR327709 NJL327709:NJN327709 NTH327709:NTJ327709 ODD327709:ODF327709 OMZ327709:ONB327709 OWV327709:OWX327709 PGR327709:PGT327709 PQN327709:PQP327709 QAJ327709:QAL327709 QKF327709:QKH327709 QUB327709:QUD327709 RDX327709:RDZ327709 RNT327709:RNV327709 RXP327709:RXR327709 SHL327709:SHN327709 SRH327709:SRJ327709 TBD327709:TBF327709 TKZ327709:TLB327709 TUV327709:TUX327709 UER327709:UET327709 UON327709:UOP327709 UYJ327709:UYL327709 VIF327709:VIH327709 VSB327709:VSD327709 WBX327709:WBZ327709 WLT327709:WLV327709 WVP327709:WVR327709 H393245:J393245 JD393245:JF393245 SZ393245:TB393245 ACV393245:ACX393245 AMR393245:AMT393245 AWN393245:AWP393245 BGJ393245:BGL393245 BQF393245:BQH393245 CAB393245:CAD393245 CJX393245:CJZ393245 CTT393245:CTV393245 DDP393245:DDR393245 DNL393245:DNN393245 DXH393245:DXJ393245 EHD393245:EHF393245 EQZ393245:ERB393245 FAV393245:FAX393245 FKR393245:FKT393245 FUN393245:FUP393245 GEJ393245:GEL393245 GOF393245:GOH393245 GYB393245:GYD393245 HHX393245:HHZ393245 HRT393245:HRV393245 IBP393245:IBR393245 ILL393245:ILN393245 IVH393245:IVJ393245 JFD393245:JFF393245 JOZ393245:JPB393245 JYV393245:JYX393245 KIR393245:KIT393245 KSN393245:KSP393245 LCJ393245:LCL393245 LMF393245:LMH393245 LWB393245:LWD393245 MFX393245:MFZ393245 MPT393245:MPV393245 MZP393245:MZR393245 NJL393245:NJN393245 NTH393245:NTJ393245 ODD393245:ODF393245 OMZ393245:ONB393245 OWV393245:OWX393245 PGR393245:PGT393245 PQN393245:PQP393245 QAJ393245:QAL393245 QKF393245:QKH393245 QUB393245:QUD393245 RDX393245:RDZ393245 RNT393245:RNV393245 RXP393245:RXR393245 SHL393245:SHN393245 SRH393245:SRJ393245 TBD393245:TBF393245 TKZ393245:TLB393245 TUV393245:TUX393245 UER393245:UET393245 UON393245:UOP393245 UYJ393245:UYL393245 VIF393245:VIH393245 VSB393245:VSD393245 WBX393245:WBZ393245 WLT393245:WLV393245 WVP393245:WVR393245 H458781:J458781 JD458781:JF458781 SZ458781:TB458781 ACV458781:ACX458781 AMR458781:AMT458781 AWN458781:AWP458781 BGJ458781:BGL458781 BQF458781:BQH458781 CAB458781:CAD458781 CJX458781:CJZ458781 CTT458781:CTV458781 DDP458781:DDR458781 DNL458781:DNN458781 DXH458781:DXJ458781 EHD458781:EHF458781 EQZ458781:ERB458781 FAV458781:FAX458781 FKR458781:FKT458781 FUN458781:FUP458781 GEJ458781:GEL458781 GOF458781:GOH458781 GYB458781:GYD458781 HHX458781:HHZ458781 HRT458781:HRV458781 IBP458781:IBR458781 ILL458781:ILN458781 IVH458781:IVJ458781 JFD458781:JFF458781 JOZ458781:JPB458781 JYV458781:JYX458781 KIR458781:KIT458781 KSN458781:KSP458781 LCJ458781:LCL458781 LMF458781:LMH458781 LWB458781:LWD458781 MFX458781:MFZ458781 MPT458781:MPV458781 MZP458781:MZR458781 NJL458781:NJN458781 NTH458781:NTJ458781 ODD458781:ODF458781 OMZ458781:ONB458781 OWV458781:OWX458781 PGR458781:PGT458781 PQN458781:PQP458781 QAJ458781:QAL458781 QKF458781:QKH458781 QUB458781:QUD458781 RDX458781:RDZ458781 RNT458781:RNV458781 RXP458781:RXR458781 SHL458781:SHN458781 SRH458781:SRJ458781 TBD458781:TBF458781 TKZ458781:TLB458781 TUV458781:TUX458781 UER458781:UET458781 UON458781:UOP458781 UYJ458781:UYL458781 VIF458781:VIH458781 VSB458781:VSD458781 WBX458781:WBZ458781 WLT458781:WLV458781 WVP458781:WVR458781 H524317:J524317 JD524317:JF524317 SZ524317:TB524317 ACV524317:ACX524317 AMR524317:AMT524317 AWN524317:AWP524317 BGJ524317:BGL524317 BQF524317:BQH524317 CAB524317:CAD524317 CJX524317:CJZ524317 CTT524317:CTV524317 DDP524317:DDR524317 DNL524317:DNN524317 DXH524317:DXJ524317 EHD524317:EHF524317 EQZ524317:ERB524317 FAV524317:FAX524317 FKR524317:FKT524317 FUN524317:FUP524317 GEJ524317:GEL524317 GOF524317:GOH524317 GYB524317:GYD524317 HHX524317:HHZ524317 HRT524317:HRV524317 IBP524317:IBR524317 ILL524317:ILN524317 IVH524317:IVJ524317 JFD524317:JFF524317 JOZ524317:JPB524317 JYV524317:JYX524317 KIR524317:KIT524317 KSN524317:KSP524317 LCJ524317:LCL524317 LMF524317:LMH524317 LWB524317:LWD524317 MFX524317:MFZ524317 MPT524317:MPV524317 MZP524317:MZR524317 NJL524317:NJN524317 NTH524317:NTJ524317 ODD524317:ODF524317 OMZ524317:ONB524317 OWV524317:OWX524317 PGR524317:PGT524317 PQN524317:PQP524317 QAJ524317:QAL524317 QKF524317:QKH524317 QUB524317:QUD524317 RDX524317:RDZ524317 RNT524317:RNV524317 RXP524317:RXR524317 SHL524317:SHN524317 SRH524317:SRJ524317 TBD524317:TBF524317 TKZ524317:TLB524317 TUV524317:TUX524317 UER524317:UET524317 UON524317:UOP524317 UYJ524317:UYL524317 VIF524317:VIH524317 VSB524317:VSD524317 WBX524317:WBZ524317 WLT524317:WLV524317 WVP524317:WVR524317 H589853:J589853 JD589853:JF589853 SZ589853:TB589853 ACV589853:ACX589853 AMR589853:AMT589853 AWN589853:AWP589853 BGJ589853:BGL589853 BQF589853:BQH589853 CAB589853:CAD589853 CJX589853:CJZ589853 CTT589853:CTV589853 DDP589853:DDR589853 DNL589853:DNN589853 DXH589853:DXJ589853 EHD589853:EHF589853 EQZ589853:ERB589853 FAV589853:FAX589853 FKR589853:FKT589853 FUN589853:FUP589853 GEJ589853:GEL589853 GOF589853:GOH589853 GYB589853:GYD589853 HHX589853:HHZ589853 HRT589853:HRV589853 IBP589853:IBR589853 ILL589853:ILN589853 IVH589853:IVJ589853 JFD589853:JFF589853 JOZ589853:JPB589853 JYV589853:JYX589853 KIR589853:KIT589853 KSN589853:KSP589853 LCJ589853:LCL589853 LMF589853:LMH589853 LWB589853:LWD589853 MFX589853:MFZ589853 MPT589853:MPV589853 MZP589853:MZR589853 NJL589853:NJN589853 NTH589853:NTJ589853 ODD589853:ODF589853 OMZ589853:ONB589853 OWV589853:OWX589853 PGR589853:PGT589853 PQN589853:PQP589853 QAJ589853:QAL589853 QKF589853:QKH589853 QUB589853:QUD589853 RDX589853:RDZ589853 RNT589853:RNV589853 RXP589853:RXR589853 SHL589853:SHN589853 SRH589853:SRJ589853 TBD589853:TBF589853 TKZ589853:TLB589853 TUV589853:TUX589853 UER589853:UET589853 UON589853:UOP589853 UYJ589853:UYL589853 VIF589853:VIH589853 VSB589853:VSD589853 WBX589853:WBZ589853 WLT589853:WLV589853 WVP589853:WVR589853 H655389:J655389 JD655389:JF655389 SZ655389:TB655389 ACV655389:ACX655389 AMR655389:AMT655389 AWN655389:AWP655389 BGJ655389:BGL655389 BQF655389:BQH655389 CAB655389:CAD655389 CJX655389:CJZ655389 CTT655389:CTV655389 DDP655389:DDR655389 DNL655389:DNN655389 DXH655389:DXJ655389 EHD655389:EHF655389 EQZ655389:ERB655389 FAV655389:FAX655389 FKR655389:FKT655389 FUN655389:FUP655389 GEJ655389:GEL655389 GOF655389:GOH655389 GYB655389:GYD655389 HHX655389:HHZ655389 HRT655389:HRV655389 IBP655389:IBR655389 ILL655389:ILN655389 IVH655389:IVJ655389 JFD655389:JFF655389 JOZ655389:JPB655389 JYV655389:JYX655389 KIR655389:KIT655389 KSN655389:KSP655389 LCJ655389:LCL655389 LMF655389:LMH655389 LWB655389:LWD655389 MFX655389:MFZ655389 MPT655389:MPV655389 MZP655389:MZR655389 NJL655389:NJN655389 NTH655389:NTJ655389 ODD655389:ODF655389 OMZ655389:ONB655389 OWV655389:OWX655389 PGR655389:PGT655389 PQN655389:PQP655389 QAJ655389:QAL655389 QKF655389:QKH655389 QUB655389:QUD655389 RDX655389:RDZ655389 RNT655389:RNV655389 RXP655389:RXR655389 SHL655389:SHN655389 SRH655389:SRJ655389 TBD655389:TBF655389 TKZ655389:TLB655389 TUV655389:TUX655389 UER655389:UET655389 UON655389:UOP655389 UYJ655389:UYL655389 VIF655389:VIH655389 VSB655389:VSD655389 WBX655389:WBZ655389 WLT655389:WLV655389 WVP655389:WVR655389 H720925:J720925 JD720925:JF720925 SZ720925:TB720925 ACV720925:ACX720925 AMR720925:AMT720925 AWN720925:AWP720925 BGJ720925:BGL720925 BQF720925:BQH720925 CAB720925:CAD720925 CJX720925:CJZ720925 CTT720925:CTV720925 DDP720925:DDR720925 DNL720925:DNN720925 DXH720925:DXJ720925 EHD720925:EHF720925 EQZ720925:ERB720925 FAV720925:FAX720925 FKR720925:FKT720925 FUN720925:FUP720925 GEJ720925:GEL720925 GOF720925:GOH720925 GYB720925:GYD720925 HHX720925:HHZ720925 HRT720925:HRV720925 IBP720925:IBR720925 ILL720925:ILN720925 IVH720925:IVJ720925 JFD720925:JFF720925 JOZ720925:JPB720925 JYV720925:JYX720925 KIR720925:KIT720925 KSN720925:KSP720925 LCJ720925:LCL720925 LMF720925:LMH720925 LWB720925:LWD720925 MFX720925:MFZ720925 MPT720925:MPV720925 MZP720925:MZR720925 NJL720925:NJN720925 NTH720925:NTJ720925 ODD720925:ODF720925 OMZ720925:ONB720925 OWV720925:OWX720925 PGR720925:PGT720925 PQN720925:PQP720925 QAJ720925:QAL720925 QKF720925:QKH720925 QUB720925:QUD720925 RDX720925:RDZ720925 RNT720925:RNV720925 RXP720925:RXR720925 SHL720925:SHN720925 SRH720925:SRJ720925 TBD720925:TBF720925 TKZ720925:TLB720925 TUV720925:TUX720925 UER720925:UET720925 UON720925:UOP720925 UYJ720925:UYL720925 VIF720925:VIH720925 VSB720925:VSD720925 WBX720925:WBZ720925 WLT720925:WLV720925 WVP720925:WVR720925 H786461:J786461 JD786461:JF786461 SZ786461:TB786461 ACV786461:ACX786461 AMR786461:AMT786461 AWN786461:AWP786461 BGJ786461:BGL786461 BQF786461:BQH786461 CAB786461:CAD786461 CJX786461:CJZ786461 CTT786461:CTV786461 DDP786461:DDR786461 DNL786461:DNN786461 DXH786461:DXJ786461 EHD786461:EHF786461 EQZ786461:ERB786461 FAV786461:FAX786461 FKR786461:FKT786461 FUN786461:FUP786461 GEJ786461:GEL786461 GOF786461:GOH786461 GYB786461:GYD786461 HHX786461:HHZ786461 HRT786461:HRV786461 IBP786461:IBR786461 ILL786461:ILN786461 IVH786461:IVJ786461 JFD786461:JFF786461 JOZ786461:JPB786461 JYV786461:JYX786461 KIR786461:KIT786461 KSN786461:KSP786461 LCJ786461:LCL786461 LMF786461:LMH786461 LWB786461:LWD786461 MFX786461:MFZ786461 MPT786461:MPV786461 MZP786461:MZR786461 NJL786461:NJN786461 NTH786461:NTJ786461 ODD786461:ODF786461 OMZ786461:ONB786461 OWV786461:OWX786461 PGR786461:PGT786461 PQN786461:PQP786461 QAJ786461:QAL786461 QKF786461:QKH786461 QUB786461:QUD786461 RDX786461:RDZ786461 RNT786461:RNV786461 RXP786461:RXR786461 SHL786461:SHN786461 SRH786461:SRJ786461 TBD786461:TBF786461 TKZ786461:TLB786461 TUV786461:TUX786461 UER786461:UET786461 UON786461:UOP786461 UYJ786461:UYL786461 VIF786461:VIH786461 VSB786461:VSD786461 WBX786461:WBZ786461 WLT786461:WLV786461 WVP786461:WVR786461 H851997:J851997 JD851997:JF851997 SZ851997:TB851997 ACV851997:ACX851997 AMR851997:AMT851997 AWN851997:AWP851997 BGJ851997:BGL851997 BQF851997:BQH851997 CAB851997:CAD851997 CJX851997:CJZ851997 CTT851997:CTV851997 DDP851997:DDR851997 DNL851997:DNN851997 DXH851997:DXJ851997 EHD851997:EHF851997 EQZ851997:ERB851997 FAV851997:FAX851997 FKR851997:FKT851997 FUN851997:FUP851997 GEJ851997:GEL851997 GOF851997:GOH851997 GYB851997:GYD851997 HHX851997:HHZ851997 HRT851997:HRV851997 IBP851997:IBR851997 ILL851997:ILN851997 IVH851997:IVJ851997 JFD851997:JFF851997 JOZ851997:JPB851997 JYV851997:JYX851997 KIR851997:KIT851997 KSN851997:KSP851997 LCJ851997:LCL851997 LMF851997:LMH851997 LWB851997:LWD851997 MFX851997:MFZ851997 MPT851997:MPV851997 MZP851997:MZR851997 NJL851997:NJN851997 NTH851997:NTJ851997 ODD851997:ODF851997 OMZ851997:ONB851997 OWV851997:OWX851997 PGR851997:PGT851997 PQN851997:PQP851997 QAJ851997:QAL851997 QKF851997:QKH851997 QUB851997:QUD851997 RDX851997:RDZ851997 RNT851997:RNV851997 RXP851997:RXR851997 SHL851997:SHN851997 SRH851997:SRJ851997 TBD851997:TBF851997 TKZ851997:TLB851997 TUV851997:TUX851997 UER851997:UET851997 UON851997:UOP851997 UYJ851997:UYL851997 VIF851997:VIH851997 VSB851997:VSD851997 WBX851997:WBZ851997 WLT851997:WLV851997 WVP851997:WVR851997 H917533:J917533 JD917533:JF917533 SZ917533:TB917533 ACV917533:ACX917533 AMR917533:AMT917533 AWN917533:AWP917533 BGJ917533:BGL917533 BQF917533:BQH917533 CAB917533:CAD917533 CJX917533:CJZ917533 CTT917533:CTV917533 DDP917533:DDR917533 DNL917533:DNN917533 DXH917533:DXJ917533 EHD917533:EHF917533 EQZ917533:ERB917533 FAV917533:FAX917533 FKR917533:FKT917533 FUN917533:FUP917533 GEJ917533:GEL917533 GOF917533:GOH917533 GYB917533:GYD917533 HHX917533:HHZ917533 HRT917533:HRV917533 IBP917533:IBR917533 ILL917533:ILN917533 IVH917533:IVJ917533 JFD917533:JFF917533 JOZ917533:JPB917533 JYV917533:JYX917533 KIR917533:KIT917533 KSN917533:KSP917533 LCJ917533:LCL917533 LMF917533:LMH917533 LWB917533:LWD917533 MFX917533:MFZ917533 MPT917533:MPV917533 MZP917533:MZR917533 NJL917533:NJN917533 NTH917533:NTJ917533 ODD917533:ODF917533 OMZ917533:ONB917533 OWV917533:OWX917533 PGR917533:PGT917533 PQN917533:PQP917533 QAJ917533:QAL917533 QKF917533:QKH917533 QUB917533:QUD917533 RDX917533:RDZ917533 RNT917533:RNV917533 RXP917533:RXR917533 SHL917533:SHN917533 SRH917533:SRJ917533 TBD917533:TBF917533 TKZ917533:TLB917533 TUV917533:TUX917533 UER917533:UET917533 UON917533:UOP917533 UYJ917533:UYL917533 VIF917533:VIH917533 VSB917533:VSD917533 WBX917533:WBZ917533 WLT917533:WLV917533 WVP917533:WVR917533 H983069:J983069 JD983069:JF983069 SZ983069:TB983069 ACV983069:ACX983069 AMR983069:AMT983069 AWN983069:AWP983069 BGJ983069:BGL983069 BQF983069:BQH983069 CAB983069:CAD983069 CJX983069:CJZ983069 CTT983069:CTV983069 DDP983069:DDR983069 DNL983069:DNN983069 DXH983069:DXJ983069 EHD983069:EHF983069 EQZ983069:ERB983069 FAV983069:FAX983069 FKR983069:FKT983069 FUN983069:FUP983069 GEJ983069:GEL983069 GOF983069:GOH983069 GYB983069:GYD983069 HHX983069:HHZ983069 HRT983069:HRV983069 IBP983069:IBR983069 ILL983069:ILN983069 IVH983069:IVJ983069 JFD983069:JFF983069 JOZ983069:JPB983069 JYV983069:JYX983069 KIR983069:KIT983069 KSN983069:KSP983069 LCJ983069:LCL983069 LMF983069:LMH983069 LWB983069:LWD983069 MFX983069:MFZ983069 MPT983069:MPV983069 MZP983069:MZR983069 NJL983069:NJN983069 NTH983069:NTJ983069 ODD983069:ODF983069 OMZ983069:ONB983069 OWV983069:OWX983069 PGR983069:PGT983069 PQN983069:PQP983069 QAJ983069:QAL983069 QKF983069:QKH983069 QUB983069:QUD983069 RDX983069:RDZ983069 RNT983069:RNV983069 RXP983069:RXR983069 SHL983069:SHN983069 SRH983069:SRJ983069 TBD983069:TBF983069 TKZ983069:TLB983069 TUV983069:TUX983069 UER983069:UET983069 UON983069:UOP983069 UYJ983069:UYL983069 VIF983069:VIH983069 VSB983069:VSD983069 WBX983069:WBZ983069 WLT983069:WLV983069 WVP983069:WVR983069">
      <formula1>$U$28:$U$30</formula1>
    </dataValidation>
    <dataValidation type="list" allowBlank="1" sqref="H30:J30 JD30:JF30 SZ30:TB30 ACV30:ACX30 AMR30:AMT30 AWN30:AWP30 BGJ30:BGL30 BQF30:BQH30 CAB30:CAD30 CJX30:CJZ30 CTT30:CTV30 DDP30:DDR30 DNL30:DNN30 DXH30:DXJ30 EHD30:EHF30 EQZ30:ERB30 FAV30:FAX30 FKR30:FKT30 FUN30:FUP30 GEJ30:GEL30 GOF30:GOH30 GYB30:GYD30 HHX30:HHZ30 HRT30:HRV30 IBP30:IBR30 ILL30:ILN30 IVH30:IVJ30 JFD30:JFF30 JOZ30:JPB30 JYV30:JYX30 KIR30:KIT30 KSN30:KSP30 LCJ30:LCL30 LMF30:LMH30 LWB30:LWD30 MFX30:MFZ30 MPT30:MPV30 MZP30:MZR30 NJL30:NJN30 NTH30:NTJ30 ODD30:ODF30 OMZ30:ONB30 OWV30:OWX30 PGR30:PGT30 PQN30:PQP30 QAJ30:QAL30 QKF30:QKH30 QUB30:QUD30 RDX30:RDZ30 RNT30:RNV30 RXP30:RXR30 SHL30:SHN30 SRH30:SRJ30 TBD30:TBF30 TKZ30:TLB30 TUV30:TUX30 UER30:UET30 UON30:UOP30 UYJ30:UYL30 VIF30:VIH30 VSB30:VSD30 WBX30:WBZ30 WLT30:WLV30 WVP30:WVR30 H65566:J65566 JD65566:JF65566 SZ65566:TB65566 ACV65566:ACX65566 AMR65566:AMT65566 AWN65566:AWP65566 BGJ65566:BGL65566 BQF65566:BQH65566 CAB65566:CAD65566 CJX65566:CJZ65566 CTT65566:CTV65566 DDP65566:DDR65566 DNL65566:DNN65566 DXH65566:DXJ65566 EHD65566:EHF65566 EQZ65566:ERB65566 FAV65566:FAX65566 FKR65566:FKT65566 FUN65566:FUP65566 GEJ65566:GEL65566 GOF65566:GOH65566 GYB65566:GYD65566 HHX65566:HHZ65566 HRT65566:HRV65566 IBP65566:IBR65566 ILL65566:ILN65566 IVH65566:IVJ65566 JFD65566:JFF65566 JOZ65566:JPB65566 JYV65566:JYX65566 KIR65566:KIT65566 KSN65566:KSP65566 LCJ65566:LCL65566 LMF65566:LMH65566 LWB65566:LWD65566 MFX65566:MFZ65566 MPT65566:MPV65566 MZP65566:MZR65566 NJL65566:NJN65566 NTH65566:NTJ65566 ODD65566:ODF65566 OMZ65566:ONB65566 OWV65566:OWX65566 PGR65566:PGT65566 PQN65566:PQP65566 QAJ65566:QAL65566 QKF65566:QKH65566 QUB65566:QUD65566 RDX65566:RDZ65566 RNT65566:RNV65566 RXP65566:RXR65566 SHL65566:SHN65566 SRH65566:SRJ65566 TBD65566:TBF65566 TKZ65566:TLB65566 TUV65566:TUX65566 UER65566:UET65566 UON65566:UOP65566 UYJ65566:UYL65566 VIF65566:VIH65566 VSB65566:VSD65566 WBX65566:WBZ65566 WLT65566:WLV65566 WVP65566:WVR65566 H131102:J131102 JD131102:JF131102 SZ131102:TB131102 ACV131102:ACX131102 AMR131102:AMT131102 AWN131102:AWP131102 BGJ131102:BGL131102 BQF131102:BQH131102 CAB131102:CAD131102 CJX131102:CJZ131102 CTT131102:CTV131102 DDP131102:DDR131102 DNL131102:DNN131102 DXH131102:DXJ131102 EHD131102:EHF131102 EQZ131102:ERB131102 FAV131102:FAX131102 FKR131102:FKT131102 FUN131102:FUP131102 GEJ131102:GEL131102 GOF131102:GOH131102 GYB131102:GYD131102 HHX131102:HHZ131102 HRT131102:HRV131102 IBP131102:IBR131102 ILL131102:ILN131102 IVH131102:IVJ131102 JFD131102:JFF131102 JOZ131102:JPB131102 JYV131102:JYX131102 KIR131102:KIT131102 KSN131102:KSP131102 LCJ131102:LCL131102 LMF131102:LMH131102 LWB131102:LWD131102 MFX131102:MFZ131102 MPT131102:MPV131102 MZP131102:MZR131102 NJL131102:NJN131102 NTH131102:NTJ131102 ODD131102:ODF131102 OMZ131102:ONB131102 OWV131102:OWX131102 PGR131102:PGT131102 PQN131102:PQP131102 QAJ131102:QAL131102 QKF131102:QKH131102 QUB131102:QUD131102 RDX131102:RDZ131102 RNT131102:RNV131102 RXP131102:RXR131102 SHL131102:SHN131102 SRH131102:SRJ131102 TBD131102:TBF131102 TKZ131102:TLB131102 TUV131102:TUX131102 UER131102:UET131102 UON131102:UOP131102 UYJ131102:UYL131102 VIF131102:VIH131102 VSB131102:VSD131102 WBX131102:WBZ131102 WLT131102:WLV131102 WVP131102:WVR131102 H196638:J196638 JD196638:JF196638 SZ196638:TB196638 ACV196638:ACX196638 AMR196638:AMT196638 AWN196638:AWP196638 BGJ196638:BGL196638 BQF196638:BQH196638 CAB196638:CAD196638 CJX196638:CJZ196638 CTT196638:CTV196638 DDP196638:DDR196638 DNL196638:DNN196638 DXH196638:DXJ196638 EHD196638:EHF196638 EQZ196638:ERB196638 FAV196638:FAX196638 FKR196638:FKT196638 FUN196638:FUP196638 GEJ196638:GEL196638 GOF196638:GOH196638 GYB196638:GYD196638 HHX196638:HHZ196638 HRT196638:HRV196638 IBP196638:IBR196638 ILL196638:ILN196638 IVH196638:IVJ196638 JFD196638:JFF196638 JOZ196638:JPB196638 JYV196638:JYX196638 KIR196638:KIT196638 KSN196638:KSP196638 LCJ196638:LCL196638 LMF196638:LMH196638 LWB196638:LWD196638 MFX196638:MFZ196638 MPT196638:MPV196638 MZP196638:MZR196638 NJL196638:NJN196638 NTH196638:NTJ196638 ODD196638:ODF196638 OMZ196638:ONB196638 OWV196638:OWX196638 PGR196638:PGT196638 PQN196638:PQP196638 QAJ196638:QAL196638 QKF196638:QKH196638 QUB196638:QUD196638 RDX196638:RDZ196638 RNT196638:RNV196638 RXP196638:RXR196638 SHL196638:SHN196638 SRH196638:SRJ196638 TBD196638:TBF196638 TKZ196638:TLB196638 TUV196638:TUX196638 UER196638:UET196638 UON196638:UOP196638 UYJ196638:UYL196638 VIF196638:VIH196638 VSB196638:VSD196638 WBX196638:WBZ196638 WLT196638:WLV196638 WVP196638:WVR196638 H262174:J262174 JD262174:JF262174 SZ262174:TB262174 ACV262174:ACX262174 AMR262174:AMT262174 AWN262174:AWP262174 BGJ262174:BGL262174 BQF262174:BQH262174 CAB262174:CAD262174 CJX262174:CJZ262174 CTT262174:CTV262174 DDP262174:DDR262174 DNL262174:DNN262174 DXH262174:DXJ262174 EHD262174:EHF262174 EQZ262174:ERB262174 FAV262174:FAX262174 FKR262174:FKT262174 FUN262174:FUP262174 GEJ262174:GEL262174 GOF262174:GOH262174 GYB262174:GYD262174 HHX262174:HHZ262174 HRT262174:HRV262174 IBP262174:IBR262174 ILL262174:ILN262174 IVH262174:IVJ262174 JFD262174:JFF262174 JOZ262174:JPB262174 JYV262174:JYX262174 KIR262174:KIT262174 KSN262174:KSP262174 LCJ262174:LCL262174 LMF262174:LMH262174 LWB262174:LWD262174 MFX262174:MFZ262174 MPT262174:MPV262174 MZP262174:MZR262174 NJL262174:NJN262174 NTH262174:NTJ262174 ODD262174:ODF262174 OMZ262174:ONB262174 OWV262174:OWX262174 PGR262174:PGT262174 PQN262174:PQP262174 QAJ262174:QAL262174 QKF262174:QKH262174 QUB262174:QUD262174 RDX262174:RDZ262174 RNT262174:RNV262174 RXP262174:RXR262174 SHL262174:SHN262174 SRH262174:SRJ262174 TBD262174:TBF262174 TKZ262174:TLB262174 TUV262174:TUX262174 UER262174:UET262174 UON262174:UOP262174 UYJ262174:UYL262174 VIF262174:VIH262174 VSB262174:VSD262174 WBX262174:WBZ262174 WLT262174:WLV262174 WVP262174:WVR262174 H327710:J327710 JD327710:JF327710 SZ327710:TB327710 ACV327710:ACX327710 AMR327710:AMT327710 AWN327710:AWP327710 BGJ327710:BGL327710 BQF327710:BQH327710 CAB327710:CAD327710 CJX327710:CJZ327710 CTT327710:CTV327710 DDP327710:DDR327710 DNL327710:DNN327710 DXH327710:DXJ327710 EHD327710:EHF327710 EQZ327710:ERB327710 FAV327710:FAX327710 FKR327710:FKT327710 FUN327710:FUP327710 GEJ327710:GEL327710 GOF327710:GOH327710 GYB327710:GYD327710 HHX327710:HHZ327710 HRT327710:HRV327710 IBP327710:IBR327710 ILL327710:ILN327710 IVH327710:IVJ327710 JFD327710:JFF327710 JOZ327710:JPB327710 JYV327710:JYX327710 KIR327710:KIT327710 KSN327710:KSP327710 LCJ327710:LCL327710 LMF327710:LMH327710 LWB327710:LWD327710 MFX327710:MFZ327710 MPT327710:MPV327710 MZP327710:MZR327710 NJL327710:NJN327710 NTH327710:NTJ327710 ODD327710:ODF327710 OMZ327710:ONB327710 OWV327710:OWX327710 PGR327710:PGT327710 PQN327710:PQP327710 QAJ327710:QAL327710 QKF327710:QKH327710 QUB327710:QUD327710 RDX327710:RDZ327710 RNT327710:RNV327710 RXP327710:RXR327710 SHL327710:SHN327710 SRH327710:SRJ327710 TBD327710:TBF327710 TKZ327710:TLB327710 TUV327710:TUX327710 UER327710:UET327710 UON327710:UOP327710 UYJ327710:UYL327710 VIF327710:VIH327710 VSB327710:VSD327710 WBX327710:WBZ327710 WLT327710:WLV327710 WVP327710:WVR327710 H393246:J393246 JD393246:JF393246 SZ393246:TB393246 ACV393246:ACX393246 AMR393246:AMT393246 AWN393246:AWP393246 BGJ393246:BGL393246 BQF393246:BQH393246 CAB393246:CAD393246 CJX393246:CJZ393246 CTT393246:CTV393246 DDP393246:DDR393246 DNL393246:DNN393246 DXH393246:DXJ393246 EHD393246:EHF393246 EQZ393246:ERB393246 FAV393246:FAX393246 FKR393246:FKT393246 FUN393246:FUP393246 GEJ393246:GEL393246 GOF393246:GOH393246 GYB393246:GYD393246 HHX393246:HHZ393246 HRT393246:HRV393246 IBP393246:IBR393246 ILL393246:ILN393246 IVH393246:IVJ393246 JFD393246:JFF393246 JOZ393246:JPB393246 JYV393246:JYX393246 KIR393246:KIT393246 KSN393246:KSP393246 LCJ393246:LCL393246 LMF393246:LMH393246 LWB393246:LWD393246 MFX393246:MFZ393246 MPT393246:MPV393246 MZP393246:MZR393246 NJL393246:NJN393246 NTH393246:NTJ393246 ODD393246:ODF393246 OMZ393246:ONB393246 OWV393246:OWX393246 PGR393246:PGT393246 PQN393246:PQP393246 QAJ393246:QAL393246 QKF393246:QKH393246 QUB393246:QUD393246 RDX393246:RDZ393246 RNT393246:RNV393246 RXP393246:RXR393246 SHL393246:SHN393246 SRH393246:SRJ393246 TBD393246:TBF393246 TKZ393246:TLB393246 TUV393246:TUX393246 UER393246:UET393246 UON393246:UOP393246 UYJ393246:UYL393246 VIF393246:VIH393246 VSB393246:VSD393246 WBX393246:WBZ393246 WLT393246:WLV393246 WVP393246:WVR393246 H458782:J458782 JD458782:JF458782 SZ458782:TB458782 ACV458782:ACX458782 AMR458782:AMT458782 AWN458782:AWP458782 BGJ458782:BGL458782 BQF458782:BQH458782 CAB458782:CAD458782 CJX458782:CJZ458782 CTT458782:CTV458782 DDP458782:DDR458782 DNL458782:DNN458782 DXH458782:DXJ458782 EHD458782:EHF458782 EQZ458782:ERB458782 FAV458782:FAX458782 FKR458782:FKT458782 FUN458782:FUP458782 GEJ458782:GEL458782 GOF458782:GOH458782 GYB458782:GYD458782 HHX458782:HHZ458782 HRT458782:HRV458782 IBP458782:IBR458782 ILL458782:ILN458782 IVH458782:IVJ458782 JFD458782:JFF458782 JOZ458782:JPB458782 JYV458782:JYX458782 KIR458782:KIT458782 KSN458782:KSP458782 LCJ458782:LCL458782 LMF458782:LMH458782 LWB458782:LWD458782 MFX458782:MFZ458782 MPT458782:MPV458782 MZP458782:MZR458782 NJL458782:NJN458782 NTH458782:NTJ458782 ODD458782:ODF458782 OMZ458782:ONB458782 OWV458782:OWX458782 PGR458782:PGT458782 PQN458782:PQP458782 QAJ458782:QAL458782 QKF458782:QKH458782 QUB458782:QUD458782 RDX458782:RDZ458782 RNT458782:RNV458782 RXP458782:RXR458782 SHL458782:SHN458782 SRH458782:SRJ458782 TBD458782:TBF458782 TKZ458782:TLB458782 TUV458782:TUX458782 UER458782:UET458782 UON458782:UOP458782 UYJ458782:UYL458782 VIF458782:VIH458782 VSB458782:VSD458782 WBX458782:WBZ458782 WLT458782:WLV458782 WVP458782:WVR458782 H524318:J524318 JD524318:JF524318 SZ524318:TB524318 ACV524318:ACX524318 AMR524318:AMT524318 AWN524318:AWP524318 BGJ524318:BGL524318 BQF524318:BQH524318 CAB524318:CAD524318 CJX524318:CJZ524318 CTT524318:CTV524318 DDP524318:DDR524318 DNL524318:DNN524318 DXH524318:DXJ524318 EHD524318:EHF524318 EQZ524318:ERB524318 FAV524318:FAX524318 FKR524318:FKT524318 FUN524318:FUP524318 GEJ524318:GEL524318 GOF524318:GOH524318 GYB524318:GYD524318 HHX524318:HHZ524318 HRT524318:HRV524318 IBP524318:IBR524318 ILL524318:ILN524318 IVH524318:IVJ524318 JFD524318:JFF524318 JOZ524318:JPB524318 JYV524318:JYX524318 KIR524318:KIT524318 KSN524318:KSP524318 LCJ524318:LCL524318 LMF524318:LMH524318 LWB524318:LWD524318 MFX524318:MFZ524318 MPT524318:MPV524318 MZP524318:MZR524318 NJL524318:NJN524318 NTH524318:NTJ524318 ODD524318:ODF524318 OMZ524318:ONB524318 OWV524318:OWX524318 PGR524318:PGT524318 PQN524318:PQP524318 QAJ524318:QAL524318 QKF524318:QKH524318 QUB524318:QUD524318 RDX524318:RDZ524318 RNT524318:RNV524318 RXP524318:RXR524318 SHL524318:SHN524318 SRH524318:SRJ524318 TBD524318:TBF524318 TKZ524318:TLB524318 TUV524318:TUX524318 UER524318:UET524318 UON524318:UOP524318 UYJ524318:UYL524318 VIF524318:VIH524318 VSB524318:VSD524318 WBX524318:WBZ524318 WLT524318:WLV524318 WVP524318:WVR524318 H589854:J589854 JD589854:JF589854 SZ589854:TB589854 ACV589854:ACX589854 AMR589854:AMT589854 AWN589854:AWP589854 BGJ589854:BGL589854 BQF589854:BQH589854 CAB589854:CAD589854 CJX589854:CJZ589854 CTT589854:CTV589854 DDP589854:DDR589854 DNL589854:DNN589854 DXH589854:DXJ589854 EHD589854:EHF589854 EQZ589854:ERB589854 FAV589854:FAX589854 FKR589854:FKT589854 FUN589854:FUP589854 GEJ589854:GEL589854 GOF589854:GOH589854 GYB589854:GYD589854 HHX589854:HHZ589854 HRT589854:HRV589854 IBP589854:IBR589854 ILL589854:ILN589854 IVH589854:IVJ589854 JFD589854:JFF589854 JOZ589854:JPB589854 JYV589854:JYX589854 KIR589854:KIT589854 KSN589854:KSP589854 LCJ589854:LCL589854 LMF589854:LMH589854 LWB589854:LWD589854 MFX589854:MFZ589854 MPT589854:MPV589854 MZP589854:MZR589854 NJL589854:NJN589854 NTH589854:NTJ589854 ODD589854:ODF589854 OMZ589854:ONB589854 OWV589854:OWX589854 PGR589854:PGT589854 PQN589854:PQP589854 QAJ589854:QAL589854 QKF589854:QKH589854 QUB589854:QUD589854 RDX589854:RDZ589854 RNT589854:RNV589854 RXP589854:RXR589854 SHL589854:SHN589854 SRH589854:SRJ589854 TBD589854:TBF589854 TKZ589854:TLB589854 TUV589854:TUX589854 UER589854:UET589854 UON589854:UOP589854 UYJ589854:UYL589854 VIF589854:VIH589854 VSB589854:VSD589854 WBX589854:WBZ589854 WLT589854:WLV589854 WVP589854:WVR589854 H655390:J655390 JD655390:JF655390 SZ655390:TB655390 ACV655390:ACX655390 AMR655390:AMT655390 AWN655390:AWP655390 BGJ655390:BGL655390 BQF655390:BQH655390 CAB655390:CAD655390 CJX655390:CJZ655390 CTT655390:CTV655390 DDP655390:DDR655390 DNL655390:DNN655390 DXH655390:DXJ655390 EHD655390:EHF655390 EQZ655390:ERB655390 FAV655390:FAX655390 FKR655390:FKT655390 FUN655390:FUP655390 GEJ655390:GEL655390 GOF655390:GOH655390 GYB655390:GYD655390 HHX655390:HHZ655390 HRT655390:HRV655390 IBP655390:IBR655390 ILL655390:ILN655390 IVH655390:IVJ655390 JFD655390:JFF655390 JOZ655390:JPB655390 JYV655390:JYX655390 KIR655390:KIT655390 KSN655390:KSP655390 LCJ655390:LCL655390 LMF655390:LMH655390 LWB655390:LWD655390 MFX655390:MFZ655390 MPT655390:MPV655390 MZP655390:MZR655390 NJL655390:NJN655390 NTH655390:NTJ655390 ODD655390:ODF655390 OMZ655390:ONB655390 OWV655390:OWX655390 PGR655390:PGT655390 PQN655390:PQP655390 QAJ655390:QAL655390 QKF655390:QKH655390 QUB655390:QUD655390 RDX655390:RDZ655390 RNT655390:RNV655390 RXP655390:RXR655390 SHL655390:SHN655390 SRH655390:SRJ655390 TBD655390:TBF655390 TKZ655390:TLB655390 TUV655390:TUX655390 UER655390:UET655390 UON655390:UOP655390 UYJ655390:UYL655390 VIF655390:VIH655390 VSB655390:VSD655390 WBX655390:WBZ655390 WLT655390:WLV655390 WVP655390:WVR655390 H720926:J720926 JD720926:JF720926 SZ720926:TB720926 ACV720926:ACX720926 AMR720926:AMT720926 AWN720926:AWP720926 BGJ720926:BGL720926 BQF720926:BQH720926 CAB720926:CAD720926 CJX720926:CJZ720926 CTT720926:CTV720926 DDP720926:DDR720926 DNL720926:DNN720926 DXH720926:DXJ720926 EHD720926:EHF720926 EQZ720926:ERB720926 FAV720926:FAX720926 FKR720926:FKT720926 FUN720926:FUP720926 GEJ720926:GEL720926 GOF720926:GOH720926 GYB720926:GYD720926 HHX720926:HHZ720926 HRT720926:HRV720926 IBP720926:IBR720926 ILL720926:ILN720926 IVH720926:IVJ720926 JFD720926:JFF720926 JOZ720926:JPB720926 JYV720926:JYX720926 KIR720926:KIT720926 KSN720926:KSP720926 LCJ720926:LCL720926 LMF720926:LMH720926 LWB720926:LWD720926 MFX720926:MFZ720926 MPT720926:MPV720926 MZP720926:MZR720926 NJL720926:NJN720926 NTH720926:NTJ720926 ODD720926:ODF720926 OMZ720926:ONB720926 OWV720926:OWX720926 PGR720926:PGT720926 PQN720926:PQP720926 QAJ720926:QAL720926 QKF720926:QKH720926 QUB720926:QUD720926 RDX720926:RDZ720926 RNT720926:RNV720926 RXP720926:RXR720926 SHL720926:SHN720926 SRH720926:SRJ720926 TBD720926:TBF720926 TKZ720926:TLB720926 TUV720926:TUX720926 UER720926:UET720926 UON720926:UOP720926 UYJ720926:UYL720926 VIF720926:VIH720926 VSB720926:VSD720926 WBX720926:WBZ720926 WLT720926:WLV720926 WVP720926:WVR720926 H786462:J786462 JD786462:JF786462 SZ786462:TB786462 ACV786462:ACX786462 AMR786462:AMT786462 AWN786462:AWP786462 BGJ786462:BGL786462 BQF786462:BQH786462 CAB786462:CAD786462 CJX786462:CJZ786462 CTT786462:CTV786462 DDP786462:DDR786462 DNL786462:DNN786462 DXH786462:DXJ786462 EHD786462:EHF786462 EQZ786462:ERB786462 FAV786462:FAX786462 FKR786462:FKT786462 FUN786462:FUP786462 GEJ786462:GEL786462 GOF786462:GOH786462 GYB786462:GYD786462 HHX786462:HHZ786462 HRT786462:HRV786462 IBP786462:IBR786462 ILL786462:ILN786462 IVH786462:IVJ786462 JFD786462:JFF786462 JOZ786462:JPB786462 JYV786462:JYX786462 KIR786462:KIT786462 KSN786462:KSP786462 LCJ786462:LCL786462 LMF786462:LMH786462 LWB786462:LWD786462 MFX786462:MFZ786462 MPT786462:MPV786462 MZP786462:MZR786462 NJL786462:NJN786462 NTH786462:NTJ786462 ODD786462:ODF786462 OMZ786462:ONB786462 OWV786462:OWX786462 PGR786462:PGT786462 PQN786462:PQP786462 QAJ786462:QAL786462 QKF786462:QKH786462 QUB786462:QUD786462 RDX786462:RDZ786462 RNT786462:RNV786462 RXP786462:RXR786462 SHL786462:SHN786462 SRH786462:SRJ786462 TBD786462:TBF786462 TKZ786462:TLB786462 TUV786462:TUX786462 UER786462:UET786462 UON786462:UOP786462 UYJ786462:UYL786462 VIF786462:VIH786462 VSB786462:VSD786462 WBX786462:WBZ786462 WLT786462:WLV786462 WVP786462:WVR786462 H851998:J851998 JD851998:JF851998 SZ851998:TB851998 ACV851998:ACX851998 AMR851998:AMT851998 AWN851998:AWP851998 BGJ851998:BGL851998 BQF851998:BQH851998 CAB851998:CAD851998 CJX851998:CJZ851998 CTT851998:CTV851998 DDP851998:DDR851998 DNL851998:DNN851998 DXH851998:DXJ851998 EHD851998:EHF851998 EQZ851998:ERB851998 FAV851998:FAX851998 FKR851998:FKT851998 FUN851998:FUP851998 GEJ851998:GEL851998 GOF851998:GOH851998 GYB851998:GYD851998 HHX851998:HHZ851998 HRT851998:HRV851998 IBP851998:IBR851998 ILL851998:ILN851998 IVH851998:IVJ851998 JFD851998:JFF851998 JOZ851998:JPB851998 JYV851998:JYX851998 KIR851998:KIT851998 KSN851998:KSP851998 LCJ851998:LCL851998 LMF851998:LMH851998 LWB851998:LWD851998 MFX851998:MFZ851998 MPT851998:MPV851998 MZP851998:MZR851998 NJL851998:NJN851998 NTH851998:NTJ851998 ODD851998:ODF851998 OMZ851998:ONB851998 OWV851998:OWX851998 PGR851998:PGT851998 PQN851998:PQP851998 QAJ851998:QAL851998 QKF851998:QKH851998 QUB851998:QUD851998 RDX851998:RDZ851998 RNT851998:RNV851998 RXP851998:RXR851998 SHL851998:SHN851998 SRH851998:SRJ851998 TBD851998:TBF851998 TKZ851998:TLB851998 TUV851998:TUX851998 UER851998:UET851998 UON851998:UOP851998 UYJ851998:UYL851998 VIF851998:VIH851998 VSB851998:VSD851998 WBX851998:WBZ851998 WLT851998:WLV851998 WVP851998:WVR851998 H917534:J917534 JD917534:JF917534 SZ917534:TB917534 ACV917534:ACX917534 AMR917534:AMT917534 AWN917534:AWP917534 BGJ917534:BGL917534 BQF917534:BQH917534 CAB917534:CAD917534 CJX917534:CJZ917534 CTT917534:CTV917534 DDP917534:DDR917534 DNL917534:DNN917534 DXH917534:DXJ917534 EHD917534:EHF917534 EQZ917534:ERB917534 FAV917534:FAX917534 FKR917534:FKT917534 FUN917534:FUP917534 GEJ917534:GEL917534 GOF917534:GOH917534 GYB917534:GYD917534 HHX917534:HHZ917534 HRT917534:HRV917534 IBP917534:IBR917534 ILL917534:ILN917534 IVH917534:IVJ917534 JFD917534:JFF917534 JOZ917534:JPB917534 JYV917534:JYX917534 KIR917534:KIT917534 KSN917534:KSP917534 LCJ917534:LCL917534 LMF917534:LMH917534 LWB917534:LWD917534 MFX917534:MFZ917534 MPT917534:MPV917534 MZP917534:MZR917534 NJL917534:NJN917534 NTH917534:NTJ917534 ODD917534:ODF917534 OMZ917534:ONB917534 OWV917534:OWX917534 PGR917534:PGT917534 PQN917534:PQP917534 QAJ917534:QAL917534 QKF917534:QKH917534 QUB917534:QUD917534 RDX917534:RDZ917534 RNT917534:RNV917534 RXP917534:RXR917534 SHL917534:SHN917534 SRH917534:SRJ917534 TBD917534:TBF917534 TKZ917534:TLB917534 TUV917534:TUX917534 UER917534:UET917534 UON917534:UOP917534 UYJ917534:UYL917534 VIF917534:VIH917534 VSB917534:VSD917534 WBX917534:WBZ917534 WLT917534:WLV917534 WVP917534:WVR917534 H983070:J983070 JD983070:JF983070 SZ983070:TB983070 ACV983070:ACX983070 AMR983070:AMT983070 AWN983070:AWP983070 BGJ983070:BGL983070 BQF983070:BQH983070 CAB983070:CAD983070 CJX983070:CJZ983070 CTT983070:CTV983070 DDP983070:DDR983070 DNL983070:DNN983070 DXH983070:DXJ983070 EHD983070:EHF983070 EQZ983070:ERB983070 FAV983070:FAX983070 FKR983070:FKT983070 FUN983070:FUP983070 GEJ983070:GEL983070 GOF983070:GOH983070 GYB983070:GYD983070 HHX983070:HHZ983070 HRT983070:HRV983070 IBP983070:IBR983070 ILL983070:ILN983070 IVH983070:IVJ983070 JFD983070:JFF983070 JOZ983070:JPB983070 JYV983070:JYX983070 KIR983070:KIT983070 KSN983070:KSP983070 LCJ983070:LCL983070 LMF983070:LMH983070 LWB983070:LWD983070 MFX983070:MFZ983070 MPT983070:MPV983070 MZP983070:MZR983070 NJL983070:NJN983070 NTH983070:NTJ983070 ODD983070:ODF983070 OMZ983070:ONB983070 OWV983070:OWX983070 PGR983070:PGT983070 PQN983070:PQP983070 QAJ983070:QAL983070 QKF983070:QKH983070 QUB983070:QUD983070 RDX983070:RDZ983070 RNT983070:RNV983070 RXP983070:RXR983070 SHL983070:SHN983070 SRH983070:SRJ983070 TBD983070:TBF983070 TKZ983070:TLB983070 TUV983070:TUX983070 UER983070:UET983070 UON983070:UOP983070 UYJ983070:UYL983070 VIF983070:VIH983070 VSB983070:VSD983070 WBX983070:WBZ983070 WLT983070:WLV983070 WVP983070:WVR983070">
      <formula1>$S$31:$S$33</formula1>
    </dataValidation>
    <dataValidation type="list" allowBlank="1" sqref="H31:J31 JD31:JF31 SZ31:TB31 ACV31:ACX31 AMR31:AMT31 AWN31:AWP31 BGJ31:BGL31 BQF31:BQH31 CAB31:CAD31 CJX31:CJZ31 CTT31:CTV31 DDP31:DDR31 DNL31:DNN31 DXH31:DXJ31 EHD31:EHF31 EQZ31:ERB31 FAV31:FAX31 FKR31:FKT31 FUN31:FUP31 GEJ31:GEL31 GOF31:GOH31 GYB31:GYD31 HHX31:HHZ31 HRT31:HRV31 IBP31:IBR31 ILL31:ILN31 IVH31:IVJ31 JFD31:JFF31 JOZ31:JPB31 JYV31:JYX31 KIR31:KIT31 KSN31:KSP31 LCJ31:LCL31 LMF31:LMH31 LWB31:LWD31 MFX31:MFZ31 MPT31:MPV31 MZP31:MZR31 NJL31:NJN31 NTH31:NTJ31 ODD31:ODF31 OMZ31:ONB31 OWV31:OWX31 PGR31:PGT31 PQN31:PQP31 QAJ31:QAL31 QKF31:QKH31 QUB31:QUD31 RDX31:RDZ31 RNT31:RNV31 RXP31:RXR31 SHL31:SHN31 SRH31:SRJ31 TBD31:TBF31 TKZ31:TLB31 TUV31:TUX31 UER31:UET31 UON31:UOP31 UYJ31:UYL31 VIF31:VIH31 VSB31:VSD31 WBX31:WBZ31 WLT31:WLV31 WVP31:WVR31 H65567:J65567 JD65567:JF65567 SZ65567:TB65567 ACV65567:ACX65567 AMR65567:AMT65567 AWN65567:AWP65567 BGJ65567:BGL65567 BQF65567:BQH65567 CAB65567:CAD65567 CJX65567:CJZ65567 CTT65567:CTV65567 DDP65567:DDR65567 DNL65567:DNN65567 DXH65567:DXJ65567 EHD65567:EHF65567 EQZ65567:ERB65567 FAV65567:FAX65567 FKR65567:FKT65567 FUN65567:FUP65567 GEJ65567:GEL65567 GOF65567:GOH65567 GYB65567:GYD65567 HHX65567:HHZ65567 HRT65567:HRV65567 IBP65567:IBR65567 ILL65567:ILN65567 IVH65567:IVJ65567 JFD65567:JFF65567 JOZ65567:JPB65567 JYV65567:JYX65567 KIR65567:KIT65567 KSN65567:KSP65567 LCJ65567:LCL65567 LMF65567:LMH65567 LWB65567:LWD65567 MFX65567:MFZ65567 MPT65567:MPV65567 MZP65567:MZR65567 NJL65567:NJN65567 NTH65567:NTJ65567 ODD65567:ODF65567 OMZ65567:ONB65567 OWV65567:OWX65567 PGR65567:PGT65567 PQN65567:PQP65567 QAJ65567:QAL65567 QKF65567:QKH65567 QUB65567:QUD65567 RDX65567:RDZ65567 RNT65567:RNV65567 RXP65567:RXR65567 SHL65567:SHN65567 SRH65567:SRJ65567 TBD65567:TBF65567 TKZ65567:TLB65567 TUV65567:TUX65567 UER65567:UET65567 UON65567:UOP65567 UYJ65567:UYL65567 VIF65567:VIH65567 VSB65567:VSD65567 WBX65567:WBZ65567 WLT65567:WLV65567 WVP65567:WVR65567 H131103:J131103 JD131103:JF131103 SZ131103:TB131103 ACV131103:ACX131103 AMR131103:AMT131103 AWN131103:AWP131103 BGJ131103:BGL131103 BQF131103:BQH131103 CAB131103:CAD131103 CJX131103:CJZ131103 CTT131103:CTV131103 DDP131103:DDR131103 DNL131103:DNN131103 DXH131103:DXJ131103 EHD131103:EHF131103 EQZ131103:ERB131103 FAV131103:FAX131103 FKR131103:FKT131103 FUN131103:FUP131103 GEJ131103:GEL131103 GOF131103:GOH131103 GYB131103:GYD131103 HHX131103:HHZ131103 HRT131103:HRV131103 IBP131103:IBR131103 ILL131103:ILN131103 IVH131103:IVJ131103 JFD131103:JFF131103 JOZ131103:JPB131103 JYV131103:JYX131103 KIR131103:KIT131103 KSN131103:KSP131103 LCJ131103:LCL131103 LMF131103:LMH131103 LWB131103:LWD131103 MFX131103:MFZ131103 MPT131103:MPV131103 MZP131103:MZR131103 NJL131103:NJN131103 NTH131103:NTJ131103 ODD131103:ODF131103 OMZ131103:ONB131103 OWV131103:OWX131103 PGR131103:PGT131103 PQN131103:PQP131103 QAJ131103:QAL131103 QKF131103:QKH131103 QUB131103:QUD131103 RDX131103:RDZ131103 RNT131103:RNV131103 RXP131103:RXR131103 SHL131103:SHN131103 SRH131103:SRJ131103 TBD131103:TBF131103 TKZ131103:TLB131103 TUV131103:TUX131103 UER131103:UET131103 UON131103:UOP131103 UYJ131103:UYL131103 VIF131103:VIH131103 VSB131103:VSD131103 WBX131103:WBZ131103 WLT131103:WLV131103 WVP131103:WVR131103 H196639:J196639 JD196639:JF196639 SZ196639:TB196639 ACV196639:ACX196639 AMR196639:AMT196639 AWN196639:AWP196639 BGJ196639:BGL196639 BQF196639:BQH196639 CAB196639:CAD196639 CJX196639:CJZ196639 CTT196639:CTV196639 DDP196639:DDR196639 DNL196639:DNN196639 DXH196639:DXJ196639 EHD196639:EHF196639 EQZ196639:ERB196639 FAV196639:FAX196639 FKR196639:FKT196639 FUN196639:FUP196639 GEJ196639:GEL196639 GOF196639:GOH196639 GYB196639:GYD196639 HHX196639:HHZ196639 HRT196639:HRV196639 IBP196639:IBR196639 ILL196639:ILN196639 IVH196639:IVJ196639 JFD196639:JFF196639 JOZ196639:JPB196639 JYV196639:JYX196639 KIR196639:KIT196639 KSN196639:KSP196639 LCJ196639:LCL196639 LMF196639:LMH196639 LWB196639:LWD196639 MFX196639:MFZ196639 MPT196639:MPV196639 MZP196639:MZR196639 NJL196639:NJN196639 NTH196639:NTJ196639 ODD196639:ODF196639 OMZ196639:ONB196639 OWV196639:OWX196639 PGR196639:PGT196639 PQN196639:PQP196639 QAJ196639:QAL196639 QKF196639:QKH196639 QUB196639:QUD196639 RDX196639:RDZ196639 RNT196639:RNV196639 RXP196639:RXR196639 SHL196639:SHN196639 SRH196639:SRJ196639 TBD196639:TBF196639 TKZ196639:TLB196639 TUV196639:TUX196639 UER196639:UET196639 UON196639:UOP196639 UYJ196639:UYL196639 VIF196639:VIH196639 VSB196639:VSD196639 WBX196639:WBZ196639 WLT196639:WLV196639 WVP196639:WVR196639 H262175:J262175 JD262175:JF262175 SZ262175:TB262175 ACV262175:ACX262175 AMR262175:AMT262175 AWN262175:AWP262175 BGJ262175:BGL262175 BQF262175:BQH262175 CAB262175:CAD262175 CJX262175:CJZ262175 CTT262175:CTV262175 DDP262175:DDR262175 DNL262175:DNN262175 DXH262175:DXJ262175 EHD262175:EHF262175 EQZ262175:ERB262175 FAV262175:FAX262175 FKR262175:FKT262175 FUN262175:FUP262175 GEJ262175:GEL262175 GOF262175:GOH262175 GYB262175:GYD262175 HHX262175:HHZ262175 HRT262175:HRV262175 IBP262175:IBR262175 ILL262175:ILN262175 IVH262175:IVJ262175 JFD262175:JFF262175 JOZ262175:JPB262175 JYV262175:JYX262175 KIR262175:KIT262175 KSN262175:KSP262175 LCJ262175:LCL262175 LMF262175:LMH262175 LWB262175:LWD262175 MFX262175:MFZ262175 MPT262175:MPV262175 MZP262175:MZR262175 NJL262175:NJN262175 NTH262175:NTJ262175 ODD262175:ODF262175 OMZ262175:ONB262175 OWV262175:OWX262175 PGR262175:PGT262175 PQN262175:PQP262175 QAJ262175:QAL262175 QKF262175:QKH262175 QUB262175:QUD262175 RDX262175:RDZ262175 RNT262175:RNV262175 RXP262175:RXR262175 SHL262175:SHN262175 SRH262175:SRJ262175 TBD262175:TBF262175 TKZ262175:TLB262175 TUV262175:TUX262175 UER262175:UET262175 UON262175:UOP262175 UYJ262175:UYL262175 VIF262175:VIH262175 VSB262175:VSD262175 WBX262175:WBZ262175 WLT262175:WLV262175 WVP262175:WVR262175 H327711:J327711 JD327711:JF327711 SZ327711:TB327711 ACV327711:ACX327711 AMR327711:AMT327711 AWN327711:AWP327711 BGJ327711:BGL327711 BQF327711:BQH327711 CAB327711:CAD327711 CJX327711:CJZ327711 CTT327711:CTV327711 DDP327711:DDR327711 DNL327711:DNN327711 DXH327711:DXJ327711 EHD327711:EHF327711 EQZ327711:ERB327711 FAV327711:FAX327711 FKR327711:FKT327711 FUN327711:FUP327711 GEJ327711:GEL327711 GOF327711:GOH327711 GYB327711:GYD327711 HHX327711:HHZ327711 HRT327711:HRV327711 IBP327711:IBR327711 ILL327711:ILN327711 IVH327711:IVJ327711 JFD327711:JFF327711 JOZ327711:JPB327711 JYV327711:JYX327711 KIR327711:KIT327711 KSN327711:KSP327711 LCJ327711:LCL327711 LMF327711:LMH327711 LWB327711:LWD327711 MFX327711:MFZ327711 MPT327711:MPV327711 MZP327711:MZR327711 NJL327711:NJN327711 NTH327711:NTJ327711 ODD327711:ODF327711 OMZ327711:ONB327711 OWV327711:OWX327711 PGR327711:PGT327711 PQN327711:PQP327711 QAJ327711:QAL327711 QKF327711:QKH327711 QUB327711:QUD327711 RDX327711:RDZ327711 RNT327711:RNV327711 RXP327711:RXR327711 SHL327711:SHN327711 SRH327711:SRJ327711 TBD327711:TBF327711 TKZ327711:TLB327711 TUV327711:TUX327711 UER327711:UET327711 UON327711:UOP327711 UYJ327711:UYL327711 VIF327711:VIH327711 VSB327711:VSD327711 WBX327711:WBZ327711 WLT327711:WLV327711 WVP327711:WVR327711 H393247:J393247 JD393247:JF393247 SZ393247:TB393247 ACV393247:ACX393247 AMR393247:AMT393247 AWN393247:AWP393247 BGJ393247:BGL393247 BQF393247:BQH393247 CAB393247:CAD393247 CJX393247:CJZ393247 CTT393247:CTV393247 DDP393247:DDR393247 DNL393247:DNN393247 DXH393247:DXJ393247 EHD393247:EHF393247 EQZ393247:ERB393247 FAV393247:FAX393247 FKR393247:FKT393247 FUN393247:FUP393247 GEJ393247:GEL393247 GOF393247:GOH393247 GYB393247:GYD393247 HHX393247:HHZ393247 HRT393247:HRV393247 IBP393247:IBR393247 ILL393247:ILN393247 IVH393247:IVJ393247 JFD393247:JFF393247 JOZ393247:JPB393247 JYV393247:JYX393247 KIR393247:KIT393247 KSN393247:KSP393247 LCJ393247:LCL393247 LMF393247:LMH393247 LWB393247:LWD393247 MFX393247:MFZ393247 MPT393247:MPV393247 MZP393247:MZR393247 NJL393247:NJN393247 NTH393247:NTJ393247 ODD393247:ODF393247 OMZ393247:ONB393247 OWV393247:OWX393247 PGR393247:PGT393247 PQN393247:PQP393247 QAJ393247:QAL393247 QKF393247:QKH393247 QUB393247:QUD393247 RDX393247:RDZ393247 RNT393247:RNV393247 RXP393247:RXR393247 SHL393247:SHN393247 SRH393247:SRJ393247 TBD393247:TBF393247 TKZ393247:TLB393247 TUV393247:TUX393247 UER393247:UET393247 UON393247:UOP393247 UYJ393247:UYL393247 VIF393247:VIH393247 VSB393247:VSD393247 WBX393247:WBZ393247 WLT393247:WLV393247 WVP393247:WVR393247 H458783:J458783 JD458783:JF458783 SZ458783:TB458783 ACV458783:ACX458783 AMR458783:AMT458783 AWN458783:AWP458783 BGJ458783:BGL458783 BQF458783:BQH458783 CAB458783:CAD458783 CJX458783:CJZ458783 CTT458783:CTV458783 DDP458783:DDR458783 DNL458783:DNN458783 DXH458783:DXJ458783 EHD458783:EHF458783 EQZ458783:ERB458783 FAV458783:FAX458783 FKR458783:FKT458783 FUN458783:FUP458783 GEJ458783:GEL458783 GOF458783:GOH458783 GYB458783:GYD458783 HHX458783:HHZ458783 HRT458783:HRV458783 IBP458783:IBR458783 ILL458783:ILN458783 IVH458783:IVJ458783 JFD458783:JFF458783 JOZ458783:JPB458783 JYV458783:JYX458783 KIR458783:KIT458783 KSN458783:KSP458783 LCJ458783:LCL458783 LMF458783:LMH458783 LWB458783:LWD458783 MFX458783:MFZ458783 MPT458783:MPV458783 MZP458783:MZR458783 NJL458783:NJN458783 NTH458783:NTJ458783 ODD458783:ODF458783 OMZ458783:ONB458783 OWV458783:OWX458783 PGR458783:PGT458783 PQN458783:PQP458783 QAJ458783:QAL458783 QKF458783:QKH458783 QUB458783:QUD458783 RDX458783:RDZ458783 RNT458783:RNV458783 RXP458783:RXR458783 SHL458783:SHN458783 SRH458783:SRJ458783 TBD458783:TBF458783 TKZ458783:TLB458783 TUV458783:TUX458783 UER458783:UET458783 UON458783:UOP458783 UYJ458783:UYL458783 VIF458783:VIH458783 VSB458783:VSD458783 WBX458783:WBZ458783 WLT458783:WLV458783 WVP458783:WVR458783 H524319:J524319 JD524319:JF524319 SZ524319:TB524319 ACV524319:ACX524319 AMR524319:AMT524319 AWN524319:AWP524319 BGJ524319:BGL524319 BQF524319:BQH524319 CAB524319:CAD524319 CJX524319:CJZ524319 CTT524319:CTV524319 DDP524319:DDR524319 DNL524319:DNN524319 DXH524319:DXJ524319 EHD524319:EHF524319 EQZ524319:ERB524319 FAV524319:FAX524319 FKR524319:FKT524319 FUN524319:FUP524319 GEJ524319:GEL524319 GOF524319:GOH524319 GYB524319:GYD524319 HHX524319:HHZ524319 HRT524319:HRV524319 IBP524319:IBR524319 ILL524319:ILN524319 IVH524319:IVJ524319 JFD524319:JFF524319 JOZ524319:JPB524319 JYV524319:JYX524319 KIR524319:KIT524319 KSN524319:KSP524319 LCJ524319:LCL524319 LMF524319:LMH524319 LWB524319:LWD524319 MFX524319:MFZ524319 MPT524319:MPV524319 MZP524319:MZR524319 NJL524319:NJN524319 NTH524319:NTJ524319 ODD524319:ODF524319 OMZ524319:ONB524319 OWV524319:OWX524319 PGR524319:PGT524319 PQN524319:PQP524319 QAJ524319:QAL524319 QKF524319:QKH524319 QUB524319:QUD524319 RDX524319:RDZ524319 RNT524319:RNV524319 RXP524319:RXR524319 SHL524319:SHN524319 SRH524319:SRJ524319 TBD524319:TBF524319 TKZ524319:TLB524319 TUV524319:TUX524319 UER524319:UET524319 UON524319:UOP524319 UYJ524319:UYL524319 VIF524319:VIH524319 VSB524319:VSD524319 WBX524319:WBZ524319 WLT524319:WLV524319 WVP524319:WVR524319 H589855:J589855 JD589855:JF589855 SZ589855:TB589855 ACV589855:ACX589855 AMR589855:AMT589855 AWN589855:AWP589855 BGJ589855:BGL589855 BQF589855:BQH589855 CAB589855:CAD589855 CJX589855:CJZ589855 CTT589855:CTV589855 DDP589855:DDR589855 DNL589855:DNN589855 DXH589855:DXJ589855 EHD589855:EHF589855 EQZ589855:ERB589855 FAV589855:FAX589855 FKR589855:FKT589855 FUN589855:FUP589855 GEJ589855:GEL589855 GOF589855:GOH589855 GYB589855:GYD589855 HHX589855:HHZ589855 HRT589855:HRV589855 IBP589855:IBR589855 ILL589855:ILN589855 IVH589855:IVJ589855 JFD589855:JFF589855 JOZ589855:JPB589855 JYV589855:JYX589855 KIR589855:KIT589855 KSN589855:KSP589855 LCJ589855:LCL589855 LMF589855:LMH589855 LWB589855:LWD589855 MFX589855:MFZ589855 MPT589855:MPV589855 MZP589855:MZR589855 NJL589855:NJN589855 NTH589855:NTJ589855 ODD589855:ODF589855 OMZ589855:ONB589855 OWV589855:OWX589855 PGR589855:PGT589855 PQN589855:PQP589855 QAJ589855:QAL589855 QKF589855:QKH589855 QUB589855:QUD589855 RDX589855:RDZ589855 RNT589855:RNV589855 RXP589855:RXR589855 SHL589855:SHN589855 SRH589855:SRJ589855 TBD589855:TBF589855 TKZ589855:TLB589855 TUV589855:TUX589855 UER589855:UET589855 UON589855:UOP589855 UYJ589855:UYL589855 VIF589855:VIH589855 VSB589855:VSD589855 WBX589855:WBZ589855 WLT589855:WLV589855 WVP589855:WVR589855 H655391:J655391 JD655391:JF655391 SZ655391:TB655391 ACV655391:ACX655391 AMR655391:AMT655391 AWN655391:AWP655391 BGJ655391:BGL655391 BQF655391:BQH655391 CAB655391:CAD655391 CJX655391:CJZ655391 CTT655391:CTV655391 DDP655391:DDR655391 DNL655391:DNN655391 DXH655391:DXJ655391 EHD655391:EHF655391 EQZ655391:ERB655391 FAV655391:FAX655391 FKR655391:FKT655391 FUN655391:FUP655391 GEJ655391:GEL655391 GOF655391:GOH655391 GYB655391:GYD655391 HHX655391:HHZ655391 HRT655391:HRV655391 IBP655391:IBR655391 ILL655391:ILN655391 IVH655391:IVJ655391 JFD655391:JFF655391 JOZ655391:JPB655391 JYV655391:JYX655391 KIR655391:KIT655391 KSN655391:KSP655391 LCJ655391:LCL655391 LMF655391:LMH655391 LWB655391:LWD655391 MFX655391:MFZ655391 MPT655391:MPV655391 MZP655391:MZR655391 NJL655391:NJN655391 NTH655391:NTJ655391 ODD655391:ODF655391 OMZ655391:ONB655391 OWV655391:OWX655391 PGR655391:PGT655391 PQN655391:PQP655391 QAJ655391:QAL655391 QKF655391:QKH655391 QUB655391:QUD655391 RDX655391:RDZ655391 RNT655391:RNV655391 RXP655391:RXR655391 SHL655391:SHN655391 SRH655391:SRJ655391 TBD655391:TBF655391 TKZ655391:TLB655391 TUV655391:TUX655391 UER655391:UET655391 UON655391:UOP655391 UYJ655391:UYL655391 VIF655391:VIH655391 VSB655391:VSD655391 WBX655391:WBZ655391 WLT655391:WLV655391 WVP655391:WVR655391 H720927:J720927 JD720927:JF720927 SZ720927:TB720927 ACV720927:ACX720927 AMR720927:AMT720927 AWN720927:AWP720927 BGJ720927:BGL720927 BQF720927:BQH720927 CAB720927:CAD720927 CJX720927:CJZ720927 CTT720927:CTV720927 DDP720927:DDR720927 DNL720927:DNN720927 DXH720927:DXJ720927 EHD720927:EHF720927 EQZ720927:ERB720927 FAV720927:FAX720927 FKR720927:FKT720927 FUN720927:FUP720927 GEJ720927:GEL720927 GOF720927:GOH720927 GYB720927:GYD720927 HHX720927:HHZ720927 HRT720927:HRV720927 IBP720927:IBR720927 ILL720927:ILN720927 IVH720927:IVJ720927 JFD720927:JFF720927 JOZ720927:JPB720927 JYV720927:JYX720927 KIR720927:KIT720927 KSN720927:KSP720927 LCJ720927:LCL720927 LMF720927:LMH720927 LWB720927:LWD720927 MFX720927:MFZ720927 MPT720927:MPV720927 MZP720927:MZR720927 NJL720927:NJN720927 NTH720927:NTJ720927 ODD720927:ODF720927 OMZ720927:ONB720927 OWV720927:OWX720927 PGR720927:PGT720927 PQN720927:PQP720927 QAJ720927:QAL720927 QKF720927:QKH720927 QUB720927:QUD720927 RDX720927:RDZ720927 RNT720927:RNV720927 RXP720927:RXR720927 SHL720927:SHN720927 SRH720927:SRJ720927 TBD720927:TBF720927 TKZ720927:TLB720927 TUV720927:TUX720927 UER720927:UET720927 UON720927:UOP720927 UYJ720927:UYL720927 VIF720927:VIH720927 VSB720927:VSD720927 WBX720927:WBZ720927 WLT720927:WLV720927 WVP720927:WVR720927 H786463:J786463 JD786463:JF786463 SZ786463:TB786463 ACV786463:ACX786463 AMR786463:AMT786463 AWN786463:AWP786463 BGJ786463:BGL786463 BQF786463:BQH786463 CAB786463:CAD786463 CJX786463:CJZ786463 CTT786463:CTV786463 DDP786463:DDR786463 DNL786463:DNN786463 DXH786463:DXJ786463 EHD786463:EHF786463 EQZ786463:ERB786463 FAV786463:FAX786463 FKR786463:FKT786463 FUN786463:FUP786463 GEJ786463:GEL786463 GOF786463:GOH786463 GYB786463:GYD786463 HHX786463:HHZ786463 HRT786463:HRV786463 IBP786463:IBR786463 ILL786463:ILN786463 IVH786463:IVJ786463 JFD786463:JFF786463 JOZ786463:JPB786463 JYV786463:JYX786463 KIR786463:KIT786463 KSN786463:KSP786463 LCJ786463:LCL786463 LMF786463:LMH786463 LWB786463:LWD786463 MFX786463:MFZ786463 MPT786463:MPV786463 MZP786463:MZR786463 NJL786463:NJN786463 NTH786463:NTJ786463 ODD786463:ODF786463 OMZ786463:ONB786463 OWV786463:OWX786463 PGR786463:PGT786463 PQN786463:PQP786463 QAJ786463:QAL786463 QKF786463:QKH786463 QUB786463:QUD786463 RDX786463:RDZ786463 RNT786463:RNV786463 RXP786463:RXR786463 SHL786463:SHN786463 SRH786463:SRJ786463 TBD786463:TBF786463 TKZ786463:TLB786463 TUV786463:TUX786463 UER786463:UET786463 UON786463:UOP786463 UYJ786463:UYL786463 VIF786463:VIH786463 VSB786463:VSD786463 WBX786463:WBZ786463 WLT786463:WLV786463 WVP786463:WVR786463 H851999:J851999 JD851999:JF851999 SZ851999:TB851999 ACV851999:ACX851999 AMR851999:AMT851999 AWN851999:AWP851999 BGJ851999:BGL851999 BQF851999:BQH851999 CAB851999:CAD851999 CJX851999:CJZ851999 CTT851999:CTV851999 DDP851999:DDR851999 DNL851999:DNN851999 DXH851999:DXJ851999 EHD851999:EHF851999 EQZ851999:ERB851999 FAV851999:FAX851999 FKR851999:FKT851999 FUN851999:FUP851999 GEJ851999:GEL851999 GOF851999:GOH851999 GYB851999:GYD851999 HHX851999:HHZ851999 HRT851999:HRV851999 IBP851999:IBR851999 ILL851999:ILN851999 IVH851999:IVJ851999 JFD851999:JFF851999 JOZ851999:JPB851999 JYV851999:JYX851999 KIR851999:KIT851999 KSN851999:KSP851999 LCJ851999:LCL851999 LMF851999:LMH851999 LWB851999:LWD851999 MFX851999:MFZ851999 MPT851999:MPV851999 MZP851999:MZR851999 NJL851999:NJN851999 NTH851999:NTJ851999 ODD851999:ODF851999 OMZ851999:ONB851999 OWV851999:OWX851999 PGR851999:PGT851999 PQN851999:PQP851999 QAJ851999:QAL851999 QKF851999:QKH851999 QUB851999:QUD851999 RDX851999:RDZ851999 RNT851999:RNV851999 RXP851999:RXR851999 SHL851999:SHN851999 SRH851999:SRJ851999 TBD851999:TBF851999 TKZ851999:TLB851999 TUV851999:TUX851999 UER851999:UET851999 UON851999:UOP851999 UYJ851999:UYL851999 VIF851999:VIH851999 VSB851999:VSD851999 WBX851999:WBZ851999 WLT851999:WLV851999 WVP851999:WVR851999 H917535:J917535 JD917535:JF917535 SZ917535:TB917535 ACV917535:ACX917535 AMR917535:AMT917535 AWN917535:AWP917535 BGJ917535:BGL917535 BQF917535:BQH917535 CAB917535:CAD917535 CJX917535:CJZ917535 CTT917535:CTV917535 DDP917535:DDR917535 DNL917535:DNN917535 DXH917535:DXJ917535 EHD917535:EHF917535 EQZ917535:ERB917535 FAV917535:FAX917535 FKR917535:FKT917535 FUN917535:FUP917535 GEJ917535:GEL917535 GOF917535:GOH917535 GYB917535:GYD917535 HHX917535:HHZ917535 HRT917535:HRV917535 IBP917535:IBR917535 ILL917535:ILN917535 IVH917535:IVJ917535 JFD917535:JFF917535 JOZ917535:JPB917535 JYV917535:JYX917535 KIR917535:KIT917535 KSN917535:KSP917535 LCJ917535:LCL917535 LMF917535:LMH917535 LWB917535:LWD917535 MFX917535:MFZ917535 MPT917535:MPV917535 MZP917535:MZR917535 NJL917535:NJN917535 NTH917535:NTJ917535 ODD917535:ODF917535 OMZ917535:ONB917535 OWV917535:OWX917535 PGR917535:PGT917535 PQN917535:PQP917535 QAJ917535:QAL917535 QKF917535:QKH917535 QUB917535:QUD917535 RDX917535:RDZ917535 RNT917535:RNV917535 RXP917535:RXR917535 SHL917535:SHN917535 SRH917535:SRJ917535 TBD917535:TBF917535 TKZ917535:TLB917535 TUV917535:TUX917535 UER917535:UET917535 UON917535:UOP917535 UYJ917535:UYL917535 VIF917535:VIH917535 VSB917535:VSD917535 WBX917535:WBZ917535 WLT917535:WLV917535 WVP917535:WVR917535 H983071:J983071 JD983071:JF983071 SZ983071:TB983071 ACV983071:ACX983071 AMR983071:AMT983071 AWN983071:AWP983071 BGJ983071:BGL983071 BQF983071:BQH983071 CAB983071:CAD983071 CJX983071:CJZ983071 CTT983071:CTV983071 DDP983071:DDR983071 DNL983071:DNN983071 DXH983071:DXJ983071 EHD983071:EHF983071 EQZ983071:ERB983071 FAV983071:FAX983071 FKR983071:FKT983071 FUN983071:FUP983071 GEJ983071:GEL983071 GOF983071:GOH983071 GYB983071:GYD983071 HHX983071:HHZ983071 HRT983071:HRV983071 IBP983071:IBR983071 ILL983071:ILN983071 IVH983071:IVJ983071 JFD983071:JFF983071 JOZ983071:JPB983071 JYV983071:JYX983071 KIR983071:KIT983071 KSN983071:KSP983071 LCJ983071:LCL983071 LMF983071:LMH983071 LWB983071:LWD983071 MFX983071:MFZ983071 MPT983071:MPV983071 MZP983071:MZR983071 NJL983071:NJN983071 NTH983071:NTJ983071 ODD983071:ODF983071 OMZ983071:ONB983071 OWV983071:OWX983071 PGR983071:PGT983071 PQN983071:PQP983071 QAJ983071:QAL983071 QKF983071:QKH983071 QUB983071:QUD983071 RDX983071:RDZ983071 RNT983071:RNV983071 RXP983071:RXR983071 SHL983071:SHN983071 SRH983071:SRJ983071 TBD983071:TBF983071 TKZ983071:TLB983071 TUV983071:TUX983071 UER983071:UET983071 UON983071:UOP983071 UYJ983071:UYL983071 VIF983071:VIH983071 VSB983071:VSD983071 WBX983071:WBZ983071 WLT983071:WLV983071 WVP983071:WVR983071">
      <formula1>$S$36:$S$38</formula1>
    </dataValidation>
    <dataValidation type="list" allowBlank="1" sqref="H32:J32 JD32:JF32 SZ32:TB32 ACV32:ACX32 AMR32:AMT32 AWN32:AWP32 BGJ32:BGL32 BQF32:BQH32 CAB32:CAD32 CJX32:CJZ32 CTT32:CTV32 DDP32:DDR32 DNL32:DNN32 DXH32:DXJ32 EHD32:EHF32 EQZ32:ERB32 FAV32:FAX32 FKR32:FKT32 FUN32:FUP32 GEJ32:GEL32 GOF32:GOH32 GYB32:GYD32 HHX32:HHZ32 HRT32:HRV32 IBP32:IBR32 ILL32:ILN32 IVH32:IVJ32 JFD32:JFF32 JOZ32:JPB32 JYV32:JYX32 KIR32:KIT32 KSN32:KSP32 LCJ32:LCL32 LMF32:LMH32 LWB32:LWD32 MFX32:MFZ32 MPT32:MPV32 MZP32:MZR32 NJL32:NJN32 NTH32:NTJ32 ODD32:ODF32 OMZ32:ONB32 OWV32:OWX32 PGR32:PGT32 PQN32:PQP32 QAJ32:QAL32 QKF32:QKH32 QUB32:QUD32 RDX32:RDZ32 RNT32:RNV32 RXP32:RXR32 SHL32:SHN32 SRH32:SRJ32 TBD32:TBF32 TKZ32:TLB32 TUV32:TUX32 UER32:UET32 UON32:UOP32 UYJ32:UYL32 VIF32:VIH32 VSB32:VSD32 WBX32:WBZ32 WLT32:WLV32 WVP32:WVR32 H65568:J65568 JD65568:JF65568 SZ65568:TB65568 ACV65568:ACX65568 AMR65568:AMT65568 AWN65568:AWP65568 BGJ65568:BGL65568 BQF65568:BQH65568 CAB65568:CAD65568 CJX65568:CJZ65568 CTT65568:CTV65568 DDP65568:DDR65568 DNL65568:DNN65568 DXH65568:DXJ65568 EHD65568:EHF65568 EQZ65568:ERB65568 FAV65568:FAX65568 FKR65568:FKT65568 FUN65568:FUP65568 GEJ65568:GEL65568 GOF65568:GOH65568 GYB65568:GYD65568 HHX65568:HHZ65568 HRT65568:HRV65568 IBP65568:IBR65568 ILL65568:ILN65568 IVH65568:IVJ65568 JFD65568:JFF65568 JOZ65568:JPB65568 JYV65568:JYX65568 KIR65568:KIT65568 KSN65568:KSP65568 LCJ65568:LCL65568 LMF65568:LMH65568 LWB65568:LWD65568 MFX65568:MFZ65568 MPT65568:MPV65568 MZP65568:MZR65568 NJL65568:NJN65568 NTH65568:NTJ65568 ODD65568:ODF65568 OMZ65568:ONB65568 OWV65568:OWX65568 PGR65568:PGT65568 PQN65568:PQP65568 QAJ65568:QAL65568 QKF65568:QKH65568 QUB65568:QUD65568 RDX65568:RDZ65568 RNT65568:RNV65568 RXP65568:RXR65568 SHL65568:SHN65568 SRH65568:SRJ65568 TBD65568:TBF65568 TKZ65568:TLB65568 TUV65568:TUX65568 UER65568:UET65568 UON65568:UOP65568 UYJ65568:UYL65568 VIF65568:VIH65568 VSB65568:VSD65568 WBX65568:WBZ65568 WLT65568:WLV65568 WVP65568:WVR65568 H131104:J131104 JD131104:JF131104 SZ131104:TB131104 ACV131104:ACX131104 AMR131104:AMT131104 AWN131104:AWP131104 BGJ131104:BGL131104 BQF131104:BQH131104 CAB131104:CAD131104 CJX131104:CJZ131104 CTT131104:CTV131104 DDP131104:DDR131104 DNL131104:DNN131104 DXH131104:DXJ131104 EHD131104:EHF131104 EQZ131104:ERB131104 FAV131104:FAX131104 FKR131104:FKT131104 FUN131104:FUP131104 GEJ131104:GEL131104 GOF131104:GOH131104 GYB131104:GYD131104 HHX131104:HHZ131104 HRT131104:HRV131104 IBP131104:IBR131104 ILL131104:ILN131104 IVH131104:IVJ131104 JFD131104:JFF131104 JOZ131104:JPB131104 JYV131104:JYX131104 KIR131104:KIT131104 KSN131104:KSP131104 LCJ131104:LCL131104 LMF131104:LMH131104 LWB131104:LWD131104 MFX131104:MFZ131104 MPT131104:MPV131104 MZP131104:MZR131104 NJL131104:NJN131104 NTH131104:NTJ131104 ODD131104:ODF131104 OMZ131104:ONB131104 OWV131104:OWX131104 PGR131104:PGT131104 PQN131104:PQP131104 QAJ131104:QAL131104 QKF131104:QKH131104 QUB131104:QUD131104 RDX131104:RDZ131104 RNT131104:RNV131104 RXP131104:RXR131104 SHL131104:SHN131104 SRH131104:SRJ131104 TBD131104:TBF131104 TKZ131104:TLB131104 TUV131104:TUX131104 UER131104:UET131104 UON131104:UOP131104 UYJ131104:UYL131104 VIF131104:VIH131104 VSB131104:VSD131104 WBX131104:WBZ131104 WLT131104:WLV131104 WVP131104:WVR131104 H196640:J196640 JD196640:JF196640 SZ196640:TB196640 ACV196640:ACX196640 AMR196640:AMT196640 AWN196640:AWP196640 BGJ196640:BGL196640 BQF196640:BQH196640 CAB196640:CAD196640 CJX196640:CJZ196640 CTT196640:CTV196640 DDP196640:DDR196640 DNL196640:DNN196640 DXH196640:DXJ196640 EHD196640:EHF196640 EQZ196640:ERB196640 FAV196640:FAX196640 FKR196640:FKT196640 FUN196640:FUP196640 GEJ196640:GEL196640 GOF196640:GOH196640 GYB196640:GYD196640 HHX196640:HHZ196640 HRT196640:HRV196640 IBP196640:IBR196640 ILL196640:ILN196640 IVH196640:IVJ196640 JFD196640:JFF196640 JOZ196640:JPB196640 JYV196640:JYX196640 KIR196640:KIT196640 KSN196640:KSP196640 LCJ196640:LCL196640 LMF196640:LMH196640 LWB196640:LWD196640 MFX196640:MFZ196640 MPT196640:MPV196640 MZP196640:MZR196640 NJL196640:NJN196640 NTH196640:NTJ196640 ODD196640:ODF196640 OMZ196640:ONB196640 OWV196640:OWX196640 PGR196640:PGT196640 PQN196640:PQP196640 QAJ196640:QAL196640 QKF196640:QKH196640 QUB196640:QUD196640 RDX196640:RDZ196640 RNT196640:RNV196640 RXP196640:RXR196640 SHL196640:SHN196640 SRH196640:SRJ196640 TBD196640:TBF196640 TKZ196640:TLB196640 TUV196640:TUX196640 UER196640:UET196640 UON196640:UOP196640 UYJ196640:UYL196640 VIF196640:VIH196640 VSB196640:VSD196640 WBX196640:WBZ196640 WLT196640:WLV196640 WVP196640:WVR196640 H262176:J262176 JD262176:JF262176 SZ262176:TB262176 ACV262176:ACX262176 AMR262176:AMT262176 AWN262176:AWP262176 BGJ262176:BGL262176 BQF262176:BQH262176 CAB262176:CAD262176 CJX262176:CJZ262176 CTT262176:CTV262176 DDP262176:DDR262176 DNL262176:DNN262176 DXH262176:DXJ262176 EHD262176:EHF262176 EQZ262176:ERB262176 FAV262176:FAX262176 FKR262176:FKT262176 FUN262176:FUP262176 GEJ262176:GEL262176 GOF262176:GOH262176 GYB262176:GYD262176 HHX262176:HHZ262176 HRT262176:HRV262176 IBP262176:IBR262176 ILL262176:ILN262176 IVH262176:IVJ262176 JFD262176:JFF262176 JOZ262176:JPB262176 JYV262176:JYX262176 KIR262176:KIT262176 KSN262176:KSP262176 LCJ262176:LCL262176 LMF262176:LMH262176 LWB262176:LWD262176 MFX262176:MFZ262176 MPT262176:MPV262176 MZP262176:MZR262176 NJL262176:NJN262176 NTH262176:NTJ262176 ODD262176:ODF262176 OMZ262176:ONB262176 OWV262176:OWX262176 PGR262176:PGT262176 PQN262176:PQP262176 QAJ262176:QAL262176 QKF262176:QKH262176 QUB262176:QUD262176 RDX262176:RDZ262176 RNT262176:RNV262176 RXP262176:RXR262176 SHL262176:SHN262176 SRH262176:SRJ262176 TBD262176:TBF262176 TKZ262176:TLB262176 TUV262176:TUX262176 UER262176:UET262176 UON262176:UOP262176 UYJ262176:UYL262176 VIF262176:VIH262176 VSB262176:VSD262176 WBX262176:WBZ262176 WLT262176:WLV262176 WVP262176:WVR262176 H327712:J327712 JD327712:JF327712 SZ327712:TB327712 ACV327712:ACX327712 AMR327712:AMT327712 AWN327712:AWP327712 BGJ327712:BGL327712 BQF327712:BQH327712 CAB327712:CAD327712 CJX327712:CJZ327712 CTT327712:CTV327712 DDP327712:DDR327712 DNL327712:DNN327712 DXH327712:DXJ327712 EHD327712:EHF327712 EQZ327712:ERB327712 FAV327712:FAX327712 FKR327712:FKT327712 FUN327712:FUP327712 GEJ327712:GEL327712 GOF327712:GOH327712 GYB327712:GYD327712 HHX327712:HHZ327712 HRT327712:HRV327712 IBP327712:IBR327712 ILL327712:ILN327712 IVH327712:IVJ327712 JFD327712:JFF327712 JOZ327712:JPB327712 JYV327712:JYX327712 KIR327712:KIT327712 KSN327712:KSP327712 LCJ327712:LCL327712 LMF327712:LMH327712 LWB327712:LWD327712 MFX327712:MFZ327712 MPT327712:MPV327712 MZP327712:MZR327712 NJL327712:NJN327712 NTH327712:NTJ327712 ODD327712:ODF327712 OMZ327712:ONB327712 OWV327712:OWX327712 PGR327712:PGT327712 PQN327712:PQP327712 QAJ327712:QAL327712 QKF327712:QKH327712 QUB327712:QUD327712 RDX327712:RDZ327712 RNT327712:RNV327712 RXP327712:RXR327712 SHL327712:SHN327712 SRH327712:SRJ327712 TBD327712:TBF327712 TKZ327712:TLB327712 TUV327712:TUX327712 UER327712:UET327712 UON327712:UOP327712 UYJ327712:UYL327712 VIF327712:VIH327712 VSB327712:VSD327712 WBX327712:WBZ327712 WLT327712:WLV327712 WVP327712:WVR327712 H393248:J393248 JD393248:JF393248 SZ393248:TB393248 ACV393248:ACX393248 AMR393248:AMT393248 AWN393248:AWP393248 BGJ393248:BGL393248 BQF393248:BQH393248 CAB393248:CAD393248 CJX393248:CJZ393248 CTT393248:CTV393248 DDP393248:DDR393248 DNL393248:DNN393248 DXH393248:DXJ393248 EHD393248:EHF393248 EQZ393248:ERB393248 FAV393248:FAX393248 FKR393248:FKT393248 FUN393248:FUP393248 GEJ393248:GEL393248 GOF393248:GOH393248 GYB393248:GYD393248 HHX393248:HHZ393248 HRT393248:HRV393248 IBP393248:IBR393248 ILL393248:ILN393248 IVH393248:IVJ393248 JFD393248:JFF393248 JOZ393248:JPB393248 JYV393248:JYX393248 KIR393248:KIT393248 KSN393248:KSP393248 LCJ393248:LCL393248 LMF393248:LMH393248 LWB393248:LWD393248 MFX393248:MFZ393248 MPT393248:MPV393248 MZP393248:MZR393248 NJL393248:NJN393248 NTH393248:NTJ393248 ODD393248:ODF393248 OMZ393248:ONB393248 OWV393248:OWX393248 PGR393248:PGT393248 PQN393248:PQP393248 QAJ393248:QAL393248 QKF393248:QKH393248 QUB393248:QUD393248 RDX393248:RDZ393248 RNT393248:RNV393248 RXP393248:RXR393248 SHL393248:SHN393248 SRH393248:SRJ393248 TBD393248:TBF393248 TKZ393248:TLB393248 TUV393248:TUX393248 UER393248:UET393248 UON393248:UOP393248 UYJ393248:UYL393248 VIF393248:VIH393248 VSB393248:VSD393248 WBX393248:WBZ393248 WLT393248:WLV393248 WVP393248:WVR393248 H458784:J458784 JD458784:JF458784 SZ458784:TB458784 ACV458784:ACX458784 AMR458784:AMT458784 AWN458784:AWP458784 BGJ458784:BGL458784 BQF458784:BQH458784 CAB458784:CAD458784 CJX458784:CJZ458784 CTT458784:CTV458784 DDP458784:DDR458784 DNL458784:DNN458784 DXH458784:DXJ458784 EHD458784:EHF458784 EQZ458784:ERB458784 FAV458784:FAX458784 FKR458784:FKT458784 FUN458784:FUP458784 GEJ458784:GEL458784 GOF458784:GOH458784 GYB458784:GYD458784 HHX458784:HHZ458784 HRT458784:HRV458784 IBP458784:IBR458784 ILL458784:ILN458784 IVH458784:IVJ458784 JFD458784:JFF458784 JOZ458784:JPB458784 JYV458784:JYX458784 KIR458784:KIT458784 KSN458784:KSP458784 LCJ458784:LCL458784 LMF458784:LMH458784 LWB458784:LWD458784 MFX458784:MFZ458784 MPT458784:MPV458784 MZP458784:MZR458784 NJL458784:NJN458784 NTH458784:NTJ458784 ODD458784:ODF458784 OMZ458784:ONB458784 OWV458784:OWX458784 PGR458784:PGT458784 PQN458784:PQP458784 QAJ458784:QAL458784 QKF458784:QKH458784 QUB458784:QUD458784 RDX458784:RDZ458784 RNT458784:RNV458784 RXP458784:RXR458784 SHL458784:SHN458784 SRH458784:SRJ458784 TBD458784:TBF458784 TKZ458784:TLB458784 TUV458784:TUX458784 UER458784:UET458784 UON458784:UOP458784 UYJ458784:UYL458784 VIF458784:VIH458784 VSB458784:VSD458784 WBX458784:WBZ458784 WLT458784:WLV458784 WVP458784:WVR458784 H524320:J524320 JD524320:JF524320 SZ524320:TB524320 ACV524320:ACX524320 AMR524320:AMT524320 AWN524320:AWP524320 BGJ524320:BGL524320 BQF524320:BQH524320 CAB524320:CAD524320 CJX524320:CJZ524320 CTT524320:CTV524320 DDP524320:DDR524320 DNL524320:DNN524320 DXH524320:DXJ524320 EHD524320:EHF524320 EQZ524320:ERB524320 FAV524320:FAX524320 FKR524320:FKT524320 FUN524320:FUP524320 GEJ524320:GEL524320 GOF524320:GOH524320 GYB524320:GYD524320 HHX524320:HHZ524320 HRT524320:HRV524320 IBP524320:IBR524320 ILL524320:ILN524320 IVH524320:IVJ524320 JFD524320:JFF524320 JOZ524320:JPB524320 JYV524320:JYX524320 KIR524320:KIT524320 KSN524320:KSP524320 LCJ524320:LCL524320 LMF524320:LMH524320 LWB524320:LWD524320 MFX524320:MFZ524320 MPT524320:MPV524320 MZP524320:MZR524320 NJL524320:NJN524320 NTH524320:NTJ524320 ODD524320:ODF524320 OMZ524320:ONB524320 OWV524320:OWX524320 PGR524320:PGT524320 PQN524320:PQP524320 QAJ524320:QAL524320 QKF524320:QKH524320 QUB524320:QUD524320 RDX524320:RDZ524320 RNT524320:RNV524320 RXP524320:RXR524320 SHL524320:SHN524320 SRH524320:SRJ524320 TBD524320:TBF524320 TKZ524320:TLB524320 TUV524320:TUX524320 UER524320:UET524320 UON524320:UOP524320 UYJ524320:UYL524320 VIF524320:VIH524320 VSB524320:VSD524320 WBX524320:WBZ524320 WLT524320:WLV524320 WVP524320:WVR524320 H589856:J589856 JD589856:JF589856 SZ589856:TB589856 ACV589856:ACX589856 AMR589856:AMT589856 AWN589856:AWP589856 BGJ589856:BGL589856 BQF589856:BQH589856 CAB589856:CAD589856 CJX589856:CJZ589856 CTT589856:CTV589856 DDP589856:DDR589856 DNL589856:DNN589856 DXH589856:DXJ589856 EHD589856:EHF589856 EQZ589856:ERB589856 FAV589856:FAX589856 FKR589856:FKT589856 FUN589856:FUP589856 GEJ589856:GEL589856 GOF589856:GOH589856 GYB589856:GYD589856 HHX589856:HHZ589856 HRT589856:HRV589856 IBP589856:IBR589856 ILL589856:ILN589856 IVH589856:IVJ589856 JFD589856:JFF589856 JOZ589856:JPB589856 JYV589856:JYX589856 KIR589856:KIT589856 KSN589856:KSP589856 LCJ589856:LCL589856 LMF589856:LMH589856 LWB589856:LWD589856 MFX589856:MFZ589856 MPT589856:MPV589856 MZP589856:MZR589856 NJL589856:NJN589856 NTH589856:NTJ589856 ODD589856:ODF589856 OMZ589856:ONB589856 OWV589856:OWX589856 PGR589856:PGT589856 PQN589856:PQP589856 QAJ589856:QAL589856 QKF589856:QKH589856 QUB589856:QUD589856 RDX589856:RDZ589856 RNT589856:RNV589856 RXP589856:RXR589856 SHL589856:SHN589856 SRH589856:SRJ589856 TBD589856:TBF589856 TKZ589856:TLB589856 TUV589856:TUX589856 UER589856:UET589856 UON589856:UOP589856 UYJ589856:UYL589856 VIF589856:VIH589856 VSB589856:VSD589856 WBX589856:WBZ589856 WLT589856:WLV589856 WVP589856:WVR589856 H655392:J655392 JD655392:JF655392 SZ655392:TB655392 ACV655392:ACX655392 AMR655392:AMT655392 AWN655392:AWP655392 BGJ655392:BGL655392 BQF655392:BQH655392 CAB655392:CAD655392 CJX655392:CJZ655392 CTT655392:CTV655392 DDP655392:DDR655392 DNL655392:DNN655392 DXH655392:DXJ655392 EHD655392:EHF655392 EQZ655392:ERB655392 FAV655392:FAX655392 FKR655392:FKT655392 FUN655392:FUP655392 GEJ655392:GEL655392 GOF655392:GOH655392 GYB655392:GYD655392 HHX655392:HHZ655392 HRT655392:HRV655392 IBP655392:IBR655392 ILL655392:ILN655392 IVH655392:IVJ655392 JFD655392:JFF655392 JOZ655392:JPB655392 JYV655392:JYX655392 KIR655392:KIT655392 KSN655392:KSP655392 LCJ655392:LCL655392 LMF655392:LMH655392 LWB655392:LWD655392 MFX655392:MFZ655392 MPT655392:MPV655392 MZP655392:MZR655392 NJL655392:NJN655392 NTH655392:NTJ655392 ODD655392:ODF655392 OMZ655392:ONB655392 OWV655392:OWX655392 PGR655392:PGT655392 PQN655392:PQP655392 QAJ655392:QAL655392 QKF655392:QKH655392 QUB655392:QUD655392 RDX655392:RDZ655392 RNT655392:RNV655392 RXP655392:RXR655392 SHL655392:SHN655392 SRH655392:SRJ655392 TBD655392:TBF655392 TKZ655392:TLB655392 TUV655392:TUX655392 UER655392:UET655392 UON655392:UOP655392 UYJ655392:UYL655392 VIF655392:VIH655392 VSB655392:VSD655392 WBX655392:WBZ655392 WLT655392:WLV655392 WVP655392:WVR655392 H720928:J720928 JD720928:JF720928 SZ720928:TB720928 ACV720928:ACX720928 AMR720928:AMT720928 AWN720928:AWP720928 BGJ720928:BGL720928 BQF720928:BQH720928 CAB720928:CAD720928 CJX720928:CJZ720928 CTT720928:CTV720928 DDP720928:DDR720928 DNL720928:DNN720928 DXH720928:DXJ720928 EHD720928:EHF720928 EQZ720928:ERB720928 FAV720928:FAX720928 FKR720928:FKT720928 FUN720928:FUP720928 GEJ720928:GEL720928 GOF720928:GOH720928 GYB720928:GYD720928 HHX720928:HHZ720928 HRT720928:HRV720928 IBP720928:IBR720928 ILL720928:ILN720928 IVH720928:IVJ720928 JFD720928:JFF720928 JOZ720928:JPB720928 JYV720928:JYX720928 KIR720928:KIT720928 KSN720928:KSP720928 LCJ720928:LCL720928 LMF720928:LMH720928 LWB720928:LWD720928 MFX720928:MFZ720928 MPT720928:MPV720928 MZP720928:MZR720928 NJL720928:NJN720928 NTH720928:NTJ720928 ODD720928:ODF720928 OMZ720928:ONB720928 OWV720928:OWX720928 PGR720928:PGT720928 PQN720928:PQP720928 QAJ720928:QAL720928 QKF720928:QKH720928 QUB720928:QUD720928 RDX720928:RDZ720928 RNT720928:RNV720928 RXP720928:RXR720928 SHL720928:SHN720928 SRH720928:SRJ720928 TBD720928:TBF720928 TKZ720928:TLB720928 TUV720928:TUX720928 UER720928:UET720928 UON720928:UOP720928 UYJ720928:UYL720928 VIF720928:VIH720928 VSB720928:VSD720928 WBX720928:WBZ720928 WLT720928:WLV720928 WVP720928:WVR720928 H786464:J786464 JD786464:JF786464 SZ786464:TB786464 ACV786464:ACX786464 AMR786464:AMT786464 AWN786464:AWP786464 BGJ786464:BGL786464 BQF786464:BQH786464 CAB786464:CAD786464 CJX786464:CJZ786464 CTT786464:CTV786464 DDP786464:DDR786464 DNL786464:DNN786464 DXH786464:DXJ786464 EHD786464:EHF786464 EQZ786464:ERB786464 FAV786464:FAX786464 FKR786464:FKT786464 FUN786464:FUP786464 GEJ786464:GEL786464 GOF786464:GOH786464 GYB786464:GYD786464 HHX786464:HHZ786464 HRT786464:HRV786464 IBP786464:IBR786464 ILL786464:ILN786464 IVH786464:IVJ786464 JFD786464:JFF786464 JOZ786464:JPB786464 JYV786464:JYX786464 KIR786464:KIT786464 KSN786464:KSP786464 LCJ786464:LCL786464 LMF786464:LMH786464 LWB786464:LWD786464 MFX786464:MFZ786464 MPT786464:MPV786464 MZP786464:MZR786464 NJL786464:NJN786464 NTH786464:NTJ786464 ODD786464:ODF786464 OMZ786464:ONB786464 OWV786464:OWX786464 PGR786464:PGT786464 PQN786464:PQP786464 QAJ786464:QAL786464 QKF786464:QKH786464 QUB786464:QUD786464 RDX786464:RDZ786464 RNT786464:RNV786464 RXP786464:RXR786464 SHL786464:SHN786464 SRH786464:SRJ786464 TBD786464:TBF786464 TKZ786464:TLB786464 TUV786464:TUX786464 UER786464:UET786464 UON786464:UOP786464 UYJ786464:UYL786464 VIF786464:VIH786464 VSB786464:VSD786464 WBX786464:WBZ786464 WLT786464:WLV786464 WVP786464:WVR786464 H852000:J852000 JD852000:JF852000 SZ852000:TB852000 ACV852000:ACX852000 AMR852000:AMT852000 AWN852000:AWP852000 BGJ852000:BGL852000 BQF852000:BQH852000 CAB852000:CAD852000 CJX852000:CJZ852000 CTT852000:CTV852000 DDP852000:DDR852000 DNL852000:DNN852000 DXH852000:DXJ852000 EHD852000:EHF852000 EQZ852000:ERB852000 FAV852000:FAX852000 FKR852000:FKT852000 FUN852000:FUP852000 GEJ852000:GEL852000 GOF852000:GOH852000 GYB852000:GYD852000 HHX852000:HHZ852000 HRT852000:HRV852000 IBP852000:IBR852000 ILL852000:ILN852000 IVH852000:IVJ852000 JFD852000:JFF852000 JOZ852000:JPB852000 JYV852000:JYX852000 KIR852000:KIT852000 KSN852000:KSP852000 LCJ852000:LCL852000 LMF852000:LMH852000 LWB852000:LWD852000 MFX852000:MFZ852000 MPT852000:MPV852000 MZP852000:MZR852000 NJL852000:NJN852000 NTH852000:NTJ852000 ODD852000:ODF852000 OMZ852000:ONB852000 OWV852000:OWX852000 PGR852000:PGT852000 PQN852000:PQP852000 QAJ852000:QAL852000 QKF852000:QKH852000 QUB852000:QUD852000 RDX852000:RDZ852000 RNT852000:RNV852000 RXP852000:RXR852000 SHL852000:SHN852000 SRH852000:SRJ852000 TBD852000:TBF852000 TKZ852000:TLB852000 TUV852000:TUX852000 UER852000:UET852000 UON852000:UOP852000 UYJ852000:UYL852000 VIF852000:VIH852000 VSB852000:VSD852000 WBX852000:WBZ852000 WLT852000:WLV852000 WVP852000:WVR852000 H917536:J917536 JD917536:JF917536 SZ917536:TB917536 ACV917536:ACX917536 AMR917536:AMT917536 AWN917536:AWP917536 BGJ917536:BGL917536 BQF917536:BQH917536 CAB917536:CAD917536 CJX917536:CJZ917536 CTT917536:CTV917536 DDP917536:DDR917536 DNL917536:DNN917536 DXH917536:DXJ917536 EHD917536:EHF917536 EQZ917536:ERB917536 FAV917536:FAX917536 FKR917536:FKT917536 FUN917536:FUP917536 GEJ917536:GEL917536 GOF917536:GOH917536 GYB917536:GYD917536 HHX917536:HHZ917536 HRT917536:HRV917536 IBP917536:IBR917536 ILL917536:ILN917536 IVH917536:IVJ917536 JFD917536:JFF917536 JOZ917536:JPB917536 JYV917536:JYX917536 KIR917536:KIT917536 KSN917536:KSP917536 LCJ917536:LCL917536 LMF917536:LMH917536 LWB917536:LWD917536 MFX917536:MFZ917536 MPT917536:MPV917536 MZP917536:MZR917536 NJL917536:NJN917536 NTH917536:NTJ917536 ODD917536:ODF917536 OMZ917536:ONB917536 OWV917536:OWX917536 PGR917536:PGT917536 PQN917536:PQP917536 QAJ917536:QAL917536 QKF917536:QKH917536 QUB917536:QUD917536 RDX917536:RDZ917536 RNT917536:RNV917536 RXP917536:RXR917536 SHL917536:SHN917536 SRH917536:SRJ917536 TBD917536:TBF917536 TKZ917536:TLB917536 TUV917536:TUX917536 UER917536:UET917536 UON917536:UOP917536 UYJ917536:UYL917536 VIF917536:VIH917536 VSB917536:VSD917536 WBX917536:WBZ917536 WLT917536:WLV917536 WVP917536:WVR917536 H983072:J983072 JD983072:JF983072 SZ983072:TB983072 ACV983072:ACX983072 AMR983072:AMT983072 AWN983072:AWP983072 BGJ983072:BGL983072 BQF983072:BQH983072 CAB983072:CAD983072 CJX983072:CJZ983072 CTT983072:CTV983072 DDP983072:DDR983072 DNL983072:DNN983072 DXH983072:DXJ983072 EHD983072:EHF983072 EQZ983072:ERB983072 FAV983072:FAX983072 FKR983072:FKT983072 FUN983072:FUP983072 GEJ983072:GEL983072 GOF983072:GOH983072 GYB983072:GYD983072 HHX983072:HHZ983072 HRT983072:HRV983072 IBP983072:IBR983072 ILL983072:ILN983072 IVH983072:IVJ983072 JFD983072:JFF983072 JOZ983072:JPB983072 JYV983072:JYX983072 KIR983072:KIT983072 KSN983072:KSP983072 LCJ983072:LCL983072 LMF983072:LMH983072 LWB983072:LWD983072 MFX983072:MFZ983072 MPT983072:MPV983072 MZP983072:MZR983072 NJL983072:NJN983072 NTH983072:NTJ983072 ODD983072:ODF983072 OMZ983072:ONB983072 OWV983072:OWX983072 PGR983072:PGT983072 PQN983072:PQP983072 QAJ983072:QAL983072 QKF983072:QKH983072 QUB983072:QUD983072 RDX983072:RDZ983072 RNT983072:RNV983072 RXP983072:RXR983072 SHL983072:SHN983072 SRH983072:SRJ983072 TBD983072:TBF983072 TKZ983072:TLB983072 TUV983072:TUX983072 UER983072:UET983072 UON983072:UOP983072 UYJ983072:UYL983072 VIF983072:VIH983072 VSB983072:VSD983072 WBX983072:WBZ983072 WLT983072:WLV983072 WVP983072:WVR983072">
      <formula1>$U$33:$U$36</formula1>
    </dataValidation>
    <dataValidation type="list" allowBlank="1" sqref="K34:P34 JG34:JL34 TC34:TH34 ACY34:ADD34 AMU34:AMZ34 AWQ34:AWV34 BGM34:BGR34 BQI34:BQN34 CAE34:CAJ34 CKA34:CKF34 CTW34:CUB34 DDS34:DDX34 DNO34:DNT34 DXK34:DXP34 EHG34:EHL34 ERC34:ERH34 FAY34:FBD34 FKU34:FKZ34 FUQ34:FUV34 GEM34:GER34 GOI34:GON34 GYE34:GYJ34 HIA34:HIF34 HRW34:HSB34 IBS34:IBX34 ILO34:ILT34 IVK34:IVP34 JFG34:JFL34 JPC34:JPH34 JYY34:JZD34 KIU34:KIZ34 KSQ34:KSV34 LCM34:LCR34 LMI34:LMN34 LWE34:LWJ34 MGA34:MGF34 MPW34:MQB34 MZS34:MZX34 NJO34:NJT34 NTK34:NTP34 ODG34:ODL34 ONC34:ONH34 OWY34:OXD34 PGU34:PGZ34 PQQ34:PQV34 QAM34:QAR34 QKI34:QKN34 QUE34:QUJ34 REA34:REF34 RNW34:ROB34 RXS34:RXX34 SHO34:SHT34 SRK34:SRP34 TBG34:TBL34 TLC34:TLH34 TUY34:TVD34 UEU34:UEZ34 UOQ34:UOV34 UYM34:UYR34 VII34:VIN34 VSE34:VSJ34 WCA34:WCF34 WLW34:WMB34 WVS34:WVX34 K65570:P65570 JG65570:JL65570 TC65570:TH65570 ACY65570:ADD65570 AMU65570:AMZ65570 AWQ65570:AWV65570 BGM65570:BGR65570 BQI65570:BQN65570 CAE65570:CAJ65570 CKA65570:CKF65570 CTW65570:CUB65570 DDS65570:DDX65570 DNO65570:DNT65570 DXK65570:DXP65570 EHG65570:EHL65570 ERC65570:ERH65570 FAY65570:FBD65570 FKU65570:FKZ65570 FUQ65570:FUV65570 GEM65570:GER65570 GOI65570:GON65570 GYE65570:GYJ65570 HIA65570:HIF65570 HRW65570:HSB65570 IBS65570:IBX65570 ILO65570:ILT65570 IVK65570:IVP65570 JFG65570:JFL65570 JPC65570:JPH65570 JYY65570:JZD65570 KIU65570:KIZ65570 KSQ65570:KSV65570 LCM65570:LCR65570 LMI65570:LMN65570 LWE65570:LWJ65570 MGA65570:MGF65570 MPW65570:MQB65570 MZS65570:MZX65570 NJO65570:NJT65570 NTK65570:NTP65570 ODG65570:ODL65570 ONC65570:ONH65570 OWY65570:OXD65570 PGU65570:PGZ65570 PQQ65570:PQV65570 QAM65570:QAR65570 QKI65570:QKN65570 QUE65570:QUJ65570 REA65570:REF65570 RNW65570:ROB65570 RXS65570:RXX65570 SHO65570:SHT65570 SRK65570:SRP65570 TBG65570:TBL65570 TLC65570:TLH65570 TUY65570:TVD65570 UEU65570:UEZ65570 UOQ65570:UOV65570 UYM65570:UYR65570 VII65570:VIN65570 VSE65570:VSJ65570 WCA65570:WCF65570 WLW65570:WMB65570 WVS65570:WVX65570 K131106:P131106 JG131106:JL131106 TC131106:TH131106 ACY131106:ADD131106 AMU131106:AMZ131106 AWQ131106:AWV131106 BGM131106:BGR131106 BQI131106:BQN131106 CAE131106:CAJ131106 CKA131106:CKF131106 CTW131106:CUB131106 DDS131106:DDX131106 DNO131106:DNT131106 DXK131106:DXP131106 EHG131106:EHL131106 ERC131106:ERH131106 FAY131106:FBD131106 FKU131106:FKZ131106 FUQ131106:FUV131106 GEM131106:GER131106 GOI131106:GON131106 GYE131106:GYJ131106 HIA131106:HIF131106 HRW131106:HSB131106 IBS131106:IBX131106 ILO131106:ILT131106 IVK131106:IVP131106 JFG131106:JFL131106 JPC131106:JPH131106 JYY131106:JZD131106 KIU131106:KIZ131106 KSQ131106:KSV131106 LCM131106:LCR131106 LMI131106:LMN131106 LWE131106:LWJ131106 MGA131106:MGF131106 MPW131106:MQB131106 MZS131106:MZX131106 NJO131106:NJT131106 NTK131106:NTP131106 ODG131106:ODL131106 ONC131106:ONH131106 OWY131106:OXD131106 PGU131106:PGZ131106 PQQ131106:PQV131106 QAM131106:QAR131106 QKI131106:QKN131106 QUE131106:QUJ131106 REA131106:REF131106 RNW131106:ROB131106 RXS131106:RXX131106 SHO131106:SHT131106 SRK131106:SRP131106 TBG131106:TBL131106 TLC131106:TLH131106 TUY131106:TVD131106 UEU131106:UEZ131106 UOQ131106:UOV131106 UYM131106:UYR131106 VII131106:VIN131106 VSE131106:VSJ131106 WCA131106:WCF131106 WLW131106:WMB131106 WVS131106:WVX131106 K196642:P196642 JG196642:JL196642 TC196642:TH196642 ACY196642:ADD196642 AMU196642:AMZ196642 AWQ196642:AWV196642 BGM196642:BGR196642 BQI196642:BQN196642 CAE196642:CAJ196642 CKA196642:CKF196642 CTW196642:CUB196642 DDS196642:DDX196642 DNO196642:DNT196642 DXK196642:DXP196642 EHG196642:EHL196642 ERC196642:ERH196642 FAY196642:FBD196642 FKU196642:FKZ196642 FUQ196642:FUV196642 GEM196642:GER196642 GOI196642:GON196642 GYE196642:GYJ196642 HIA196642:HIF196642 HRW196642:HSB196642 IBS196642:IBX196642 ILO196642:ILT196642 IVK196642:IVP196642 JFG196642:JFL196642 JPC196642:JPH196642 JYY196642:JZD196642 KIU196642:KIZ196642 KSQ196642:KSV196642 LCM196642:LCR196642 LMI196642:LMN196642 LWE196642:LWJ196642 MGA196642:MGF196642 MPW196642:MQB196642 MZS196642:MZX196642 NJO196642:NJT196642 NTK196642:NTP196642 ODG196642:ODL196642 ONC196642:ONH196642 OWY196642:OXD196642 PGU196642:PGZ196642 PQQ196642:PQV196642 QAM196642:QAR196642 QKI196642:QKN196642 QUE196642:QUJ196642 REA196642:REF196642 RNW196642:ROB196642 RXS196642:RXX196642 SHO196642:SHT196642 SRK196642:SRP196642 TBG196642:TBL196642 TLC196642:TLH196642 TUY196642:TVD196642 UEU196642:UEZ196642 UOQ196642:UOV196642 UYM196642:UYR196642 VII196642:VIN196642 VSE196642:VSJ196642 WCA196642:WCF196642 WLW196642:WMB196642 WVS196642:WVX196642 K262178:P262178 JG262178:JL262178 TC262178:TH262178 ACY262178:ADD262178 AMU262178:AMZ262178 AWQ262178:AWV262178 BGM262178:BGR262178 BQI262178:BQN262178 CAE262178:CAJ262178 CKA262178:CKF262178 CTW262178:CUB262178 DDS262178:DDX262178 DNO262178:DNT262178 DXK262178:DXP262178 EHG262178:EHL262178 ERC262178:ERH262178 FAY262178:FBD262178 FKU262178:FKZ262178 FUQ262178:FUV262178 GEM262178:GER262178 GOI262178:GON262178 GYE262178:GYJ262178 HIA262178:HIF262178 HRW262178:HSB262178 IBS262178:IBX262178 ILO262178:ILT262178 IVK262178:IVP262178 JFG262178:JFL262178 JPC262178:JPH262178 JYY262178:JZD262178 KIU262178:KIZ262178 KSQ262178:KSV262178 LCM262178:LCR262178 LMI262178:LMN262178 LWE262178:LWJ262178 MGA262178:MGF262178 MPW262178:MQB262178 MZS262178:MZX262178 NJO262178:NJT262178 NTK262178:NTP262178 ODG262178:ODL262178 ONC262178:ONH262178 OWY262178:OXD262178 PGU262178:PGZ262178 PQQ262178:PQV262178 QAM262178:QAR262178 QKI262178:QKN262178 QUE262178:QUJ262178 REA262178:REF262178 RNW262178:ROB262178 RXS262178:RXX262178 SHO262178:SHT262178 SRK262178:SRP262178 TBG262178:TBL262178 TLC262178:TLH262178 TUY262178:TVD262178 UEU262178:UEZ262178 UOQ262178:UOV262178 UYM262178:UYR262178 VII262178:VIN262178 VSE262178:VSJ262178 WCA262178:WCF262178 WLW262178:WMB262178 WVS262178:WVX262178 K327714:P327714 JG327714:JL327714 TC327714:TH327714 ACY327714:ADD327714 AMU327714:AMZ327714 AWQ327714:AWV327714 BGM327714:BGR327714 BQI327714:BQN327714 CAE327714:CAJ327714 CKA327714:CKF327714 CTW327714:CUB327714 DDS327714:DDX327714 DNO327714:DNT327714 DXK327714:DXP327714 EHG327714:EHL327714 ERC327714:ERH327714 FAY327714:FBD327714 FKU327714:FKZ327714 FUQ327714:FUV327714 GEM327714:GER327714 GOI327714:GON327714 GYE327714:GYJ327714 HIA327714:HIF327714 HRW327714:HSB327714 IBS327714:IBX327714 ILO327714:ILT327714 IVK327714:IVP327714 JFG327714:JFL327714 JPC327714:JPH327714 JYY327714:JZD327714 KIU327714:KIZ327714 KSQ327714:KSV327714 LCM327714:LCR327714 LMI327714:LMN327714 LWE327714:LWJ327714 MGA327714:MGF327714 MPW327714:MQB327714 MZS327714:MZX327714 NJO327714:NJT327714 NTK327714:NTP327714 ODG327714:ODL327714 ONC327714:ONH327714 OWY327714:OXD327714 PGU327714:PGZ327714 PQQ327714:PQV327714 QAM327714:QAR327714 QKI327714:QKN327714 QUE327714:QUJ327714 REA327714:REF327714 RNW327714:ROB327714 RXS327714:RXX327714 SHO327714:SHT327714 SRK327714:SRP327714 TBG327714:TBL327714 TLC327714:TLH327714 TUY327714:TVD327714 UEU327714:UEZ327714 UOQ327714:UOV327714 UYM327714:UYR327714 VII327714:VIN327714 VSE327714:VSJ327714 WCA327714:WCF327714 WLW327714:WMB327714 WVS327714:WVX327714 K393250:P393250 JG393250:JL393250 TC393250:TH393250 ACY393250:ADD393250 AMU393250:AMZ393250 AWQ393250:AWV393250 BGM393250:BGR393250 BQI393250:BQN393250 CAE393250:CAJ393250 CKA393250:CKF393250 CTW393250:CUB393250 DDS393250:DDX393250 DNO393250:DNT393250 DXK393250:DXP393250 EHG393250:EHL393250 ERC393250:ERH393250 FAY393250:FBD393250 FKU393250:FKZ393250 FUQ393250:FUV393250 GEM393250:GER393250 GOI393250:GON393250 GYE393250:GYJ393250 HIA393250:HIF393250 HRW393250:HSB393250 IBS393250:IBX393250 ILO393250:ILT393250 IVK393250:IVP393250 JFG393250:JFL393250 JPC393250:JPH393250 JYY393250:JZD393250 KIU393250:KIZ393250 KSQ393250:KSV393250 LCM393250:LCR393250 LMI393250:LMN393250 LWE393250:LWJ393250 MGA393250:MGF393250 MPW393250:MQB393250 MZS393250:MZX393250 NJO393250:NJT393250 NTK393250:NTP393250 ODG393250:ODL393250 ONC393250:ONH393250 OWY393250:OXD393250 PGU393250:PGZ393250 PQQ393250:PQV393250 QAM393250:QAR393250 QKI393250:QKN393250 QUE393250:QUJ393250 REA393250:REF393250 RNW393250:ROB393250 RXS393250:RXX393250 SHO393250:SHT393250 SRK393250:SRP393250 TBG393250:TBL393250 TLC393250:TLH393250 TUY393250:TVD393250 UEU393250:UEZ393250 UOQ393250:UOV393250 UYM393250:UYR393250 VII393250:VIN393250 VSE393250:VSJ393250 WCA393250:WCF393250 WLW393250:WMB393250 WVS393250:WVX393250 K458786:P458786 JG458786:JL458786 TC458786:TH458786 ACY458786:ADD458786 AMU458786:AMZ458786 AWQ458786:AWV458786 BGM458786:BGR458786 BQI458786:BQN458786 CAE458786:CAJ458786 CKA458786:CKF458786 CTW458786:CUB458786 DDS458786:DDX458786 DNO458786:DNT458786 DXK458786:DXP458786 EHG458786:EHL458786 ERC458786:ERH458786 FAY458786:FBD458786 FKU458786:FKZ458786 FUQ458786:FUV458786 GEM458786:GER458786 GOI458786:GON458786 GYE458786:GYJ458786 HIA458786:HIF458786 HRW458786:HSB458786 IBS458786:IBX458786 ILO458786:ILT458786 IVK458786:IVP458786 JFG458786:JFL458786 JPC458786:JPH458786 JYY458786:JZD458786 KIU458786:KIZ458786 KSQ458786:KSV458786 LCM458786:LCR458786 LMI458786:LMN458786 LWE458786:LWJ458786 MGA458786:MGF458786 MPW458786:MQB458786 MZS458786:MZX458786 NJO458786:NJT458786 NTK458786:NTP458786 ODG458786:ODL458786 ONC458786:ONH458786 OWY458786:OXD458786 PGU458786:PGZ458786 PQQ458786:PQV458786 QAM458786:QAR458786 QKI458786:QKN458786 QUE458786:QUJ458786 REA458786:REF458786 RNW458786:ROB458786 RXS458786:RXX458786 SHO458786:SHT458786 SRK458786:SRP458786 TBG458786:TBL458786 TLC458786:TLH458786 TUY458786:TVD458786 UEU458786:UEZ458786 UOQ458786:UOV458786 UYM458786:UYR458786 VII458786:VIN458786 VSE458786:VSJ458786 WCA458786:WCF458786 WLW458786:WMB458786 WVS458786:WVX458786 K524322:P524322 JG524322:JL524322 TC524322:TH524322 ACY524322:ADD524322 AMU524322:AMZ524322 AWQ524322:AWV524322 BGM524322:BGR524322 BQI524322:BQN524322 CAE524322:CAJ524322 CKA524322:CKF524322 CTW524322:CUB524322 DDS524322:DDX524322 DNO524322:DNT524322 DXK524322:DXP524322 EHG524322:EHL524322 ERC524322:ERH524322 FAY524322:FBD524322 FKU524322:FKZ524322 FUQ524322:FUV524322 GEM524322:GER524322 GOI524322:GON524322 GYE524322:GYJ524322 HIA524322:HIF524322 HRW524322:HSB524322 IBS524322:IBX524322 ILO524322:ILT524322 IVK524322:IVP524322 JFG524322:JFL524322 JPC524322:JPH524322 JYY524322:JZD524322 KIU524322:KIZ524322 KSQ524322:KSV524322 LCM524322:LCR524322 LMI524322:LMN524322 LWE524322:LWJ524322 MGA524322:MGF524322 MPW524322:MQB524322 MZS524322:MZX524322 NJO524322:NJT524322 NTK524322:NTP524322 ODG524322:ODL524322 ONC524322:ONH524322 OWY524322:OXD524322 PGU524322:PGZ524322 PQQ524322:PQV524322 QAM524322:QAR524322 QKI524322:QKN524322 QUE524322:QUJ524322 REA524322:REF524322 RNW524322:ROB524322 RXS524322:RXX524322 SHO524322:SHT524322 SRK524322:SRP524322 TBG524322:TBL524322 TLC524322:TLH524322 TUY524322:TVD524322 UEU524322:UEZ524322 UOQ524322:UOV524322 UYM524322:UYR524322 VII524322:VIN524322 VSE524322:VSJ524322 WCA524322:WCF524322 WLW524322:WMB524322 WVS524322:WVX524322 K589858:P589858 JG589858:JL589858 TC589858:TH589858 ACY589858:ADD589858 AMU589858:AMZ589858 AWQ589858:AWV589858 BGM589858:BGR589858 BQI589858:BQN589858 CAE589858:CAJ589858 CKA589858:CKF589858 CTW589858:CUB589858 DDS589858:DDX589858 DNO589858:DNT589858 DXK589858:DXP589858 EHG589858:EHL589858 ERC589858:ERH589858 FAY589858:FBD589858 FKU589858:FKZ589858 FUQ589858:FUV589858 GEM589858:GER589858 GOI589858:GON589858 GYE589858:GYJ589858 HIA589858:HIF589858 HRW589858:HSB589858 IBS589858:IBX589858 ILO589858:ILT589858 IVK589858:IVP589858 JFG589858:JFL589858 JPC589858:JPH589858 JYY589858:JZD589858 KIU589858:KIZ589858 KSQ589858:KSV589858 LCM589858:LCR589858 LMI589858:LMN589858 LWE589858:LWJ589858 MGA589858:MGF589858 MPW589858:MQB589858 MZS589858:MZX589858 NJO589858:NJT589858 NTK589858:NTP589858 ODG589858:ODL589858 ONC589858:ONH589858 OWY589858:OXD589858 PGU589858:PGZ589858 PQQ589858:PQV589858 QAM589858:QAR589858 QKI589858:QKN589858 QUE589858:QUJ589858 REA589858:REF589858 RNW589858:ROB589858 RXS589858:RXX589858 SHO589858:SHT589858 SRK589858:SRP589858 TBG589858:TBL589858 TLC589858:TLH589858 TUY589858:TVD589858 UEU589858:UEZ589858 UOQ589858:UOV589858 UYM589858:UYR589858 VII589858:VIN589858 VSE589858:VSJ589858 WCA589858:WCF589858 WLW589858:WMB589858 WVS589858:WVX589858 K655394:P655394 JG655394:JL655394 TC655394:TH655394 ACY655394:ADD655394 AMU655394:AMZ655394 AWQ655394:AWV655394 BGM655394:BGR655394 BQI655394:BQN655394 CAE655394:CAJ655394 CKA655394:CKF655394 CTW655394:CUB655394 DDS655394:DDX655394 DNO655394:DNT655394 DXK655394:DXP655394 EHG655394:EHL655394 ERC655394:ERH655394 FAY655394:FBD655394 FKU655394:FKZ655394 FUQ655394:FUV655394 GEM655394:GER655394 GOI655394:GON655394 GYE655394:GYJ655394 HIA655394:HIF655394 HRW655394:HSB655394 IBS655394:IBX655394 ILO655394:ILT655394 IVK655394:IVP655394 JFG655394:JFL655394 JPC655394:JPH655394 JYY655394:JZD655394 KIU655394:KIZ655394 KSQ655394:KSV655394 LCM655394:LCR655394 LMI655394:LMN655394 LWE655394:LWJ655394 MGA655394:MGF655394 MPW655394:MQB655394 MZS655394:MZX655394 NJO655394:NJT655394 NTK655394:NTP655394 ODG655394:ODL655394 ONC655394:ONH655394 OWY655394:OXD655394 PGU655394:PGZ655394 PQQ655394:PQV655394 QAM655394:QAR655394 QKI655394:QKN655394 QUE655394:QUJ655394 REA655394:REF655394 RNW655394:ROB655394 RXS655394:RXX655394 SHO655394:SHT655394 SRK655394:SRP655394 TBG655394:TBL655394 TLC655394:TLH655394 TUY655394:TVD655394 UEU655394:UEZ655394 UOQ655394:UOV655394 UYM655394:UYR655394 VII655394:VIN655394 VSE655394:VSJ655394 WCA655394:WCF655394 WLW655394:WMB655394 WVS655394:WVX655394 K720930:P720930 JG720930:JL720930 TC720930:TH720930 ACY720930:ADD720930 AMU720930:AMZ720930 AWQ720930:AWV720930 BGM720930:BGR720930 BQI720930:BQN720930 CAE720930:CAJ720930 CKA720930:CKF720930 CTW720930:CUB720930 DDS720930:DDX720930 DNO720930:DNT720930 DXK720930:DXP720930 EHG720930:EHL720930 ERC720930:ERH720930 FAY720930:FBD720930 FKU720930:FKZ720930 FUQ720930:FUV720930 GEM720930:GER720930 GOI720930:GON720930 GYE720930:GYJ720930 HIA720930:HIF720930 HRW720930:HSB720930 IBS720930:IBX720930 ILO720930:ILT720930 IVK720930:IVP720930 JFG720930:JFL720930 JPC720930:JPH720930 JYY720930:JZD720930 KIU720930:KIZ720930 KSQ720930:KSV720930 LCM720930:LCR720930 LMI720930:LMN720930 LWE720930:LWJ720930 MGA720930:MGF720930 MPW720930:MQB720930 MZS720930:MZX720930 NJO720930:NJT720930 NTK720930:NTP720930 ODG720930:ODL720930 ONC720930:ONH720930 OWY720930:OXD720930 PGU720930:PGZ720930 PQQ720930:PQV720930 QAM720930:QAR720930 QKI720930:QKN720930 QUE720930:QUJ720930 REA720930:REF720930 RNW720930:ROB720930 RXS720930:RXX720930 SHO720930:SHT720930 SRK720930:SRP720930 TBG720930:TBL720930 TLC720930:TLH720930 TUY720930:TVD720930 UEU720930:UEZ720930 UOQ720930:UOV720930 UYM720930:UYR720930 VII720930:VIN720930 VSE720930:VSJ720930 WCA720930:WCF720930 WLW720930:WMB720930 WVS720930:WVX720930 K786466:P786466 JG786466:JL786466 TC786466:TH786466 ACY786466:ADD786466 AMU786466:AMZ786466 AWQ786466:AWV786466 BGM786466:BGR786466 BQI786466:BQN786466 CAE786466:CAJ786466 CKA786466:CKF786466 CTW786466:CUB786466 DDS786466:DDX786466 DNO786466:DNT786466 DXK786466:DXP786466 EHG786466:EHL786466 ERC786466:ERH786466 FAY786466:FBD786466 FKU786466:FKZ786466 FUQ786466:FUV786466 GEM786466:GER786466 GOI786466:GON786466 GYE786466:GYJ786466 HIA786466:HIF786466 HRW786466:HSB786466 IBS786466:IBX786466 ILO786466:ILT786466 IVK786466:IVP786466 JFG786466:JFL786466 JPC786466:JPH786466 JYY786466:JZD786466 KIU786466:KIZ786466 KSQ786466:KSV786466 LCM786466:LCR786466 LMI786466:LMN786466 LWE786466:LWJ786466 MGA786466:MGF786466 MPW786466:MQB786466 MZS786466:MZX786466 NJO786466:NJT786466 NTK786466:NTP786466 ODG786466:ODL786466 ONC786466:ONH786466 OWY786466:OXD786466 PGU786466:PGZ786466 PQQ786466:PQV786466 QAM786466:QAR786466 QKI786466:QKN786466 QUE786466:QUJ786466 REA786466:REF786466 RNW786466:ROB786466 RXS786466:RXX786466 SHO786466:SHT786466 SRK786466:SRP786466 TBG786466:TBL786466 TLC786466:TLH786466 TUY786466:TVD786466 UEU786466:UEZ786466 UOQ786466:UOV786466 UYM786466:UYR786466 VII786466:VIN786466 VSE786466:VSJ786466 WCA786466:WCF786466 WLW786466:WMB786466 WVS786466:WVX786466 K852002:P852002 JG852002:JL852002 TC852002:TH852002 ACY852002:ADD852002 AMU852002:AMZ852002 AWQ852002:AWV852002 BGM852002:BGR852002 BQI852002:BQN852002 CAE852002:CAJ852002 CKA852002:CKF852002 CTW852002:CUB852002 DDS852002:DDX852002 DNO852002:DNT852002 DXK852002:DXP852002 EHG852002:EHL852002 ERC852002:ERH852002 FAY852002:FBD852002 FKU852002:FKZ852002 FUQ852002:FUV852002 GEM852002:GER852002 GOI852002:GON852002 GYE852002:GYJ852002 HIA852002:HIF852002 HRW852002:HSB852002 IBS852002:IBX852002 ILO852002:ILT852002 IVK852002:IVP852002 JFG852002:JFL852002 JPC852002:JPH852002 JYY852002:JZD852002 KIU852002:KIZ852002 KSQ852002:KSV852002 LCM852002:LCR852002 LMI852002:LMN852002 LWE852002:LWJ852002 MGA852002:MGF852002 MPW852002:MQB852002 MZS852002:MZX852002 NJO852002:NJT852002 NTK852002:NTP852002 ODG852002:ODL852002 ONC852002:ONH852002 OWY852002:OXD852002 PGU852002:PGZ852002 PQQ852002:PQV852002 QAM852002:QAR852002 QKI852002:QKN852002 QUE852002:QUJ852002 REA852002:REF852002 RNW852002:ROB852002 RXS852002:RXX852002 SHO852002:SHT852002 SRK852002:SRP852002 TBG852002:TBL852002 TLC852002:TLH852002 TUY852002:TVD852002 UEU852002:UEZ852002 UOQ852002:UOV852002 UYM852002:UYR852002 VII852002:VIN852002 VSE852002:VSJ852002 WCA852002:WCF852002 WLW852002:WMB852002 WVS852002:WVX852002 K917538:P917538 JG917538:JL917538 TC917538:TH917538 ACY917538:ADD917538 AMU917538:AMZ917538 AWQ917538:AWV917538 BGM917538:BGR917538 BQI917538:BQN917538 CAE917538:CAJ917538 CKA917538:CKF917538 CTW917538:CUB917538 DDS917538:DDX917538 DNO917538:DNT917538 DXK917538:DXP917538 EHG917538:EHL917538 ERC917538:ERH917538 FAY917538:FBD917538 FKU917538:FKZ917538 FUQ917538:FUV917538 GEM917538:GER917538 GOI917538:GON917538 GYE917538:GYJ917538 HIA917538:HIF917538 HRW917538:HSB917538 IBS917538:IBX917538 ILO917538:ILT917538 IVK917538:IVP917538 JFG917538:JFL917538 JPC917538:JPH917538 JYY917538:JZD917538 KIU917538:KIZ917538 KSQ917538:KSV917538 LCM917538:LCR917538 LMI917538:LMN917538 LWE917538:LWJ917538 MGA917538:MGF917538 MPW917538:MQB917538 MZS917538:MZX917538 NJO917538:NJT917538 NTK917538:NTP917538 ODG917538:ODL917538 ONC917538:ONH917538 OWY917538:OXD917538 PGU917538:PGZ917538 PQQ917538:PQV917538 QAM917538:QAR917538 QKI917538:QKN917538 QUE917538:QUJ917538 REA917538:REF917538 RNW917538:ROB917538 RXS917538:RXX917538 SHO917538:SHT917538 SRK917538:SRP917538 TBG917538:TBL917538 TLC917538:TLH917538 TUY917538:TVD917538 UEU917538:UEZ917538 UOQ917538:UOV917538 UYM917538:UYR917538 VII917538:VIN917538 VSE917538:VSJ917538 WCA917538:WCF917538 WLW917538:WMB917538 WVS917538:WVX917538 K983074:P983074 JG983074:JL983074 TC983074:TH983074 ACY983074:ADD983074 AMU983074:AMZ983074 AWQ983074:AWV983074 BGM983074:BGR983074 BQI983074:BQN983074 CAE983074:CAJ983074 CKA983074:CKF983074 CTW983074:CUB983074 DDS983074:DDX983074 DNO983074:DNT983074 DXK983074:DXP983074 EHG983074:EHL983074 ERC983074:ERH983074 FAY983074:FBD983074 FKU983074:FKZ983074 FUQ983074:FUV983074 GEM983074:GER983074 GOI983074:GON983074 GYE983074:GYJ983074 HIA983074:HIF983074 HRW983074:HSB983074 IBS983074:IBX983074 ILO983074:ILT983074 IVK983074:IVP983074 JFG983074:JFL983074 JPC983074:JPH983074 JYY983074:JZD983074 KIU983074:KIZ983074 KSQ983074:KSV983074 LCM983074:LCR983074 LMI983074:LMN983074 LWE983074:LWJ983074 MGA983074:MGF983074 MPW983074:MQB983074 MZS983074:MZX983074 NJO983074:NJT983074 NTK983074:NTP983074 ODG983074:ODL983074 ONC983074:ONH983074 OWY983074:OXD983074 PGU983074:PGZ983074 PQQ983074:PQV983074 QAM983074:QAR983074 QKI983074:QKN983074 QUE983074:QUJ983074 REA983074:REF983074 RNW983074:ROB983074 RXS983074:RXX983074 SHO983074:SHT983074 SRK983074:SRP983074 TBG983074:TBL983074 TLC983074:TLH983074 TUY983074:TVD983074 UEU983074:UEZ983074 UOQ983074:UOV983074 UYM983074:UYR983074 VII983074:VIN983074 VSE983074:VSJ983074 WCA983074:WCF983074 WLW983074:WMB983074 WVS983074:WVX983074">
      <formula1>$U$39:$U$41</formula1>
    </dataValidation>
    <dataValidation type="list" allowBlank="1" sqref="H36:J36 JD36:JF36 SZ36:TB36 ACV36:ACX36 AMR36:AMT36 AWN36:AWP36 BGJ36:BGL36 BQF36:BQH36 CAB36:CAD36 CJX36:CJZ36 CTT36:CTV36 DDP36:DDR36 DNL36:DNN36 DXH36:DXJ36 EHD36:EHF36 EQZ36:ERB36 FAV36:FAX36 FKR36:FKT36 FUN36:FUP36 GEJ36:GEL36 GOF36:GOH36 GYB36:GYD36 HHX36:HHZ36 HRT36:HRV36 IBP36:IBR36 ILL36:ILN36 IVH36:IVJ36 JFD36:JFF36 JOZ36:JPB36 JYV36:JYX36 KIR36:KIT36 KSN36:KSP36 LCJ36:LCL36 LMF36:LMH36 LWB36:LWD36 MFX36:MFZ36 MPT36:MPV36 MZP36:MZR36 NJL36:NJN36 NTH36:NTJ36 ODD36:ODF36 OMZ36:ONB36 OWV36:OWX36 PGR36:PGT36 PQN36:PQP36 QAJ36:QAL36 QKF36:QKH36 QUB36:QUD36 RDX36:RDZ36 RNT36:RNV36 RXP36:RXR36 SHL36:SHN36 SRH36:SRJ36 TBD36:TBF36 TKZ36:TLB36 TUV36:TUX36 UER36:UET36 UON36:UOP36 UYJ36:UYL36 VIF36:VIH36 VSB36:VSD36 WBX36:WBZ36 WLT36:WLV36 WVP36:WVR36 H65572:J65572 JD65572:JF65572 SZ65572:TB65572 ACV65572:ACX65572 AMR65572:AMT65572 AWN65572:AWP65572 BGJ65572:BGL65572 BQF65572:BQH65572 CAB65572:CAD65572 CJX65572:CJZ65572 CTT65572:CTV65572 DDP65572:DDR65572 DNL65572:DNN65572 DXH65572:DXJ65572 EHD65572:EHF65572 EQZ65572:ERB65572 FAV65572:FAX65572 FKR65572:FKT65572 FUN65572:FUP65572 GEJ65572:GEL65572 GOF65572:GOH65572 GYB65572:GYD65572 HHX65572:HHZ65572 HRT65572:HRV65572 IBP65572:IBR65572 ILL65572:ILN65572 IVH65572:IVJ65572 JFD65572:JFF65572 JOZ65572:JPB65572 JYV65572:JYX65572 KIR65572:KIT65572 KSN65572:KSP65572 LCJ65572:LCL65572 LMF65572:LMH65572 LWB65572:LWD65572 MFX65572:MFZ65572 MPT65572:MPV65572 MZP65572:MZR65572 NJL65572:NJN65572 NTH65572:NTJ65572 ODD65572:ODF65572 OMZ65572:ONB65572 OWV65572:OWX65572 PGR65572:PGT65572 PQN65572:PQP65572 QAJ65572:QAL65572 QKF65572:QKH65572 QUB65572:QUD65572 RDX65572:RDZ65572 RNT65572:RNV65572 RXP65572:RXR65572 SHL65572:SHN65572 SRH65572:SRJ65572 TBD65572:TBF65572 TKZ65572:TLB65572 TUV65572:TUX65572 UER65572:UET65572 UON65572:UOP65572 UYJ65572:UYL65572 VIF65572:VIH65572 VSB65572:VSD65572 WBX65572:WBZ65572 WLT65572:WLV65572 WVP65572:WVR65572 H131108:J131108 JD131108:JF131108 SZ131108:TB131108 ACV131108:ACX131108 AMR131108:AMT131108 AWN131108:AWP131108 BGJ131108:BGL131108 BQF131108:BQH131108 CAB131108:CAD131108 CJX131108:CJZ131108 CTT131108:CTV131108 DDP131108:DDR131108 DNL131108:DNN131108 DXH131108:DXJ131108 EHD131108:EHF131108 EQZ131108:ERB131108 FAV131108:FAX131108 FKR131108:FKT131108 FUN131108:FUP131108 GEJ131108:GEL131108 GOF131108:GOH131108 GYB131108:GYD131108 HHX131108:HHZ131108 HRT131108:HRV131108 IBP131108:IBR131108 ILL131108:ILN131108 IVH131108:IVJ131108 JFD131108:JFF131108 JOZ131108:JPB131108 JYV131108:JYX131108 KIR131108:KIT131108 KSN131108:KSP131108 LCJ131108:LCL131108 LMF131108:LMH131108 LWB131108:LWD131108 MFX131108:MFZ131108 MPT131108:MPV131108 MZP131108:MZR131108 NJL131108:NJN131108 NTH131108:NTJ131108 ODD131108:ODF131108 OMZ131108:ONB131108 OWV131108:OWX131108 PGR131108:PGT131108 PQN131108:PQP131108 QAJ131108:QAL131108 QKF131108:QKH131108 QUB131108:QUD131108 RDX131108:RDZ131108 RNT131108:RNV131108 RXP131108:RXR131108 SHL131108:SHN131108 SRH131108:SRJ131108 TBD131108:TBF131108 TKZ131108:TLB131108 TUV131108:TUX131108 UER131108:UET131108 UON131108:UOP131108 UYJ131108:UYL131108 VIF131108:VIH131108 VSB131108:VSD131108 WBX131108:WBZ131108 WLT131108:WLV131108 WVP131108:WVR131108 H196644:J196644 JD196644:JF196644 SZ196644:TB196644 ACV196644:ACX196644 AMR196644:AMT196644 AWN196644:AWP196644 BGJ196644:BGL196644 BQF196644:BQH196644 CAB196644:CAD196644 CJX196644:CJZ196644 CTT196644:CTV196644 DDP196644:DDR196644 DNL196644:DNN196644 DXH196644:DXJ196644 EHD196644:EHF196644 EQZ196644:ERB196644 FAV196644:FAX196644 FKR196644:FKT196644 FUN196644:FUP196644 GEJ196644:GEL196644 GOF196644:GOH196644 GYB196644:GYD196644 HHX196644:HHZ196644 HRT196644:HRV196644 IBP196644:IBR196644 ILL196644:ILN196644 IVH196644:IVJ196644 JFD196644:JFF196644 JOZ196644:JPB196644 JYV196644:JYX196644 KIR196644:KIT196644 KSN196644:KSP196644 LCJ196644:LCL196644 LMF196644:LMH196644 LWB196644:LWD196644 MFX196644:MFZ196644 MPT196644:MPV196644 MZP196644:MZR196644 NJL196644:NJN196644 NTH196644:NTJ196644 ODD196644:ODF196644 OMZ196644:ONB196644 OWV196644:OWX196644 PGR196644:PGT196644 PQN196644:PQP196644 QAJ196644:QAL196644 QKF196644:QKH196644 QUB196644:QUD196644 RDX196644:RDZ196644 RNT196644:RNV196644 RXP196644:RXR196644 SHL196644:SHN196644 SRH196644:SRJ196644 TBD196644:TBF196644 TKZ196644:TLB196644 TUV196644:TUX196644 UER196644:UET196644 UON196644:UOP196644 UYJ196644:UYL196644 VIF196644:VIH196644 VSB196644:VSD196644 WBX196644:WBZ196644 WLT196644:WLV196644 WVP196644:WVR196644 H262180:J262180 JD262180:JF262180 SZ262180:TB262180 ACV262180:ACX262180 AMR262180:AMT262180 AWN262180:AWP262180 BGJ262180:BGL262180 BQF262180:BQH262180 CAB262180:CAD262180 CJX262180:CJZ262180 CTT262180:CTV262180 DDP262180:DDR262180 DNL262180:DNN262180 DXH262180:DXJ262180 EHD262180:EHF262180 EQZ262180:ERB262180 FAV262180:FAX262180 FKR262180:FKT262180 FUN262180:FUP262180 GEJ262180:GEL262180 GOF262180:GOH262180 GYB262180:GYD262180 HHX262180:HHZ262180 HRT262180:HRV262180 IBP262180:IBR262180 ILL262180:ILN262180 IVH262180:IVJ262180 JFD262180:JFF262180 JOZ262180:JPB262180 JYV262180:JYX262180 KIR262180:KIT262180 KSN262180:KSP262180 LCJ262180:LCL262180 LMF262180:LMH262180 LWB262180:LWD262180 MFX262180:MFZ262180 MPT262180:MPV262180 MZP262180:MZR262180 NJL262180:NJN262180 NTH262180:NTJ262180 ODD262180:ODF262180 OMZ262180:ONB262180 OWV262180:OWX262180 PGR262180:PGT262180 PQN262180:PQP262180 QAJ262180:QAL262180 QKF262180:QKH262180 QUB262180:QUD262180 RDX262180:RDZ262180 RNT262180:RNV262180 RXP262180:RXR262180 SHL262180:SHN262180 SRH262180:SRJ262180 TBD262180:TBF262180 TKZ262180:TLB262180 TUV262180:TUX262180 UER262180:UET262180 UON262180:UOP262180 UYJ262180:UYL262180 VIF262180:VIH262180 VSB262180:VSD262180 WBX262180:WBZ262180 WLT262180:WLV262180 WVP262180:WVR262180 H327716:J327716 JD327716:JF327716 SZ327716:TB327716 ACV327716:ACX327716 AMR327716:AMT327716 AWN327716:AWP327716 BGJ327716:BGL327716 BQF327716:BQH327716 CAB327716:CAD327716 CJX327716:CJZ327716 CTT327716:CTV327716 DDP327716:DDR327716 DNL327716:DNN327716 DXH327716:DXJ327716 EHD327716:EHF327716 EQZ327716:ERB327716 FAV327716:FAX327716 FKR327716:FKT327716 FUN327716:FUP327716 GEJ327716:GEL327716 GOF327716:GOH327716 GYB327716:GYD327716 HHX327716:HHZ327716 HRT327716:HRV327716 IBP327716:IBR327716 ILL327716:ILN327716 IVH327716:IVJ327716 JFD327716:JFF327716 JOZ327716:JPB327716 JYV327716:JYX327716 KIR327716:KIT327716 KSN327716:KSP327716 LCJ327716:LCL327716 LMF327716:LMH327716 LWB327716:LWD327716 MFX327716:MFZ327716 MPT327716:MPV327716 MZP327716:MZR327716 NJL327716:NJN327716 NTH327716:NTJ327716 ODD327716:ODF327716 OMZ327716:ONB327716 OWV327716:OWX327716 PGR327716:PGT327716 PQN327716:PQP327716 QAJ327716:QAL327716 QKF327716:QKH327716 QUB327716:QUD327716 RDX327716:RDZ327716 RNT327716:RNV327716 RXP327716:RXR327716 SHL327716:SHN327716 SRH327716:SRJ327716 TBD327716:TBF327716 TKZ327716:TLB327716 TUV327716:TUX327716 UER327716:UET327716 UON327716:UOP327716 UYJ327716:UYL327716 VIF327716:VIH327716 VSB327716:VSD327716 WBX327716:WBZ327716 WLT327716:WLV327716 WVP327716:WVR327716 H393252:J393252 JD393252:JF393252 SZ393252:TB393252 ACV393252:ACX393252 AMR393252:AMT393252 AWN393252:AWP393252 BGJ393252:BGL393252 BQF393252:BQH393252 CAB393252:CAD393252 CJX393252:CJZ393252 CTT393252:CTV393252 DDP393252:DDR393252 DNL393252:DNN393252 DXH393252:DXJ393252 EHD393252:EHF393252 EQZ393252:ERB393252 FAV393252:FAX393252 FKR393252:FKT393252 FUN393252:FUP393252 GEJ393252:GEL393252 GOF393252:GOH393252 GYB393252:GYD393252 HHX393252:HHZ393252 HRT393252:HRV393252 IBP393252:IBR393252 ILL393252:ILN393252 IVH393252:IVJ393252 JFD393252:JFF393252 JOZ393252:JPB393252 JYV393252:JYX393252 KIR393252:KIT393252 KSN393252:KSP393252 LCJ393252:LCL393252 LMF393252:LMH393252 LWB393252:LWD393252 MFX393252:MFZ393252 MPT393252:MPV393252 MZP393252:MZR393252 NJL393252:NJN393252 NTH393252:NTJ393252 ODD393252:ODF393252 OMZ393252:ONB393252 OWV393252:OWX393252 PGR393252:PGT393252 PQN393252:PQP393252 QAJ393252:QAL393252 QKF393252:QKH393252 QUB393252:QUD393252 RDX393252:RDZ393252 RNT393252:RNV393252 RXP393252:RXR393252 SHL393252:SHN393252 SRH393252:SRJ393252 TBD393252:TBF393252 TKZ393252:TLB393252 TUV393252:TUX393252 UER393252:UET393252 UON393252:UOP393252 UYJ393252:UYL393252 VIF393252:VIH393252 VSB393252:VSD393252 WBX393252:WBZ393252 WLT393252:WLV393252 WVP393252:WVR393252 H458788:J458788 JD458788:JF458788 SZ458788:TB458788 ACV458788:ACX458788 AMR458788:AMT458788 AWN458788:AWP458788 BGJ458788:BGL458788 BQF458788:BQH458788 CAB458788:CAD458788 CJX458788:CJZ458788 CTT458788:CTV458788 DDP458788:DDR458788 DNL458788:DNN458788 DXH458788:DXJ458788 EHD458788:EHF458788 EQZ458788:ERB458788 FAV458788:FAX458788 FKR458788:FKT458788 FUN458788:FUP458788 GEJ458788:GEL458788 GOF458788:GOH458788 GYB458788:GYD458788 HHX458788:HHZ458788 HRT458788:HRV458788 IBP458788:IBR458788 ILL458788:ILN458788 IVH458788:IVJ458788 JFD458788:JFF458788 JOZ458788:JPB458788 JYV458788:JYX458788 KIR458788:KIT458788 KSN458788:KSP458788 LCJ458788:LCL458788 LMF458788:LMH458788 LWB458788:LWD458788 MFX458788:MFZ458788 MPT458788:MPV458788 MZP458788:MZR458788 NJL458788:NJN458788 NTH458788:NTJ458788 ODD458788:ODF458788 OMZ458788:ONB458788 OWV458788:OWX458788 PGR458788:PGT458788 PQN458788:PQP458788 QAJ458788:QAL458788 QKF458788:QKH458788 QUB458788:QUD458788 RDX458788:RDZ458788 RNT458788:RNV458788 RXP458788:RXR458788 SHL458788:SHN458788 SRH458788:SRJ458788 TBD458788:TBF458788 TKZ458788:TLB458788 TUV458788:TUX458788 UER458788:UET458788 UON458788:UOP458788 UYJ458788:UYL458788 VIF458788:VIH458788 VSB458788:VSD458788 WBX458788:WBZ458788 WLT458788:WLV458788 WVP458788:WVR458788 H524324:J524324 JD524324:JF524324 SZ524324:TB524324 ACV524324:ACX524324 AMR524324:AMT524324 AWN524324:AWP524324 BGJ524324:BGL524324 BQF524324:BQH524324 CAB524324:CAD524324 CJX524324:CJZ524324 CTT524324:CTV524324 DDP524324:DDR524324 DNL524324:DNN524324 DXH524324:DXJ524324 EHD524324:EHF524324 EQZ524324:ERB524324 FAV524324:FAX524324 FKR524324:FKT524324 FUN524324:FUP524324 GEJ524324:GEL524324 GOF524324:GOH524324 GYB524324:GYD524324 HHX524324:HHZ524324 HRT524324:HRV524324 IBP524324:IBR524324 ILL524324:ILN524324 IVH524324:IVJ524324 JFD524324:JFF524324 JOZ524324:JPB524324 JYV524324:JYX524324 KIR524324:KIT524324 KSN524324:KSP524324 LCJ524324:LCL524324 LMF524324:LMH524324 LWB524324:LWD524324 MFX524324:MFZ524324 MPT524324:MPV524324 MZP524324:MZR524324 NJL524324:NJN524324 NTH524324:NTJ524324 ODD524324:ODF524324 OMZ524324:ONB524324 OWV524324:OWX524324 PGR524324:PGT524324 PQN524324:PQP524324 QAJ524324:QAL524324 QKF524324:QKH524324 QUB524324:QUD524324 RDX524324:RDZ524324 RNT524324:RNV524324 RXP524324:RXR524324 SHL524324:SHN524324 SRH524324:SRJ524324 TBD524324:TBF524324 TKZ524324:TLB524324 TUV524324:TUX524324 UER524324:UET524324 UON524324:UOP524324 UYJ524324:UYL524324 VIF524324:VIH524324 VSB524324:VSD524324 WBX524324:WBZ524324 WLT524324:WLV524324 WVP524324:WVR524324 H589860:J589860 JD589860:JF589860 SZ589860:TB589860 ACV589860:ACX589860 AMR589860:AMT589860 AWN589860:AWP589860 BGJ589860:BGL589860 BQF589860:BQH589860 CAB589860:CAD589860 CJX589860:CJZ589860 CTT589860:CTV589860 DDP589860:DDR589860 DNL589860:DNN589860 DXH589860:DXJ589860 EHD589860:EHF589860 EQZ589860:ERB589860 FAV589860:FAX589860 FKR589860:FKT589860 FUN589860:FUP589860 GEJ589860:GEL589860 GOF589860:GOH589860 GYB589860:GYD589860 HHX589860:HHZ589860 HRT589860:HRV589860 IBP589860:IBR589860 ILL589860:ILN589860 IVH589860:IVJ589860 JFD589860:JFF589860 JOZ589860:JPB589860 JYV589860:JYX589860 KIR589860:KIT589860 KSN589860:KSP589860 LCJ589860:LCL589860 LMF589860:LMH589860 LWB589860:LWD589860 MFX589860:MFZ589860 MPT589860:MPV589860 MZP589860:MZR589860 NJL589860:NJN589860 NTH589860:NTJ589860 ODD589860:ODF589860 OMZ589860:ONB589860 OWV589860:OWX589860 PGR589860:PGT589860 PQN589860:PQP589860 QAJ589860:QAL589860 QKF589860:QKH589860 QUB589860:QUD589860 RDX589860:RDZ589860 RNT589860:RNV589860 RXP589860:RXR589860 SHL589860:SHN589860 SRH589860:SRJ589860 TBD589860:TBF589860 TKZ589860:TLB589860 TUV589860:TUX589860 UER589860:UET589860 UON589860:UOP589860 UYJ589860:UYL589860 VIF589860:VIH589860 VSB589860:VSD589860 WBX589860:WBZ589860 WLT589860:WLV589860 WVP589860:WVR589860 H655396:J655396 JD655396:JF655396 SZ655396:TB655396 ACV655396:ACX655396 AMR655396:AMT655396 AWN655396:AWP655396 BGJ655396:BGL655396 BQF655396:BQH655396 CAB655396:CAD655396 CJX655396:CJZ655396 CTT655396:CTV655396 DDP655396:DDR655396 DNL655396:DNN655396 DXH655396:DXJ655396 EHD655396:EHF655396 EQZ655396:ERB655396 FAV655396:FAX655396 FKR655396:FKT655396 FUN655396:FUP655396 GEJ655396:GEL655396 GOF655396:GOH655396 GYB655396:GYD655396 HHX655396:HHZ655396 HRT655396:HRV655396 IBP655396:IBR655396 ILL655396:ILN655396 IVH655396:IVJ655396 JFD655396:JFF655396 JOZ655396:JPB655396 JYV655396:JYX655396 KIR655396:KIT655396 KSN655396:KSP655396 LCJ655396:LCL655396 LMF655396:LMH655396 LWB655396:LWD655396 MFX655396:MFZ655396 MPT655396:MPV655396 MZP655396:MZR655396 NJL655396:NJN655396 NTH655396:NTJ655396 ODD655396:ODF655396 OMZ655396:ONB655396 OWV655396:OWX655396 PGR655396:PGT655396 PQN655396:PQP655396 QAJ655396:QAL655396 QKF655396:QKH655396 QUB655396:QUD655396 RDX655396:RDZ655396 RNT655396:RNV655396 RXP655396:RXR655396 SHL655396:SHN655396 SRH655396:SRJ655396 TBD655396:TBF655396 TKZ655396:TLB655396 TUV655396:TUX655396 UER655396:UET655396 UON655396:UOP655396 UYJ655396:UYL655396 VIF655396:VIH655396 VSB655396:VSD655396 WBX655396:WBZ655396 WLT655396:WLV655396 WVP655396:WVR655396 H720932:J720932 JD720932:JF720932 SZ720932:TB720932 ACV720932:ACX720932 AMR720932:AMT720932 AWN720932:AWP720932 BGJ720932:BGL720932 BQF720932:BQH720932 CAB720932:CAD720932 CJX720932:CJZ720932 CTT720932:CTV720932 DDP720932:DDR720932 DNL720932:DNN720932 DXH720932:DXJ720932 EHD720932:EHF720932 EQZ720932:ERB720932 FAV720932:FAX720932 FKR720932:FKT720932 FUN720932:FUP720932 GEJ720932:GEL720932 GOF720932:GOH720932 GYB720932:GYD720932 HHX720932:HHZ720932 HRT720932:HRV720932 IBP720932:IBR720932 ILL720932:ILN720932 IVH720932:IVJ720932 JFD720932:JFF720932 JOZ720932:JPB720932 JYV720932:JYX720932 KIR720932:KIT720932 KSN720932:KSP720932 LCJ720932:LCL720932 LMF720932:LMH720932 LWB720932:LWD720932 MFX720932:MFZ720932 MPT720932:MPV720932 MZP720932:MZR720932 NJL720932:NJN720932 NTH720932:NTJ720932 ODD720932:ODF720932 OMZ720932:ONB720932 OWV720932:OWX720932 PGR720932:PGT720932 PQN720932:PQP720932 QAJ720932:QAL720932 QKF720932:QKH720932 QUB720932:QUD720932 RDX720932:RDZ720932 RNT720932:RNV720932 RXP720932:RXR720932 SHL720932:SHN720932 SRH720932:SRJ720932 TBD720932:TBF720932 TKZ720932:TLB720932 TUV720932:TUX720932 UER720932:UET720932 UON720932:UOP720932 UYJ720932:UYL720932 VIF720932:VIH720932 VSB720932:VSD720932 WBX720932:WBZ720932 WLT720932:WLV720932 WVP720932:WVR720932 H786468:J786468 JD786468:JF786468 SZ786468:TB786468 ACV786468:ACX786468 AMR786468:AMT786468 AWN786468:AWP786468 BGJ786468:BGL786468 BQF786468:BQH786468 CAB786468:CAD786468 CJX786468:CJZ786468 CTT786468:CTV786468 DDP786468:DDR786468 DNL786468:DNN786468 DXH786468:DXJ786468 EHD786468:EHF786468 EQZ786468:ERB786468 FAV786468:FAX786468 FKR786468:FKT786468 FUN786468:FUP786468 GEJ786468:GEL786468 GOF786468:GOH786468 GYB786468:GYD786468 HHX786468:HHZ786468 HRT786468:HRV786468 IBP786468:IBR786468 ILL786468:ILN786468 IVH786468:IVJ786468 JFD786468:JFF786468 JOZ786468:JPB786468 JYV786468:JYX786468 KIR786468:KIT786468 KSN786468:KSP786468 LCJ786468:LCL786468 LMF786468:LMH786468 LWB786468:LWD786468 MFX786468:MFZ786468 MPT786468:MPV786468 MZP786468:MZR786468 NJL786468:NJN786468 NTH786468:NTJ786468 ODD786468:ODF786468 OMZ786468:ONB786468 OWV786468:OWX786468 PGR786468:PGT786468 PQN786468:PQP786468 QAJ786468:QAL786468 QKF786468:QKH786468 QUB786468:QUD786468 RDX786468:RDZ786468 RNT786468:RNV786468 RXP786468:RXR786468 SHL786468:SHN786468 SRH786468:SRJ786468 TBD786468:TBF786468 TKZ786468:TLB786468 TUV786468:TUX786468 UER786468:UET786468 UON786468:UOP786468 UYJ786468:UYL786468 VIF786468:VIH786468 VSB786468:VSD786468 WBX786468:WBZ786468 WLT786468:WLV786468 WVP786468:WVR786468 H852004:J852004 JD852004:JF852004 SZ852004:TB852004 ACV852004:ACX852004 AMR852004:AMT852004 AWN852004:AWP852004 BGJ852004:BGL852004 BQF852004:BQH852004 CAB852004:CAD852004 CJX852004:CJZ852004 CTT852004:CTV852004 DDP852004:DDR852004 DNL852004:DNN852004 DXH852004:DXJ852004 EHD852004:EHF852004 EQZ852004:ERB852004 FAV852004:FAX852004 FKR852004:FKT852004 FUN852004:FUP852004 GEJ852004:GEL852004 GOF852004:GOH852004 GYB852004:GYD852004 HHX852004:HHZ852004 HRT852004:HRV852004 IBP852004:IBR852004 ILL852004:ILN852004 IVH852004:IVJ852004 JFD852004:JFF852004 JOZ852004:JPB852004 JYV852004:JYX852004 KIR852004:KIT852004 KSN852004:KSP852004 LCJ852004:LCL852004 LMF852004:LMH852004 LWB852004:LWD852004 MFX852004:MFZ852004 MPT852004:MPV852004 MZP852004:MZR852004 NJL852004:NJN852004 NTH852004:NTJ852004 ODD852004:ODF852004 OMZ852004:ONB852004 OWV852004:OWX852004 PGR852004:PGT852004 PQN852004:PQP852004 QAJ852004:QAL852004 QKF852004:QKH852004 QUB852004:QUD852004 RDX852004:RDZ852004 RNT852004:RNV852004 RXP852004:RXR852004 SHL852004:SHN852004 SRH852004:SRJ852004 TBD852004:TBF852004 TKZ852004:TLB852004 TUV852004:TUX852004 UER852004:UET852004 UON852004:UOP852004 UYJ852004:UYL852004 VIF852004:VIH852004 VSB852004:VSD852004 WBX852004:WBZ852004 WLT852004:WLV852004 WVP852004:WVR852004 H917540:J917540 JD917540:JF917540 SZ917540:TB917540 ACV917540:ACX917540 AMR917540:AMT917540 AWN917540:AWP917540 BGJ917540:BGL917540 BQF917540:BQH917540 CAB917540:CAD917540 CJX917540:CJZ917540 CTT917540:CTV917540 DDP917540:DDR917540 DNL917540:DNN917540 DXH917540:DXJ917540 EHD917540:EHF917540 EQZ917540:ERB917540 FAV917540:FAX917540 FKR917540:FKT917540 FUN917540:FUP917540 GEJ917540:GEL917540 GOF917540:GOH917540 GYB917540:GYD917540 HHX917540:HHZ917540 HRT917540:HRV917540 IBP917540:IBR917540 ILL917540:ILN917540 IVH917540:IVJ917540 JFD917540:JFF917540 JOZ917540:JPB917540 JYV917540:JYX917540 KIR917540:KIT917540 KSN917540:KSP917540 LCJ917540:LCL917540 LMF917540:LMH917540 LWB917540:LWD917540 MFX917540:MFZ917540 MPT917540:MPV917540 MZP917540:MZR917540 NJL917540:NJN917540 NTH917540:NTJ917540 ODD917540:ODF917540 OMZ917540:ONB917540 OWV917540:OWX917540 PGR917540:PGT917540 PQN917540:PQP917540 QAJ917540:QAL917540 QKF917540:QKH917540 QUB917540:QUD917540 RDX917540:RDZ917540 RNT917540:RNV917540 RXP917540:RXR917540 SHL917540:SHN917540 SRH917540:SRJ917540 TBD917540:TBF917540 TKZ917540:TLB917540 TUV917540:TUX917540 UER917540:UET917540 UON917540:UOP917540 UYJ917540:UYL917540 VIF917540:VIH917540 VSB917540:VSD917540 WBX917540:WBZ917540 WLT917540:WLV917540 WVP917540:WVR917540 H983076:J983076 JD983076:JF983076 SZ983076:TB983076 ACV983076:ACX983076 AMR983076:AMT983076 AWN983076:AWP983076 BGJ983076:BGL983076 BQF983076:BQH983076 CAB983076:CAD983076 CJX983076:CJZ983076 CTT983076:CTV983076 DDP983076:DDR983076 DNL983076:DNN983076 DXH983076:DXJ983076 EHD983076:EHF983076 EQZ983076:ERB983076 FAV983076:FAX983076 FKR983076:FKT983076 FUN983076:FUP983076 GEJ983076:GEL983076 GOF983076:GOH983076 GYB983076:GYD983076 HHX983076:HHZ983076 HRT983076:HRV983076 IBP983076:IBR983076 ILL983076:ILN983076 IVH983076:IVJ983076 JFD983076:JFF983076 JOZ983076:JPB983076 JYV983076:JYX983076 KIR983076:KIT983076 KSN983076:KSP983076 LCJ983076:LCL983076 LMF983076:LMH983076 LWB983076:LWD983076 MFX983076:MFZ983076 MPT983076:MPV983076 MZP983076:MZR983076 NJL983076:NJN983076 NTH983076:NTJ983076 ODD983076:ODF983076 OMZ983076:ONB983076 OWV983076:OWX983076 PGR983076:PGT983076 PQN983076:PQP983076 QAJ983076:QAL983076 QKF983076:QKH983076 QUB983076:QUD983076 RDX983076:RDZ983076 RNT983076:RNV983076 RXP983076:RXR983076 SHL983076:SHN983076 SRH983076:SRJ983076 TBD983076:TBF983076 TKZ983076:TLB983076 TUV983076:TUX983076 UER983076:UET983076 UON983076:UOP983076 UYJ983076:UYL983076 VIF983076:VIH983076 VSB983076:VSD983076 WBX983076:WBZ983076 WLT983076:WLV983076 WVP983076:WVR983076 H39:J39 JD39:JF39 SZ39:TB39 ACV39:ACX39 AMR39:AMT39 AWN39:AWP39 BGJ39:BGL39 BQF39:BQH39 CAB39:CAD39 CJX39:CJZ39 CTT39:CTV39 DDP39:DDR39 DNL39:DNN39 DXH39:DXJ39 EHD39:EHF39 EQZ39:ERB39 FAV39:FAX39 FKR39:FKT39 FUN39:FUP39 GEJ39:GEL39 GOF39:GOH39 GYB39:GYD39 HHX39:HHZ39 HRT39:HRV39 IBP39:IBR39 ILL39:ILN39 IVH39:IVJ39 JFD39:JFF39 JOZ39:JPB39 JYV39:JYX39 KIR39:KIT39 KSN39:KSP39 LCJ39:LCL39 LMF39:LMH39 LWB39:LWD39 MFX39:MFZ39 MPT39:MPV39 MZP39:MZR39 NJL39:NJN39 NTH39:NTJ39 ODD39:ODF39 OMZ39:ONB39 OWV39:OWX39 PGR39:PGT39 PQN39:PQP39 QAJ39:QAL39 QKF39:QKH39 QUB39:QUD39 RDX39:RDZ39 RNT39:RNV39 RXP39:RXR39 SHL39:SHN39 SRH39:SRJ39 TBD39:TBF39 TKZ39:TLB39 TUV39:TUX39 UER39:UET39 UON39:UOP39 UYJ39:UYL39 VIF39:VIH39 VSB39:VSD39 WBX39:WBZ39 WLT39:WLV39 WVP39:WVR39 H65575:J65575 JD65575:JF65575 SZ65575:TB65575 ACV65575:ACX65575 AMR65575:AMT65575 AWN65575:AWP65575 BGJ65575:BGL65575 BQF65575:BQH65575 CAB65575:CAD65575 CJX65575:CJZ65575 CTT65575:CTV65575 DDP65575:DDR65575 DNL65575:DNN65575 DXH65575:DXJ65575 EHD65575:EHF65575 EQZ65575:ERB65575 FAV65575:FAX65575 FKR65575:FKT65575 FUN65575:FUP65575 GEJ65575:GEL65575 GOF65575:GOH65575 GYB65575:GYD65575 HHX65575:HHZ65575 HRT65575:HRV65575 IBP65575:IBR65575 ILL65575:ILN65575 IVH65575:IVJ65575 JFD65575:JFF65575 JOZ65575:JPB65575 JYV65575:JYX65575 KIR65575:KIT65575 KSN65575:KSP65575 LCJ65575:LCL65575 LMF65575:LMH65575 LWB65575:LWD65575 MFX65575:MFZ65575 MPT65575:MPV65575 MZP65575:MZR65575 NJL65575:NJN65575 NTH65575:NTJ65575 ODD65575:ODF65575 OMZ65575:ONB65575 OWV65575:OWX65575 PGR65575:PGT65575 PQN65575:PQP65575 QAJ65575:QAL65575 QKF65575:QKH65575 QUB65575:QUD65575 RDX65575:RDZ65575 RNT65575:RNV65575 RXP65575:RXR65575 SHL65575:SHN65575 SRH65575:SRJ65575 TBD65575:TBF65575 TKZ65575:TLB65575 TUV65575:TUX65575 UER65575:UET65575 UON65575:UOP65575 UYJ65575:UYL65575 VIF65575:VIH65575 VSB65575:VSD65575 WBX65575:WBZ65575 WLT65575:WLV65575 WVP65575:WVR65575 H131111:J131111 JD131111:JF131111 SZ131111:TB131111 ACV131111:ACX131111 AMR131111:AMT131111 AWN131111:AWP131111 BGJ131111:BGL131111 BQF131111:BQH131111 CAB131111:CAD131111 CJX131111:CJZ131111 CTT131111:CTV131111 DDP131111:DDR131111 DNL131111:DNN131111 DXH131111:DXJ131111 EHD131111:EHF131111 EQZ131111:ERB131111 FAV131111:FAX131111 FKR131111:FKT131111 FUN131111:FUP131111 GEJ131111:GEL131111 GOF131111:GOH131111 GYB131111:GYD131111 HHX131111:HHZ131111 HRT131111:HRV131111 IBP131111:IBR131111 ILL131111:ILN131111 IVH131111:IVJ131111 JFD131111:JFF131111 JOZ131111:JPB131111 JYV131111:JYX131111 KIR131111:KIT131111 KSN131111:KSP131111 LCJ131111:LCL131111 LMF131111:LMH131111 LWB131111:LWD131111 MFX131111:MFZ131111 MPT131111:MPV131111 MZP131111:MZR131111 NJL131111:NJN131111 NTH131111:NTJ131111 ODD131111:ODF131111 OMZ131111:ONB131111 OWV131111:OWX131111 PGR131111:PGT131111 PQN131111:PQP131111 QAJ131111:QAL131111 QKF131111:QKH131111 QUB131111:QUD131111 RDX131111:RDZ131111 RNT131111:RNV131111 RXP131111:RXR131111 SHL131111:SHN131111 SRH131111:SRJ131111 TBD131111:TBF131111 TKZ131111:TLB131111 TUV131111:TUX131111 UER131111:UET131111 UON131111:UOP131111 UYJ131111:UYL131111 VIF131111:VIH131111 VSB131111:VSD131111 WBX131111:WBZ131111 WLT131111:WLV131111 WVP131111:WVR131111 H196647:J196647 JD196647:JF196647 SZ196647:TB196647 ACV196647:ACX196647 AMR196647:AMT196647 AWN196647:AWP196647 BGJ196647:BGL196647 BQF196647:BQH196647 CAB196647:CAD196647 CJX196647:CJZ196647 CTT196647:CTV196647 DDP196647:DDR196647 DNL196647:DNN196647 DXH196647:DXJ196647 EHD196647:EHF196647 EQZ196647:ERB196647 FAV196647:FAX196647 FKR196647:FKT196647 FUN196647:FUP196647 GEJ196647:GEL196647 GOF196647:GOH196647 GYB196647:GYD196647 HHX196647:HHZ196647 HRT196647:HRV196647 IBP196647:IBR196647 ILL196647:ILN196647 IVH196647:IVJ196647 JFD196647:JFF196647 JOZ196647:JPB196647 JYV196647:JYX196647 KIR196647:KIT196647 KSN196647:KSP196647 LCJ196647:LCL196647 LMF196647:LMH196647 LWB196647:LWD196647 MFX196647:MFZ196647 MPT196647:MPV196647 MZP196647:MZR196647 NJL196647:NJN196647 NTH196647:NTJ196647 ODD196647:ODF196647 OMZ196647:ONB196647 OWV196647:OWX196647 PGR196647:PGT196647 PQN196647:PQP196647 QAJ196647:QAL196647 QKF196647:QKH196647 QUB196647:QUD196647 RDX196647:RDZ196647 RNT196647:RNV196647 RXP196647:RXR196647 SHL196647:SHN196647 SRH196647:SRJ196647 TBD196647:TBF196647 TKZ196647:TLB196647 TUV196647:TUX196647 UER196647:UET196647 UON196647:UOP196647 UYJ196647:UYL196647 VIF196647:VIH196647 VSB196647:VSD196647 WBX196647:WBZ196647 WLT196647:WLV196647 WVP196647:WVR196647 H262183:J262183 JD262183:JF262183 SZ262183:TB262183 ACV262183:ACX262183 AMR262183:AMT262183 AWN262183:AWP262183 BGJ262183:BGL262183 BQF262183:BQH262183 CAB262183:CAD262183 CJX262183:CJZ262183 CTT262183:CTV262183 DDP262183:DDR262183 DNL262183:DNN262183 DXH262183:DXJ262183 EHD262183:EHF262183 EQZ262183:ERB262183 FAV262183:FAX262183 FKR262183:FKT262183 FUN262183:FUP262183 GEJ262183:GEL262183 GOF262183:GOH262183 GYB262183:GYD262183 HHX262183:HHZ262183 HRT262183:HRV262183 IBP262183:IBR262183 ILL262183:ILN262183 IVH262183:IVJ262183 JFD262183:JFF262183 JOZ262183:JPB262183 JYV262183:JYX262183 KIR262183:KIT262183 KSN262183:KSP262183 LCJ262183:LCL262183 LMF262183:LMH262183 LWB262183:LWD262183 MFX262183:MFZ262183 MPT262183:MPV262183 MZP262183:MZR262183 NJL262183:NJN262183 NTH262183:NTJ262183 ODD262183:ODF262183 OMZ262183:ONB262183 OWV262183:OWX262183 PGR262183:PGT262183 PQN262183:PQP262183 QAJ262183:QAL262183 QKF262183:QKH262183 QUB262183:QUD262183 RDX262183:RDZ262183 RNT262183:RNV262183 RXP262183:RXR262183 SHL262183:SHN262183 SRH262183:SRJ262183 TBD262183:TBF262183 TKZ262183:TLB262183 TUV262183:TUX262183 UER262183:UET262183 UON262183:UOP262183 UYJ262183:UYL262183 VIF262183:VIH262183 VSB262183:VSD262183 WBX262183:WBZ262183 WLT262183:WLV262183 WVP262183:WVR262183 H327719:J327719 JD327719:JF327719 SZ327719:TB327719 ACV327719:ACX327719 AMR327719:AMT327719 AWN327719:AWP327719 BGJ327719:BGL327719 BQF327719:BQH327719 CAB327719:CAD327719 CJX327719:CJZ327719 CTT327719:CTV327719 DDP327719:DDR327719 DNL327719:DNN327719 DXH327719:DXJ327719 EHD327719:EHF327719 EQZ327719:ERB327719 FAV327719:FAX327719 FKR327719:FKT327719 FUN327719:FUP327719 GEJ327719:GEL327719 GOF327719:GOH327719 GYB327719:GYD327719 HHX327719:HHZ327719 HRT327719:HRV327719 IBP327719:IBR327719 ILL327719:ILN327719 IVH327719:IVJ327719 JFD327719:JFF327719 JOZ327719:JPB327719 JYV327719:JYX327719 KIR327719:KIT327719 KSN327719:KSP327719 LCJ327719:LCL327719 LMF327719:LMH327719 LWB327719:LWD327719 MFX327719:MFZ327719 MPT327719:MPV327719 MZP327719:MZR327719 NJL327719:NJN327719 NTH327719:NTJ327719 ODD327719:ODF327719 OMZ327719:ONB327719 OWV327719:OWX327719 PGR327719:PGT327719 PQN327719:PQP327719 QAJ327719:QAL327719 QKF327719:QKH327719 QUB327719:QUD327719 RDX327719:RDZ327719 RNT327719:RNV327719 RXP327719:RXR327719 SHL327719:SHN327719 SRH327719:SRJ327719 TBD327719:TBF327719 TKZ327719:TLB327719 TUV327719:TUX327719 UER327719:UET327719 UON327719:UOP327719 UYJ327719:UYL327719 VIF327719:VIH327719 VSB327719:VSD327719 WBX327719:WBZ327719 WLT327719:WLV327719 WVP327719:WVR327719 H393255:J393255 JD393255:JF393255 SZ393255:TB393255 ACV393255:ACX393255 AMR393255:AMT393255 AWN393255:AWP393255 BGJ393255:BGL393255 BQF393255:BQH393255 CAB393255:CAD393255 CJX393255:CJZ393255 CTT393255:CTV393255 DDP393255:DDR393255 DNL393255:DNN393255 DXH393255:DXJ393255 EHD393255:EHF393255 EQZ393255:ERB393255 FAV393255:FAX393255 FKR393255:FKT393255 FUN393255:FUP393255 GEJ393255:GEL393255 GOF393255:GOH393255 GYB393255:GYD393255 HHX393255:HHZ393255 HRT393255:HRV393255 IBP393255:IBR393255 ILL393255:ILN393255 IVH393255:IVJ393255 JFD393255:JFF393255 JOZ393255:JPB393255 JYV393255:JYX393255 KIR393255:KIT393255 KSN393255:KSP393255 LCJ393255:LCL393255 LMF393255:LMH393255 LWB393255:LWD393255 MFX393255:MFZ393255 MPT393255:MPV393255 MZP393255:MZR393255 NJL393255:NJN393255 NTH393255:NTJ393255 ODD393255:ODF393255 OMZ393255:ONB393255 OWV393255:OWX393255 PGR393255:PGT393255 PQN393255:PQP393255 QAJ393255:QAL393255 QKF393255:QKH393255 QUB393255:QUD393255 RDX393255:RDZ393255 RNT393255:RNV393255 RXP393255:RXR393255 SHL393255:SHN393255 SRH393255:SRJ393255 TBD393255:TBF393255 TKZ393255:TLB393255 TUV393255:TUX393255 UER393255:UET393255 UON393255:UOP393255 UYJ393255:UYL393255 VIF393255:VIH393255 VSB393255:VSD393255 WBX393255:WBZ393255 WLT393255:WLV393255 WVP393255:WVR393255 H458791:J458791 JD458791:JF458791 SZ458791:TB458791 ACV458791:ACX458791 AMR458791:AMT458791 AWN458791:AWP458791 BGJ458791:BGL458791 BQF458791:BQH458791 CAB458791:CAD458791 CJX458791:CJZ458791 CTT458791:CTV458791 DDP458791:DDR458791 DNL458791:DNN458791 DXH458791:DXJ458791 EHD458791:EHF458791 EQZ458791:ERB458791 FAV458791:FAX458791 FKR458791:FKT458791 FUN458791:FUP458791 GEJ458791:GEL458791 GOF458791:GOH458791 GYB458791:GYD458791 HHX458791:HHZ458791 HRT458791:HRV458791 IBP458791:IBR458791 ILL458791:ILN458791 IVH458791:IVJ458791 JFD458791:JFF458791 JOZ458791:JPB458791 JYV458791:JYX458791 KIR458791:KIT458791 KSN458791:KSP458791 LCJ458791:LCL458791 LMF458791:LMH458791 LWB458791:LWD458791 MFX458791:MFZ458791 MPT458791:MPV458791 MZP458791:MZR458791 NJL458791:NJN458791 NTH458791:NTJ458791 ODD458791:ODF458791 OMZ458791:ONB458791 OWV458791:OWX458791 PGR458791:PGT458791 PQN458791:PQP458791 QAJ458791:QAL458791 QKF458791:QKH458791 QUB458791:QUD458791 RDX458791:RDZ458791 RNT458791:RNV458791 RXP458791:RXR458791 SHL458791:SHN458791 SRH458791:SRJ458791 TBD458791:TBF458791 TKZ458791:TLB458791 TUV458791:TUX458791 UER458791:UET458791 UON458791:UOP458791 UYJ458791:UYL458791 VIF458791:VIH458791 VSB458791:VSD458791 WBX458791:WBZ458791 WLT458791:WLV458791 WVP458791:WVR458791 H524327:J524327 JD524327:JF524327 SZ524327:TB524327 ACV524327:ACX524327 AMR524327:AMT524327 AWN524327:AWP524327 BGJ524327:BGL524327 BQF524327:BQH524327 CAB524327:CAD524327 CJX524327:CJZ524327 CTT524327:CTV524327 DDP524327:DDR524327 DNL524327:DNN524327 DXH524327:DXJ524327 EHD524327:EHF524327 EQZ524327:ERB524327 FAV524327:FAX524327 FKR524327:FKT524327 FUN524327:FUP524327 GEJ524327:GEL524327 GOF524327:GOH524327 GYB524327:GYD524327 HHX524327:HHZ524327 HRT524327:HRV524327 IBP524327:IBR524327 ILL524327:ILN524327 IVH524327:IVJ524327 JFD524327:JFF524327 JOZ524327:JPB524327 JYV524327:JYX524327 KIR524327:KIT524327 KSN524327:KSP524327 LCJ524327:LCL524327 LMF524327:LMH524327 LWB524327:LWD524327 MFX524327:MFZ524327 MPT524327:MPV524327 MZP524327:MZR524327 NJL524327:NJN524327 NTH524327:NTJ524327 ODD524327:ODF524327 OMZ524327:ONB524327 OWV524327:OWX524327 PGR524327:PGT524327 PQN524327:PQP524327 QAJ524327:QAL524327 QKF524327:QKH524327 QUB524327:QUD524327 RDX524327:RDZ524327 RNT524327:RNV524327 RXP524327:RXR524327 SHL524327:SHN524327 SRH524327:SRJ524327 TBD524327:TBF524327 TKZ524327:TLB524327 TUV524327:TUX524327 UER524327:UET524327 UON524327:UOP524327 UYJ524327:UYL524327 VIF524327:VIH524327 VSB524327:VSD524327 WBX524327:WBZ524327 WLT524327:WLV524327 WVP524327:WVR524327 H589863:J589863 JD589863:JF589863 SZ589863:TB589863 ACV589863:ACX589863 AMR589863:AMT589863 AWN589863:AWP589863 BGJ589863:BGL589863 BQF589863:BQH589863 CAB589863:CAD589863 CJX589863:CJZ589863 CTT589863:CTV589863 DDP589863:DDR589863 DNL589863:DNN589863 DXH589863:DXJ589863 EHD589863:EHF589863 EQZ589863:ERB589863 FAV589863:FAX589863 FKR589863:FKT589863 FUN589863:FUP589863 GEJ589863:GEL589863 GOF589863:GOH589863 GYB589863:GYD589863 HHX589863:HHZ589863 HRT589863:HRV589863 IBP589863:IBR589863 ILL589863:ILN589863 IVH589863:IVJ589863 JFD589863:JFF589863 JOZ589863:JPB589863 JYV589863:JYX589863 KIR589863:KIT589863 KSN589863:KSP589863 LCJ589863:LCL589863 LMF589863:LMH589863 LWB589863:LWD589863 MFX589863:MFZ589863 MPT589863:MPV589863 MZP589863:MZR589863 NJL589863:NJN589863 NTH589863:NTJ589863 ODD589863:ODF589863 OMZ589863:ONB589863 OWV589863:OWX589863 PGR589863:PGT589863 PQN589863:PQP589863 QAJ589863:QAL589863 QKF589863:QKH589863 QUB589863:QUD589863 RDX589863:RDZ589863 RNT589863:RNV589863 RXP589863:RXR589863 SHL589863:SHN589863 SRH589863:SRJ589863 TBD589863:TBF589863 TKZ589863:TLB589863 TUV589863:TUX589863 UER589863:UET589863 UON589863:UOP589863 UYJ589863:UYL589863 VIF589863:VIH589863 VSB589863:VSD589863 WBX589863:WBZ589863 WLT589863:WLV589863 WVP589863:WVR589863 H655399:J655399 JD655399:JF655399 SZ655399:TB655399 ACV655399:ACX655399 AMR655399:AMT655399 AWN655399:AWP655399 BGJ655399:BGL655399 BQF655399:BQH655399 CAB655399:CAD655399 CJX655399:CJZ655399 CTT655399:CTV655399 DDP655399:DDR655399 DNL655399:DNN655399 DXH655399:DXJ655399 EHD655399:EHF655399 EQZ655399:ERB655399 FAV655399:FAX655399 FKR655399:FKT655399 FUN655399:FUP655399 GEJ655399:GEL655399 GOF655399:GOH655399 GYB655399:GYD655399 HHX655399:HHZ655399 HRT655399:HRV655399 IBP655399:IBR655399 ILL655399:ILN655399 IVH655399:IVJ655399 JFD655399:JFF655399 JOZ655399:JPB655399 JYV655399:JYX655399 KIR655399:KIT655399 KSN655399:KSP655399 LCJ655399:LCL655399 LMF655399:LMH655399 LWB655399:LWD655399 MFX655399:MFZ655399 MPT655399:MPV655399 MZP655399:MZR655399 NJL655399:NJN655399 NTH655399:NTJ655399 ODD655399:ODF655399 OMZ655399:ONB655399 OWV655399:OWX655399 PGR655399:PGT655399 PQN655399:PQP655399 QAJ655399:QAL655399 QKF655399:QKH655399 QUB655399:QUD655399 RDX655399:RDZ655399 RNT655399:RNV655399 RXP655399:RXR655399 SHL655399:SHN655399 SRH655399:SRJ655399 TBD655399:TBF655399 TKZ655399:TLB655399 TUV655399:TUX655399 UER655399:UET655399 UON655399:UOP655399 UYJ655399:UYL655399 VIF655399:VIH655399 VSB655399:VSD655399 WBX655399:WBZ655399 WLT655399:WLV655399 WVP655399:WVR655399 H720935:J720935 JD720935:JF720935 SZ720935:TB720935 ACV720935:ACX720935 AMR720935:AMT720935 AWN720935:AWP720935 BGJ720935:BGL720935 BQF720935:BQH720935 CAB720935:CAD720935 CJX720935:CJZ720935 CTT720935:CTV720935 DDP720935:DDR720935 DNL720935:DNN720935 DXH720935:DXJ720935 EHD720935:EHF720935 EQZ720935:ERB720935 FAV720935:FAX720935 FKR720935:FKT720935 FUN720935:FUP720935 GEJ720935:GEL720935 GOF720935:GOH720935 GYB720935:GYD720935 HHX720935:HHZ720935 HRT720935:HRV720935 IBP720935:IBR720935 ILL720935:ILN720935 IVH720935:IVJ720935 JFD720935:JFF720935 JOZ720935:JPB720935 JYV720935:JYX720935 KIR720935:KIT720935 KSN720935:KSP720935 LCJ720935:LCL720935 LMF720935:LMH720935 LWB720935:LWD720935 MFX720935:MFZ720935 MPT720935:MPV720935 MZP720935:MZR720935 NJL720935:NJN720935 NTH720935:NTJ720935 ODD720935:ODF720935 OMZ720935:ONB720935 OWV720935:OWX720935 PGR720935:PGT720935 PQN720935:PQP720935 QAJ720935:QAL720935 QKF720935:QKH720935 QUB720935:QUD720935 RDX720935:RDZ720935 RNT720935:RNV720935 RXP720935:RXR720935 SHL720935:SHN720935 SRH720935:SRJ720935 TBD720935:TBF720935 TKZ720935:TLB720935 TUV720935:TUX720935 UER720935:UET720935 UON720935:UOP720935 UYJ720935:UYL720935 VIF720935:VIH720935 VSB720935:VSD720935 WBX720935:WBZ720935 WLT720935:WLV720935 WVP720935:WVR720935 H786471:J786471 JD786471:JF786471 SZ786471:TB786471 ACV786471:ACX786471 AMR786471:AMT786471 AWN786471:AWP786471 BGJ786471:BGL786471 BQF786471:BQH786471 CAB786471:CAD786471 CJX786471:CJZ786471 CTT786471:CTV786471 DDP786471:DDR786471 DNL786471:DNN786471 DXH786471:DXJ786471 EHD786471:EHF786471 EQZ786471:ERB786471 FAV786471:FAX786471 FKR786471:FKT786471 FUN786471:FUP786471 GEJ786471:GEL786471 GOF786471:GOH786471 GYB786471:GYD786471 HHX786471:HHZ786471 HRT786471:HRV786471 IBP786471:IBR786471 ILL786471:ILN786471 IVH786471:IVJ786471 JFD786471:JFF786471 JOZ786471:JPB786471 JYV786471:JYX786471 KIR786471:KIT786471 KSN786471:KSP786471 LCJ786471:LCL786471 LMF786471:LMH786471 LWB786471:LWD786471 MFX786471:MFZ786471 MPT786471:MPV786471 MZP786471:MZR786471 NJL786471:NJN786471 NTH786471:NTJ786471 ODD786471:ODF786471 OMZ786471:ONB786471 OWV786471:OWX786471 PGR786471:PGT786471 PQN786471:PQP786471 QAJ786471:QAL786471 QKF786471:QKH786471 QUB786471:QUD786471 RDX786471:RDZ786471 RNT786471:RNV786471 RXP786471:RXR786471 SHL786471:SHN786471 SRH786471:SRJ786471 TBD786471:TBF786471 TKZ786471:TLB786471 TUV786471:TUX786471 UER786471:UET786471 UON786471:UOP786471 UYJ786471:UYL786471 VIF786471:VIH786471 VSB786471:VSD786471 WBX786471:WBZ786471 WLT786471:WLV786471 WVP786471:WVR786471 H852007:J852007 JD852007:JF852007 SZ852007:TB852007 ACV852007:ACX852007 AMR852007:AMT852007 AWN852007:AWP852007 BGJ852007:BGL852007 BQF852007:BQH852007 CAB852007:CAD852007 CJX852007:CJZ852007 CTT852007:CTV852007 DDP852007:DDR852007 DNL852007:DNN852007 DXH852007:DXJ852007 EHD852007:EHF852007 EQZ852007:ERB852007 FAV852007:FAX852007 FKR852007:FKT852007 FUN852007:FUP852007 GEJ852007:GEL852007 GOF852007:GOH852007 GYB852007:GYD852007 HHX852007:HHZ852007 HRT852007:HRV852007 IBP852007:IBR852007 ILL852007:ILN852007 IVH852007:IVJ852007 JFD852007:JFF852007 JOZ852007:JPB852007 JYV852007:JYX852007 KIR852007:KIT852007 KSN852007:KSP852007 LCJ852007:LCL852007 LMF852007:LMH852007 LWB852007:LWD852007 MFX852007:MFZ852007 MPT852007:MPV852007 MZP852007:MZR852007 NJL852007:NJN852007 NTH852007:NTJ852007 ODD852007:ODF852007 OMZ852007:ONB852007 OWV852007:OWX852007 PGR852007:PGT852007 PQN852007:PQP852007 QAJ852007:QAL852007 QKF852007:QKH852007 QUB852007:QUD852007 RDX852007:RDZ852007 RNT852007:RNV852007 RXP852007:RXR852007 SHL852007:SHN852007 SRH852007:SRJ852007 TBD852007:TBF852007 TKZ852007:TLB852007 TUV852007:TUX852007 UER852007:UET852007 UON852007:UOP852007 UYJ852007:UYL852007 VIF852007:VIH852007 VSB852007:VSD852007 WBX852007:WBZ852007 WLT852007:WLV852007 WVP852007:WVR852007 H917543:J917543 JD917543:JF917543 SZ917543:TB917543 ACV917543:ACX917543 AMR917543:AMT917543 AWN917543:AWP917543 BGJ917543:BGL917543 BQF917543:BQH917543 CAB917543:CAD917543 CJX917543:CJZ917543 CTT917543:CTV917543 DDP917543:DDR917543 DNL917543:DNN917543 DXH917543:DXJ917543 EHD917543:EHF917543 EQZ917543:ERB917543 FAV917543:FAX917543 FKR917543:FKT917543 FUN917543:FUP917543 GEJ917543:GEL917543 GOF917543:GOH917543 GYB917543:GYD917543 HHX917543:HHZ917543 HRT917543:HRV917543 IBP917543:IBR917543 ILL917543:ILN917543 IVH917543:IVJ917543 JFD917543:JFF917543 JOZ917543:JPB917543 JYV917543:JYX917543 KIR917543:KIT917543 KSN917543:KSP917543 LCJ917543:LCL917543 LMF917543:LMH917543 LWB917543:LWD917543 MFX917543:MFZ917543 MPT917543:MPV917543 MZP917543:MZR917543 NJL917543:NJN917543 NTH917543:NTJ917543 ODD917543:ODF917543 OMZ917543:ONB917543 OWV917543:OWX917543 PGR917543:PGT917543 PQN917543:PQP917543 QAJ917543:QAL917543 QKF917543:QKH917543 QUB917543:QUD917543 RDX917543:RDZ917543 RNT917543:RNV917543 RXP917543:RXR917543 SHL917543:SHN917543 SRH917543:SRJ917543 TBD917543:TBF917543 TKZ917543:TLB917543 TUV917543:TUX917543 UER917543:UET917543 UON917543:UOP917543 UYJ917543:UYL917543 VIF917543:VIH917543 VSB917543:VSD917543 WBX917543:WBZ917543 WLT917543:WLV917543 WVP917543:WVR917543 H983079:J983079 JD983079:JF983079 SZ983079:TB983079 ACV983079:ACX983079 AMR983079:AMT983079 AWN983079:AWP983079 BGJ983079:BGL983079 BQF983079:BQH983079 CAB983079:CAD983079 CJX983079:CJZ983079 CTT983079:CTV983079 DDP983079:DDR983079 DNL983079:DNN983079 DXH983079:DXJ983079 EHD983079:EHF983079 EQZ983079:ERB983079 FAV983079:FAX983079 FKR983079:FKT983079 FUN983079:FUP983079 GEJ983079:GEL983079 GOF983079:GOH983079 GYB983079:GYD983079 HHX983079:HHZ983079 HRT983079:HRV983079 IBP983079:IBR983079 ILL983079:ILN983079 IVH983079:IVJ983079 JFD983079:JFF983079 JOZ983079:JPB983079 JYV983079:JYX983079 KIR983079:KIT983079 KSN983079:KSP983079 LCJ983079:LCL983079 LMF983079:LMH983079 LWB983079:LWD983079 MFX983079:MFZ983079 MPT983079:MPV983079 MZP983079:MZR983079 NJL983079:NJN983079 NTH983079:NTJ983079 ODD983079:ODF983079 OMZ983079:ONB983079 OWV983079:OWX983079 PGR983079:PGT983079 PQN983079:PQP983079 QAJ983079:QAL983079 QKF983079:QKH983079 QUB983079:QUD983079 RDX983079:RDZ983079 RNT983079:RNV983079 RXP983079:RXR983079 SHL983079:SHN983079 SRH983079:SRJ983079 TBD983079:TBF983079 TKZ983079:TLB983079 TUV983079:TUX983079 UER983079:UET983079 UON983079:UOP983079 UYJ983079:UYL983079 VIF983079:VIH983079 VSB983079:VSD983079 WBX983079:WBZ983079 WLT983079:WLV983079 WVP983079:WVR983079">
      <formula1>$U$44:$U$48</formula1>
    </dataValidation>
    <dataValidation type="list" allowBlank="1" sqref="H40:J40 JD40:JF40 SZ40:TB40 ACV40:ACX40 AMR40:AMT40 AWN40:AWP40 BGJ40:BGL40 BQF40:BQH40 CAB40:CAD40 CJX40:CJZ40 CTT40:CTV40 DDP40:DDR40 DNL40:DNN40 DXH40:DXJ40 EHD40:EHF40 EQZ40:ERB40 FAV40:FAX40 FKR40:FKT40 FUN40:FUP40 GEJ40:GEL40 GOF40:GOH40 GYB40:GYD40 HHX40:HHZ40 HRT40:HRV40 IBP40:IBR40 ILL40:ILN40 IVH40:IVJ40 JFD40:JFF40 JOZ40:JPB40 JYV40:JYX40 KIR40:KIT40 KSN40:KSP40 LCJ40:LCL40 LMF40:LMH40 LWB40:LWD40 MFX40:MFZ40 MPT40:MPV40 MZP40:MZR40 NJL40:NJN40 NTH40:NTJ40 ODD40:ODF40 OMZ40:ONB40 OWV40:OWX40 PGR40:PGT40 PQN40:PQP40 QAJ40:QAL40 QKF40:QKH40 QUB40:QUD40 RDX40:RDZ40 RNT40:RNV40 RXP40:RXR40 SHL40:SHN40 SRH40:SRJ40 TBD40:TBF40 TKZ40:TLB40 TUV40:TUX40 UER40:UET40 UON40:UOP40 UYJ40:UYL40 VIF40:VIH40 VSB40:VSD40 WBX40:WBZ40 WLT40:WLV40 WVP40:WVR40 H65576:J65576 JD65576:JF65576 SZ65576:TB65576 ACV65576:ACX65576 AMR65576:AMT65576 AWN65576:AWP65576 BGJ65576:BGL65576 BQF65576:BQH65576 CAB65576:CAD65576 CJX65576:CJZ65576 CTT65576:CTV65576 DDP65576:DDR65576 DNL65576:DNN65576 DXH65576:DXJ65576 EHD65576:EHF65576 EQZ65576:ERB65576 FAV65576:FAX65576 FKR65576:FKT65576 FUN65576:FUP65576 GEJ65576:GEL65576 GOF65576:GOH65576 GYB65576:GYD65576 HHX65576:HHZ65576 HRT65576:HRV65576 IBP65576:IBR65576 ILL65576:ILN65576 IVH65576:IVJ65576 JFD65576:JFF65576 JOZ65576:JPB65576 JYV65576:JYX65576 KIR65576:KIT65576 KSN65576:KSP65576 LCJ65576:LCL65576 LMF65576:LMH65576 LWB65576:LWD65576 MFX65576:MFZ65576 MPT65576:MPV65576 MZP65576:MZR65576 NJL65576:NJN65576 NTH65576:NTJ65576 ODD65576:ODF65576 OMZ65576:ONB65576 OWV65576:OWX65576 PGR65576:PGT65576 PQN65576:PQP65576 QAJ65576:QAL65576 QKF65576:QKH65576 QUB65576:QUD65576 RDX65576:RDZ65576 RNT65576:RNV65576 RXP65576:RXR65576 SHL65576:SHN65576 SRH65576:SRJ65576 TBD65576:TBF65576 TKZ65576:TLB65576 TUV65576:TUX65576 UER65576:UET65576 UON65576:UOP65576 UYJ65576:UYL65576 VIF65576:VIH65576 VSB65576:VSD65576 WBX65576:WBZ65576 WLT65576:WLV65576 WVP65576:WVR65576 H131112:J131112 JD131112:JF131112 SZ131112:TB131112 ACV131112:ACX131112 AMR131112:AMT131112 AWN131112:AWP131112 BGJ131112:BGL131112 BQF131112:BQH131112 CAB131112:CAD131112 CJX131112:CJZ131112 CTT131112:CTV131112 DDP131112:DDR131112 DNL131112:DNN131112 DXH131112:DXJ131112 EHD131112:EHF131112 EQZ131112:ERB131112 FAV131112:FAX131112 FKR131112:FKT131112 FUN131112:FUP131112 GEJ131112:GEL131112 GOF131112:GOH131112 GYB131112:GYD131112 HHX131112:HHZ131112 HRT131112:HRV131112 IBP131112:IBR131112 ILL131112:ILN131112 IVH131112:IVJ131112 JFD131112:JFF131112 JOZ131112:JPB131112 JYV131112:JYX131112 KIR131112:KIT131112 KSN131112:KSP131112 LCJ131112:LCL131112 LMF131112:LMH131112 LWB131112:LWD131112 MFX131112:MFZ131112 MPT131112:MPV131112 MZP131112:MZR131112 NJL131112:NJN131112 NTH131112:NTJ131112 ODD131112:ODF131112 OMZ131112:ONB131112 OWV131112:OWX131112 PGR131112:PGT131112 PQN131112:PQP131112 QAJ131112:QAL131112 QKF131112:QKH131112 QUB131112:QUD131112 RDX131112:RDZ131112 RNT131112:RNV131112 RXP131112:RXR131112 SHL131112:SHN131112 SRH131112:SRJ131112 TBD131112:TBF131112 TKZ131112:TLB131112 TUV131112:TUX131112 UER131112:UET131112 UON131112:UOP131112 UYJ131112:UYL131112 VIF131112:VIH131112 VSB131112:VSD131112 WBX131112:WBZ131112 WLT131112:WLV131112 WVP131112:WVR131112 H196648:J196648 JD196648:JF196648 SZ196648:TB196648 ACV196648:ACX196648 AMR196648:AMT196648 AWN196648:AWP196648 BGJ196648:BGL196648 BQF196648:BQH196648 CAB196648:CAD196648 CJX196648:CJZ196648 CTT196648:CTV196648 DDP196648:DDR196648 DNL196648:DNN196648 DXH196648:DXJ196648 EHD196648:EHF196648 EQZ196648:ERB196648 FAV196648:FAX196648 FKR196648:FKT196648 FUN196648:FUP196648 GEJ196648:GEL196648 GOF196648:GOH196648 GYB196648:GYD196648 HHX196648:HHZ196648 HRT196648:HRV196648 IBP196648:IBR196648 ILL196648:ILN196648 IVH196648:IVJ196648 JFD196648:JFF196648 JOZ196648:JPB196648 JYV196648:JYX196648 KIR196648:KIT196648 KSN196648:KSP196648 LCJ196648:LCL196648 LMF196648:LMH196648 LWB196648:LWD196648 MFX196648:MFZ196648 MPT196648:MPV196648 MZP196648:MZR196648 NJL196648:NJN196648 NTH196648:NTJ196648 ODD196648:ODF196648 OMZ196648:ONB196648 OWV196648:OWX196648 PGR196648:PGT196648 PQN196648:PQP196648 QAJ196648:QAL196648 QKF196648:QKH196648 QUB196648:QUD196648 RDX196648:RDZ196648 RNT196648:RNV196648 RXP196648:RXR196648 SHL196648:SHN196648 SRH196648:SRJ196648 TBD196648:TBF196648 TKZ196648:TLB196648 TUV196648:TUX196648 UER196648:UET196648 UON196648:UOP196648 UYJ196648:UYL196648 VIF196648:VIH196648 VSB196648:VSD196648 WBX196648:WBZ196648 WLT196648:WLV196648 WVP196648:WVR196648 H262184:J262184 JD262184:JF262184 SZ262184:TB262184 ACV262184:ACX262184 AMR262184:AMT262184 AWN262184:AWP262184 BGJ262184:BGL262184 BQF262184:BQH262184 CAB262184:CAD262184 CJX262184:CJZ262184 CTT262184:CTV262184 DDP262184:DDR262184 DNL262184:DNN262184 DXH262184:DXJ262184 EHD262184:EHF262184 EQZ262184:ERB262184 FAV262184:FAX262184 FKR262184:FKT262184 FUN262184:FUP262184 GEJ262184:GEL262184 GOF262184:GOH262184 GYB262184:GYD262184 HHX262184:HHZ262184 HRT262184:HRV262184 IBP262184:IBR262184 ILL262184:ILN262184 IVH262184:IVJ262184 JFD262184:JFF262184 JOZ262184:JPB262184 JYV262184:JYX262184 KIR262184:KIT262184 KSN262184:KSP262184 LCJ262184:LCL262184 LMF262184:LMH262184 LWB262184:LWD262184 MFX262184:MFZ262184 MPT262184:MPV262184 MZP262184:MZR262184 NJL262184:NJN262184 NTH262184:NTJ262184 ODD262184:ODF262184 OMZ262184:ONB262184 OWV262184:OWX262184 PGR262184:PGT262184 PQN262184:PQP262184 QAJ262184:QAL262184 QKF262184:QKH262184 QUB262184:QUD262184 RDX262184:RDZ262184 RNT262184:RNV262184 RXP262184:RXR262184 SHL262184:SHN262184 SRH262184:SRJ262184 TBD262184:TBF262184 TKZ262184:TLB262184 TUV262184:TUX262184 UER262184:UET262184 UON262184:UOP262184 UYJ262184:UYL262184 VIF262184:VIH262184 VSB262184:VSD262184 WBX262184:WBZ262184 WLT262184:WLV262184 WVP262184:WVR262184 H327720:J327720 JD327720:JF327720 SZ327720:TB327720 ACV327720:ACX327720 AMR327720:AMT327720 AWN327720:AWP327720 BGJ327720:BGL327720 BQF327720:BQH327720 CAB327720:CAD327720 CJX327720:CJZ327720 CTT327720:CTV327720 DDP327720:DDR327720 DNL327720:DNN327720 DXH327720:DXJ327720 EHD327720:EHF327720 EQZ327720:ERB327720 FAV327720:FAX327720 FKR327720:FKT327720 FUN327720:FUP327720 GEJ327720:GEL327720 GOF327720:GOH327720 GYB327720:GYD327720 HHX327720:HHZ327720 HRT327720:HRV327720 IBP327720:IBR327720 ILL327720:ILN327720 IVH327720:IVJ327720 JFD327720:JFF327720 JOZ327720:JPB327720 JYV327720:JYX327720 KIR327720:KIT327720 KSN327720:KSP327720 LCJ327720:LCL327720 LMF327720:LMH327720 LWB327720:LWD327720 MFX327720:MFZ327720 MPT327720:MPV327720 MZP327720:MZR327720 NJL327720:NJN327720 NTH327720:NTJ327720 ODD327720:ODF327720 OMZ327720:ONB327720 OWV327720:OWX327720 PGR327720:PGT327720 PQN327720:PQP327720 QAJ327720:QAL327720 QKF327720:QKH327720 QUB327720:QUD327720 RDX327720:RDZ327720 RNT327720:RNV327720 RXP327720:RXR327720 SHL327720:SHN327720 SRH327720:SRJ327720 TBD327720:TBF327720 TKZ327720:TLB327720 TUV327720:TUX327720 UER327720:UET327720 UON327720:UOP327720 UYJ327720:UYL327720 VIF327720:VIH327720 VSB327720:VSD327720 WBX327720:WBZ327720 WLT327720:WLV327720 WVP327720:WVR327720 H393256:J393256 JD393256:JF393256 SZ393256:TB393256 ACV393256:ACX393256 AMR393256:AMT393256 AWN393256:AWP393256 BGJ393256:BGL393256 BQF393256:BQH393256 CAB393256:CAD393256 CJX393256:CJZ393256 CTT393256:CTV393256 DDP393256:DDR393256 DNL393256:DNN393256 DXH393256:DXJ393256 EHD393256:EHF393256 EQZ393256:ERB393256 FAV393256:FAX393256 FKR393256:FKT393256 FUN393256:FUP393256 GEJ393256:GEL393256 GOF393256:GOH393256 GYB393256:GYD393256 HHX393256:HHZ393256 HRT393256:HRV393256 IBP393256:IBR393256 ILL393256:ILN393256 IVH393256:IVJ393256 JFD393256:JFF393256 JOZ393256:JPB393256 JYV393256:JYX393256 KIR393256:KIT393256 KSN393256:KSP393256 LCJ393256:LCL393256 LMF393256:LMH393256 LWB393256:LWD393256 MFX393256:MFZ393256 MPT393256:MPV393256 MZP393256:MZR393256 NJL393256:NJN393256 NTH393256:NTJ393256 ODD393256:ODF393256 OMZ393256:ONB393256 OWV393256:OWX393256 PGR393256:PGT393256 PQN393256:PQP393256 QAJ393256:QAL393256 QKF393256:QKH393256 QUB393256:QUD393256 RDX393256:RDZ393256 RNT393256:RNV393256 RXP393256:RXR393256 SHL393256:SHN393256 SRH393256:SRJ393256 TBD393256:TBF393256 TKZ393256:TLB393256 TUV393256:TUX393256 UER393256:UET393256 UON393256:UOP393256 UYJ393256:UYL393256 VIF393256:VIH393256 VSB393256:VSD393256 WBX393256:WBZ393256 WLT393256:WLV393256 WVP393256:WVR393256 H458792:J458792 JD458792:JF458792 SZ458792:TB458792 ACV458792:ACX458792 AMR458792:AMT458792 AWN458792:AWP458792 BGJ458792:BGL458792 BQF458792:BQH458792 CAB458792:CAD458792 CJX458792:CJZ458792 CTT458792:CTV458792 DDP458792:DDR458792 DNL458792:DNN458792 DXH458792:DXJ458792 EHD458792:EHF458792 EQZ458792:ERB458792 FAV458792:FAX458792 FKR458792:FKT458792 FUN458792:FUP458792 GEJ458792:GEL458792 GOF458792:GOH458792 GYB458792:GYD458792 HHX458792:HHZ458792 HRT458792:HRV458792 IBP458792:IBR458792 ILL458792:ILN458792 IVH458792:IVJ458792 JFD458792:JFF458792 JOZ458792:JPB458792 JYV458792:JYX458792 KIR458792:KIT458792 KSN458792:KSP458792 LCJ458792:LCL458792 LMF458792:LMH458792 LWB458792:LWD458792 MFX458792:MFZ458792 MPT458792:MPV458792 MZP458792:MZR458792 NJL458792:NJN458792 NTH458792:NTJ458792 ODD458792:ODF458792 OMZ458792:ONB458792 OWV458792:OWX458792 PGR458792:PGT458792 PQN458792:PQP458792 QAJ458792:QAL458792 QKF458792:QKH458792 QUB458792:QUD458792 RDX458792:RDZ458792 RNT458792:RNV458792 RXP458792:RXR458792 SHL458792:SHN458792 SRH458792:SRJ458792 TBD458792:TBF458792 TKZ458792:TLB458792 TUV458792:TUX458792 UER458792:UET458792 UON458792:UOP458792 UYJ458792:UYL458792 VIF458792:VIH458792 VSB458792:VSD458792 WBX458792:WBZ458792 WLT458792:WLV458792 WVP458792:WVR458792 H524328:J524328 JD524328:JF524328 SZ524328:TB524328 ACV524328:ACX524328 AMR524328:AMT524328 AWN524328:AWP524328 BGJ524328:BGL524328 BQF524328:BQH524328 CAB524328:CAD524328 CJX524328:CJZ524328 CTT524328:CTV524328 DDP524328:DDR524328 DNL524328:DNN524328 DXH524328:DXJ524328 EHD524328:EHF524328 EQZ524328:ERB524328 FAV524328:FAX524328 FKR524328:FKT524328 FUN524328:FUP524328 GEJ524328:GEL524328 GOF524328:GOH524328 GYB524328:GYD524328 HHX524328:HHZ524328 HRT524328:HRV524328 IBP524328:IBR524328 ILL524328:ILN524328 IVH524328:IVJ524328 JFD524328:JFF524328 JOZ524328:JPB524328 JYV524328:JYX524328 KIR524328:KIT524328 KSN524328:KSP524328 LCJ524328:LCL524328 LMF524328:LMH524328 LWB524328:LWD524328 MFX524328:MFZ524328 MPT524328:MPV524328 MZP524328:MZR524328 NJL524328:NJN524328 NTH524328:NTJ524328 ODD524328:ODF524328 OMZ524328:ONB524328 OWV524328:OWX524328 PGR524328:PGT524328 PQN524328:PQP524328 QAJ524328:QAL524328 QKF524328:QKH524328 QUB524328:QUD524328 RDX524328:RDZ524328 RNT524328:RNV524328 RXP524328:RXR524328 SHL524328:SHN524328 SRH524328:SRJ524328 TBD524328:TBF524328 TKZ524328:TLB524328 TUV524328:TUX524328 UER524328:UET524328 UON524328:UOP524328 UYJ524328:UYL524328 VIF524328:VIH524328 VSB524328:VSD524328 WBX524328:WBZ524328 WLT524328:WLV524328 WVP524328:WVR524328 H589864:J589864 JD589864:JF589864 SZ589864:TB589864 ACV589864:ACX589864 AMR589864:AMT589864 AWN589864:AWP589864 BGJ589864:BGL589864 BQF589864:BQH589864 CAB589864:CAD589864 CJX589864:CJZ589864 CTT589864:CTV589864 DDP589864:DDR589864 DNL589864:DNN589864 DXH589864:DXJ589864 EHD589864:EHF589864 EQZ589864:ERB589864 FAV589864:FAX589864 FKR589864:FKT589864 FUN589864:FUP589864 GEJ589864:GEL589864 GOF589864:GOH589864 GYB589864:GYD589864 HHX589864:HHZ589864 HRT589864:HRV589864 IBP589864:IBR589864 ILL589864:ILN589864 IVH589864:IVJ589864 JFD589864:JFF589864 JOZ589864:JPB589864 JYV589864:JYX589864 KIR589864:KIT589864 KSN589864:KSP589864 LCJ589864:LCL589864 LMF589864:LMH589864 LWB589864:LWD589864 MFX589864:MFZ589864 MPT589864:MPV589864 MZP589864:MZR589864 NJL589864:NJN589864 NTH589864:NTJ589864 ODD589864:ODF589864 OMZ589864:ONB589864 OWV589864:OWX589864 PGR589864:PGT589864 PQN589864:PQP589864 QAJ589864:QAL589864 QKF589864:QKH589864 QUB589864:QUD589864 RDX589864:RDZ589864 RNT589864:RNV589864 RXP589864:RXR589864 SHL589864:SHN589864 SRH589864:SRJ589864 TBD589864:TBF589864 TKZ589864:TLB589864 TUV589864:TUX589864 UER589864:UET589864 UON589864:UOP589864 UYJ589864:UYL589864 VIF589864:VIH589864 VSB589864:VSD589864 WBX589864:WBZ589864 WLT589864:WLV589864 WVP589864:WVR589864 H655400:J655400 JD655400:JF655400 SZ655400:TB655400 ACV655400:ACX655400 AMR655400:AMT655400 AWN655400:AWP655400 BGJ655400:BGL655400 BQF655400:BQH655400 CAB655400:CAD655400 CJX655400:CJZ655400 CTT655400:CTV655400 DDP655400:DDR655400 DNL655400:DNN655400 DXH655400:DXJ655400 EHD655400:EHF655400 EQZ655400:ERB655400 FAV655400:FAX655400 FKR655400:FKT655400 FUN655400:FUP655400 GEJ655400:GEL655400 GOF655400:GOH655400 GYB655400:GYD655400 HHX655400:HHZ655400 HRT655400:HRV655400 IBP655400:IBR655400 ILL655400:ILN655400 IVH655400:IVJ655400 JFD655400:JFF655400 JOZ655400:JPB655400 JYV655400:JYX655400 KIR655400:KIT655400 KSN655400:KSP655400 LCJ655400:LCL655400 LMF655400:LMH655400 LWB655400:LWD655400 MFX655400:MFZ655400 MPT655400:MPV655400 MZP655400:MZR655400 NJL655400:NJN655400 NTH655400:NTJ655400 ODD655400:ODF655400 OMZ655400:ONB655400 OWV655400:OWX655400 PGR655400:PGT655400 PQN655400:PQP655400 QAJ655400:QAL655400 QKF655400:QKH655400 QUB655400:QUD655400 RDX655400:RDZ655400 RNT655400:RNV655400 RXP655400:RXR655400 SHL655400:SHN655400 SRH655400:SRJ655400 TBD655400:TBF655400 TKZ655400:TLB655400 TUV655400:TUX655400 UER655400:UET655400 UON655400:UOP655400 UYJ655400:UYL655400 VIF655400:VIH655400 VSB655400:VSD655400 WBX655400:WBZ655400 WLT655400:WLV655400 WVP655400:WVR655400 H720936:J720936 JD720936:JF720936 SZ720936:TB720936 ACV720936:ACX720936 AMR720936:AMT720936 AWN720936:AWP720936 BGJ720936:BGL720936 BQF720936:BQH720936 CAB720936:CAD720936 CJX720936:CJZ720936 CTT720936:CTV720936 DDP720936:DDR720936 DNL720936:DNN720936 DXH720936:DXJ720936 EHD720936:EHF720936 EQZ720936:ERB720936 FAV720936:FAX720936 FKR720936:FKT720936 FUN720936:FUP720936 GEJ720936:GEL720936 GOF720936:GOH720936 GYB720936:GYD720936 HHX720936:HHZ720936 HRT720936:HRV720936 IBP720936:IBR720936 ILL720936:ILN720936 IVH720936:IVJ720936 JFD720936:JFF720936 JOZ720936:JPB720936 JYV720936:JYX720936 KIR720936:KIT720936 KSN720936:KSP720936 LCJ720936:LCL720936 LMF720936:LMH720936 LWB720936:LWD720936 MFX720936:MFZ720936 MPT720936:MPV720936 MZP720936:MZR720936 NJL720936:NJN720936 NTH720936:NTJ720936 ODD720936:ODF720936 OMZ720936:ONB720936 OWV720936:OWX720936 PGR720936:PGT720936 PQN720936:PQP720936 QAJ720936:QAL720936 QKF720936:QKH720936 QUB720936:QUD720936 RDX720936:RDZ720936 RNT720936:RNV720936 RXP720936:RXR720936 SHL720936:SHN720936 SRH720936:SRJ720936 TBD720936:TBF720936 TKZ720936:TLB720936 TUV720936:TUX720936 UER720936:UET720936 UON720936:UOP720936 UYJ720936:UYL720936 VIF720936:VIH720936 VSB720936:VSD720936 WBX720936:WBZ720936 WLT720936:WLV720936 WVP720936:WVR720936 H786472:J786472 JD786472:JF786472 SZ786472:TB786472 ACV786472:ACX786472 AMR786472:AMT786472 AWN786472:AWP786472 BGJ786472:BGL786472 BQF786472:BQH786472 CAB786472:CAD786472 CJX786472:CJZ786472 CTT786472:CTV786472 DDP786472:DDR786472 DNL786472:DNN786472 DXH786472:DXJ786472 EHD786472:EHF786472 EQZ786472:ERB786472 FAV786472:FAX786472 FKR786472:FKT786472 FUN786472:FUP786472 GEJ786472:GEL786472 GOF786472:GOH786472 GYB786472:GYD786472 HHX786472:HHZ786472 HRT786472:HRV786472 IBP786472:IBR786472 ILL786472:ILN786472 IVH786472:IVJ786472 JFD786472:JFF786472 JOZ786472:JPB786472 JYV786472:JYX786472 KIR786472:KIT786472 KSN786472:KSP786472 LCJ786472:LCL786472 LMF786472:LMH786472 LWB786472:LWD786472 MFX786472:MFZ786472 MPT786472:MPV786472 MZP786472:MZR786472 NJL786472:NJN786472 NTH786472:NTJ786472 ODD786472:ODF786472 OMZ786472:ONB786472 OWV786472:OWX786472 PGR786472:PGT786472 PQN786472:PQP786472 QAJ786472:QAL786472 QKF786472:QKH786472 QUB786472:QUD786472 RDX786472:RDZ786472 RNT786472:RNV786472 RXP786472:RXR786472 SHL786472:SHN786472 SRH786472:SRJ786472 TBD786472:TBF786472 TKZ786472:TLB786472 TUV786472:TUX786472 UER786472:UET786472 UON786472:UOP786472 UYJ786472:UYL786472 VIF786472:VIH786472 VSB786472:VSD786472 WBX786472:WBZ786472 WLT786472:WLV786472 WVP786472:WVR786472 H852008:J852008 JD852008:JF852008 SZ852008:TB852008 ACV852008:ACX852008 AMR852008:AMT852008 AWN852008:AWP852008 BGJ852008:BGL852008 BQF852008:BQH852008 CAB852008:CAD852008 CJX852008:CJZ852008 CTT852008:CTV852008 DDP852008:DDR852008 DNL852008:DNN852008 DXH852008:DXJ852008 EHD852008:EHF852008 EQZ852008:ERB852008 FAV852008:FAX852008 FKR852008:FKT852008 FUN852008:FUP852008 GEJ852008:GEL852008 GOF852008:GOH852008 GYB852008:GYD852008 HHX852008:HHZ852008 HRT852008:HRV852008 IBP852008:IBR852008 ILL852008:ILN852008 IVH852008:IVJ852008 JFD852008:JFF852008 JOZ852008:JPB852008 JYV852008:JYX852008 KIR852008:KIT852008 KSN852008:KSP852008 LCJ852008:LCL852008 LMF852008:LMH852008 LWB852008:LWD852008 MFX852008:MFZ852008 MPT852008:MPV852008 MZP852008:MZR852008 NJL852008:NJN852008 NTH852008:NTJ852008 ODD852008:ODF852008 OMZ852008:ONB852008 OWV852008:OWX852008 PGR852008:PGT852008 PQN852008:PQP852008 QAJ852008:QAL852008 QKF852008:QKH852008 QUB852008:QUD852008 RDX852008:RDZ852008 RNT852008:RNV852008 RXP852008:RXR852008 SHL852008:SHN852008 SRH852008:SRJ852008 TBD852008:TBF852008 TKZ852008:TLB852008 TUV852008:TUX852008 UER852008:UET852008 UON852008:UOP852008 UYJ852008:UYL852008 VIF852008:VIH852008 VSB852008:VSD852008 WBX852008:WBZ852008 WLT852008:WLV852008 WVP852008:WVR852008 H917544:J917544 JD917544:JF917544 SZ917544:TB917544 ACV917544:ACX917544 AMR917544:AMT917544 AWN917544:AWP917544 BGJ917544:BGL917544 BQF917544:BQH917544 CAB917544:CAD917544 CJX917544:CJZ917544 CTT917544:CTV917544 DDP917544:DDR917544 DNL917544:DNN917544 DXH917544:DXJ917544 EHD917544:EHF917544 EQZ917544:ERB917544 FAV917544:FAX917544 FKR917544:FKT917544 FUN917544:FUP917544 GEJ917544:GEL917544 GOF917544:GOH917544 GYB917544:GYD917544 HHX917544:HHZ917544 HRT917544:HRV917544 IBP917544:IBR917544 ILL917544:ILN917544 IVH917544:IVJ917544 JFD917544:JFF917544 JOZ917544:JPB917544 JYV917544:JYX917544 KIR917544:KIT917544 KSN917544:KSP917544 LCJ917544:LCL917544 LMF917544:LMH917544 LWB917544:LWD917544 MFX917544:MFZ917544 MPT917544:MPV917544 MZP917544:MZR917544 NJL917544:NJN917544 NTH917544:NTJ917544 ODD917544:ODF917544 OMZ917544:ONB917544 OWV917544:OWX917544 PGR917544:PGT917544 PQN917544:PQP917544 QAJ917544:QAL917544 QKF917544:QKH917544 QUB917544:QUD917544 RDX917544:RDZ917544 RNT917544:RNV917544 RXP917544:RXR917544 SHL917544:SHN917544 SRH917544:SRJ917544 TBD917544:TBF917544 TKZ917544:TLB917544 TUV917544:TUX917544 UER917544:UET917544 UON917544:UOP917544 UYJ917544:UYL917544 VIF917544:VIH917544 VSB917544:VSD917544 WBX917544:WBZ917544 WLT917544:WLV917544 WVP917544:WVR917544 H983080:J983080 JD983080:JF983080 SZ983080:TB983080 ACV983080:ACX983080 AMR983080:AMT983080 AWN983080:AWP983080 BGJ983080:BGL983080 BQF983080:BQH983080 CAB983080:CAD983080 CJX983080:CJZ983080 CTT983080:CTV983080 DDP983080:DDR983080 DNL983080:DNN983080 DXH983080:DXJ983080 EHD983080:EHF983080 EQZ983080:ERB983080 FAV983080:FAX983080 FKR983080:FKT983080 FUN983080:FUP983080 GEJ983080:GEL983080 GOF983080:GOH983080 GYB983080:GYD983080 HHX983080:HHZ983080 HRT983080:HRV983080 IBP983080:IBR983080 ILL983080:ILN983080 IVH983080:IVJ983080 JFD983080:JFF983080 JOZ983080:JPB983080 JYV983080:JYX983080 KIR983080:KIT983080 KSN983080:KSP983080 LCJ983080:LCL983080 LMF983080:LMH983080 LWB983080:LWD983080 MFX983080:MFZ983080 MPT983080:MPV983080 MZP983080:MZR983080 NJL983080:NJN983080 NTH983080:NTJ983080 ODD983080:ODF983080 OMZ983080:ONB983080 OWV983080:OWX983080 PGR983080:PGT983080 PQN983080:PQP983080 QAJ983080:QAL983080 QKF983080:QKH983080 QUB983080:QUD983080 RDX983080:RDZ983080 RNT983080:RNV983080 RXP983080:RXR983080 SHL983080:SHN983080 SRH983080:SRJ983080 TBD983080:TBF983080 TKZ983080:TLB983080 TUV983080:TUX983080 UER983080:UET983080 UON983080:UOP983080 UYJ983080:UYL983080 VIF983080:VIH983080 VSB983080:VSD983080 WBX983080:WBZ983080 WLT983080:WLV983080 WVP983080:WVR983080">
      <formula1>$U$51:$U$54</formula1>
    </dataValidation>
    <dataValidation type="list" allowBlank="1" sqref="H46:J46 JD46:JF46 SZ46:TB46 ACV46:ACX46 AMR46:AMT46 AWN46:AWP46 BGJ46:BGL46 BQF46:BQH46 CAB46:CAD46 CJX46:CJZ46 CTT46:CTV46 DDP46:DDR46 DNL46:DNN46 DXH46:DXJ46 EHD46:EHF46 EQZ46:ERB46 FAV46:FAX46 FKR46:FKT46 FUN46:FUP46 GEJ46:GEL46 GOF46:GOH46 GYB46:GYD46 HHX46:HHZ46 HRT46:HRV46 IBP46:IBR46 ILL46:ILN46 IVH46:IVJ46 JFD46:JFF46 JOZ46:JPB46 JYV46:JYX46 KIR46:KIT46 KSN46:KSP46 LCJ46:LCL46 LMF46:LMH46 LWB46:LWD46 MFX46:MFZ46 MPT46:MPV46 MZP46:MZR46 NJL46:NJN46 NTH46:NTJ46 ODD46:ODF46 OMZ46:ONB46 OWV46:OWX46 PGR46:PGT46 PQN46:PQP46 QAJ46:QAL46 QKF46:QKH46 QUB46:QUD46 RDX46:RDZ46 RNT46:RNV46 RXP46:RXR46 SHL46:SHN46 SRH46:SRJ46 TBD46:TBF46 TKZ46:TLB46 TUV46:TUX46 UER46:UET46 UON46:UOP46 UYJ46:UYL46 VIF46:VIH46 VSB46:VSD46 WBX46:WBZ46 WLT46:WLV46 WVP46:WVR46 H65582:J65582 JD65582:JF65582 SZ65582:TB65582 ACV65582:ACX65582 AMR65582:AMT65582 AWN65582:AWP65582 BGJ65582:BGL65582 BQF65582:BQH65582 CAB65582:CAD65582 CJX65582:CJZ65582 CTT65582:CTV65582 DDP65582:DDR65582 DNL65582:DNN65582 DXH65582:DXJ65582 EHD65582:EHF65582 EQZ65582:ERB65582 FAV65582:FAX65582 FKR65582:FKT65582 FUN65582:FUP65582 GEJ65582:GEL65582 GOF65582:GOH65582 GYB65582:GYD65582 HHX65582:HHZ65582 HRT65582:HRV65582 IBP65582:IBR65582 ILL65582:ILN65582 IVH65582:IVJ65582 JFD65582:JFF65582 JOZ65582:JPB65582 JYV65582:JYX65582 KIR65582:KIT65582 KSN65582:KSP65582 LCJ65582:LCL65582 LMF65582:LMH65582 LWB65582:LWD65582 MFX65582:MFZ65582 MPT65582:MPV65582 MZP65582:MZR65582 NJL65582:NJN65582 NTH65582:NTJ65582 ODD65582:ODF65582 OMZ65582:ONB65582 OWV65582:OWX65582 PGR65582:PGT65582 PQN65582:PQP65582 QAJ65582:QAL65582 QKF65582:QKH65582 QUB65582:QUD65582 RDX65582:RDZ65582 RNT65582:RNV65582 RXP65582:RXR65582 SHL65582:SHN65582 SRH65582:SRJ65582 TBD65582:TBF65582 TKZ65582:TLB65582 TUV65582:TUX65582 UER65582:UET65582 UON65582:UOP65582 UYJ65582:UYL65582 VIF65582:VIH65582 VSB65582:VSD65582 WBX65582:WBZ65582 WLT65582:WLV65582 WVP65582:WVR65582 H131118:J131118 JD131118:JF131118 SZ131118:TB131118 ACV131118:ACX131118 AMR131118:AMT131118 AWN131118:AWP131118 BGJ131118:BGL131118 BQF131118:BQH131118 CAB131118:CAD131118 CJX131118:CJZ131118 CTT131118:CTV131118 DDP131118:DDR131118 DNL131118:DNN131118 DXH131118:DXJ131118 EHD131118:EHF131118 EQZ131118:ERB131118 FAV131118:FAX131118 FKR131118:FKT131118 FUN131118:FUP131118 GEJ131118:GEL131118 GOF131118:GOH131118 GYB131118:GYD131118 HHX131118:HHZ131118 HRT131118:HRV131118 IBP131118:IBR131118 ILL131118:ILN131118 IVH131118:IVJ131118 JFD131118:JFF131118 JOZ131118:JPB131118 JYV131118:JYX131118 KIR131118:KIT131118 KSN131118:KSP131118 LCJ131118:LCL131118 LMF131118:LMH131118 LWB131118:LWD131118 MFX131118:MFZ131118 MPT131118:MPV131118 MZP131118:MZR131118 NJL131118:NJN131118 NTH131118:NTJ131118 ODD131118:ODF131118 OMZ131118:ONB131118 OWV131118:OWX131118 PGR131118:PGT131118 PQN131118:PQP131118 QAJ131118:QAL131118 QKF131118:QKH131118 QUB131118:QUD131118 RDX131118:RDZ131118 RNT131118:RNV131118 RXP131118:RXR131118 SHL131118:SHN131118 SRH131118:SRJ131118 TBD131118:TBF131118 TKZ131118:TLB131118 TUV131118:TUX131118 UER131118:UET131118 UON131118:UOP131118 UYJ131118:UYL131118 VIF131118:VIH131118 VSB131118:VSD131118 WBX131118:WBZ131118 WLT131118:WLV131118 WVP131118:WVR131118 H196654:J196654 JD196654:JF196654 SZ196654:TB196654 ACV196654:ACX196654 AMR196654:AMT196654 AWN196654:AWP196654 BGJ196654:BGL196654 BQF196654:BQH196654 CAB196654:CAD196654 CJX196654:CJZ196654 CTT196654:CTV196654 DDP196654:DDR196654 DNL196654:DNN196654 DXH196654:DXJ196654 EHD196654:EHF196654 EQZ196654:ERB196654 FAV196654:FAX196654 FKR196654:FKT196654 FUN196654:FUP196654 GEJ196654:GEL196654 GOF196654:GOH196654 GYB196654:GYD196654 HHX196654:HHZ196654 HRT196654:HRV196654 IBP196654:IBR196654 ILL196654:ILN196654 IVH196654:IVJ196654 JFD196654:JFF196654 JOZ196654:JPB196654 JYV196654:JYX196654 KIR196654:KIT196654 KSN196654:KSP196654 LCJ196654:LCL196654 LMF196654:LMH196654 LWB196654:LWD196654 MFX196654:MFZ196654 MPT196654:MPV196654 MZP196654:MZR196654 NJL196654:NJN196654 NTH196654:NTJ196654 ODD196654:ODF196654 OMZ196654:ONB196654 OWV196654:OWX196654 PGR196654:PGT196654 PQN196654:PQP196654 QAJ196654:QAL196654 QKF196654:QKH196654 QUB196654:QUD196654 RDX196654:RDZ196654 RNT196654:RNV196654 RXP196654:RXR196654 SHL196654:SHN196654 SRH196654:SRJ196654 TBD196654:TBF196654 TKZ196654:TLB196654 TUV196654:TUX196654 UER196654:UET196654 UON196654:UOP196654 UYJ196654:UYL196654 VIF196654:VIH196654 VSB196654:VSD196654 WBX196654:WBZ196654 WLT196654:WLV196654 WVP196654:WVR196654 H262190:J262190 JD262190:JF262190 SZ262190:TB262190 ACV262190:ACX262190 AMR262190:AMT262190 AWN262190:AWP262190 BGJ262190:BGL262190 BQF262190:BQH262190 CAB262190:CAD262190 CJX262190:CJZ262190 CTT262190:CTV262190 DDP262190:DDR262190 DNL262190:DNN262190 DXH262190:DXJ262190 EHD262190:EHF262190 EQZ262190:ERB262190 FAV262190:FAX262190 FKR262190:FKT262190 FUN262190:FUP262190 GEJ262190:GEL262190 GOF262190:GOH262190 GYB262190:GYD262190 HHX262190:HHZ262190 HRT262190:HRV262190 IBP262190:IBR262190 ILL262190:ILN262190 IVH262190:IVJ262190 JFD262190:JFF262190 JOZ262190:JPB262190 JYV262190:JYX262190 KIR262190:KIT262190 KSN262190:KSP262190 LCJ262190:LCL262190 LMF262190:LMH262190 LWB262190:LWD262190 MFX262190:MFZ262190 MPT262190:MPV262190 MZP262190:MZR262190 NJL262190:NJN262190 NTH262190:NTJ262190 ODD262190:ODF262190 OMZ262190:ONB262190 OWV262190:OWX262190 PGR262190:PGT262190 PQN262190:PQP262190 QAJ262190:QAL262190 QKF262190:QKH262190 QUB262190:QUD262190 RDX262190:RDZ262190 RNT262190:RNV262190 RXP262190:RXR262190 SHL262190:SHN262190 SRH262190:SRJ262190 TBD262190:TBF262190 TKZ262190:TLB262190 TUV262190:TUX262190 UER262190:UET262190 UON262190:UOP262190 UYJ262190:UYL262190 VIF262190:VIH262190 VSB262190:VSD262190 WBX262190:WBZ262190 WLT262190:WLV262190 WVP262190:WVR262190 H327726:J327726 JD327726:JF327726 SZ327726:TB327726 ACV327726:ACX327726 AMR327726:AMT327726 AWN327726:AWP327726 BGJ327726:BGL327726 BQF327726:BQH327726 CAB327726:CAD327726 CJX327726:CJZ327726 CTT327726:CTV327726 DDP327726:DDR327726 DNL327726:DNN327726 DXH327726:DXJ327726 EHD327726:EHF327726 EQZ327726:ERB327726 FAV327726:FAX327726 FKR327726:FKT327726 FUN327726:FUP327726 GEJ327726:GEL327726 GOF327726:GOH327726 GYB327726:GYD327726 HHX327726:HHZ327726 HRT327726:HRV327726 IBP327726:IBR327726 ILL327726:ILN327726 IVH327726:IVJ327726 JFD327726:JFF327726 JOZ327726:JPB327726 JYV327726:JYX327726 KIR327726:KIT327726 KSN327726:KSP327726 LCJ327726:LCL327726 LMF327726:LMH327726 LWB327726:LWD327726 MFX327726:MFZ327726 MPT327726:MPV327726 MZP327726:MZR327726 NJL327726:NJN327726 NTH327726:NTJ327726 ODD327726:ODF327726 OMZ327726:ONB327726 OWV327726:OWX327726 PGR327726:PGT327726 PQN327726:PQP327726 QAJ327726:QAL327726 QKF327726:QKH327726 QUB327726:QUD327726 RDX327726:RDZ327726 RNT327726:RNV327726 RXP327726:RXR327726 SHL327726:SHN327726 SRH327726:SRJ327726 TBD327726:TBF327726 TKZ327726:TLB327726 TUV327726:TUX327726 UER327726:UET327726 UON327726:UOP327726 UYJ327726:UYL327726 VIF327726:VIH327726 VSB327726:VSD327726 WBX327726:WBZ327726 WLT327726:WLV327726 WVP327726:WVR327726 H393262:J393262 JD393262:JF393262 SZ393262:TB393262 ACV393262:ACX393262 AMR393262:AMT393262 AWN393262:AWP393262 BGJ393262:BGL393262 BQF393262:BQH393262 CAB393262:CAD393262 CJX393262:CJZ393262 CTT393262:CTV393262 DDP393262:DDR393262 DNL393262:DNN393262 DXH393262:DXJ393262 EHD393262:EHF393262 EQZ393262:ERB393262 FAV393262:FAX393262 FKR393262:FKT393262 FUN393262:FUP393262 GEJ393262:GEL393262 GOF393262:GOH393262 GYB393262:GYD393262 HHX393262:HHZ393262 HRT393262:HRV393262 IBP393262:IBR393262 ILL393262:ILN393262 IVH393262:IVJ393262 JFD393262:JFF393262 JOZ393262:JPB393262 JYV393262:JYX393262 KIR393262:KIT393262 KSN393262:KSP393262 LCJ393262:LCL393262 LMF393262:LMH393262 LWB393262:LWD393262 MFX393262:MFZ393262 MPT393262:MPV393262 MZP393262:MZR393262 NJL393262:NJN393262 NTH393262:NTJ393262 ODD393262:ODF393262 OMZ393262:ONB393262 OWV393262:OWX393262 PGR393262:PGT393262 PQN393262:PQP393262 QAJ393262:QAL393262 QKF393262:QKH393262 QUB393262:QUD393262 RDX393262:RDZ393262 RNT393262:RNV393262 RXP393262:RXR393262 SHL393262:SHN393262 SRH393262:SRJ393262 TBD393262:TBF393262 TKZ393262:TLB393262 TUV393262:TUX393262 UER393262:UET393262 UON393262:UOP393262 UYJ393262:UYL393262 VIF393262:VIH393262 VSB393262:VSD393262 WBX393262:WBZ393262 WLT393262:WLV393262 WVP393262:WVR393262 H458798:J458798 JD458798:JF458798 SZ458798:TB458798 ACV458798:ACX458798 AMR458798:AMT458798 AWN458798:AWP458798 BGJ458798:BGL458798 BQF458798:BQH458798 CAB458798:CAD458798 CJX458798:CJZ458798 CTT458798:CTV458798 DDP458798:DDR458798 DNL458798:DNN458798 DXH458798:DXJ458798 EHD458798:EHF458798 EQZ458798:ERB458798 FAV458798:FAX458798 FKR458798:FKT458798 FUN458798:FUP458798 GEJ458798:GEL458798 GOF458798:GOH458798 GYB458798:GYD458798 HHX458798:HHZ458798 HRT458798:HRV458798 IBP458798:IBR458798 ILL458798:ILN458798 IVH458798:IVJ458798 JFD458798:JFF458798 JOZ458798:JPB458798 JYV458798:JYX458798 KIR458798:KIT458798 KSN458798:KSP458798 LCJ458798:LCL458798 LMF458798:LMH458798 LWB458798:LWD458798 MFX458798:MFZ458798 MPT458798:MPV458798 MZP458798:MZR458798 NJL458798:NJN458798 NTH458798:NTJ458798 ODD458798:ODF458798 OMZ458798:ONB458798 OWV458798:OWX458798 PGR458798:PGT458798 PQN458798:PQP458798 QAJ458798:QAL458798 QKF458798:QKH458798 QUB458798:QUD458798 RDX458798:RDZ458798 RNT458798:RNV458798 RXP458798:RXR458798 SHL458798:SHN458798 SRH458798:SRJ458798 TBD458798:TBF458798 TKZ458798:TLB458798 TUV458798:TUX458798 UER458798:UET458798 UON458798:UOP458798 UYJ458798:UYL458798 VIF458798:VIH458798 VSB458798:VSD458798 WBX458798:WBZ458798 WLT458798:WLV458798 WVP458798:WVR458798 H524334:J524334 JD524334:JF524334 SZ524334:TB524334 ACV524334:ACX524334 AMR524334:AMT524334 AWN524334:AWP524334 BGJ524334:BGL524334 BQF524334:BQH524334 CAB524334:CAD524334 CJX524334:CJZ524334 CTT524334:CTV524334 DDP524334:DDR524334 DNL524334:DNN524334 DXH524334:DXJ524334 EHD524334:EHF524334 EQZ524334:ERB524334 FAV524334:FAX524334 FKR524334:FKT524334 FUN524334:FUP524334 GEJ524334:GEL524334 GOF524334:GOH524334 GYB524334:GYD524334 HHX524334:HHZ524334 HRT524334:HRV524334 IBP524334:IBR524334 ILL524334:ILN524334 IVH524334:IVJ524334 JFD524334:JFF524334 JOZ524334:JPB524334 JYV524334:JYX524334 KIR524334:KIT524334 KSN524334:KSP524334 LCJ524334:LCL524334 LMF524334:LMH524334 LWB524334:LWD524334 MFX524334:MFZ524334 MPT524334:MPV524334 MZP524334:MZR524334 NJL524334:NJN524334 NTH524334:NTJ524334 ODD524334:ODF524334 OMZ524334:ONB524334 OWV524334:OWX524334 PGR524334:PGT524334 PQN524334:PQP524334 QAJ524334:QAL524334 QKF524334:QKH524334 QUB524334:QUD524334 RDX524334:RDZ524334 RNT524334:RNV524334 RXP524334:RXR524334 SHL524334:SHN524334 SRH524334:SRJ524334 TBD524334:TBF524334 TKZ524334:TLB524334 TUV524334:TUX524334 UER524334:UET524334 UON524334:UOP524334 UYJ524334:UYL524334 VIF524334:VIH524334 VSB524334:VSD524334 WBX524334:WBZ524334 WLT524334:WLV524334 WVP524334:WVR524334 H589870:J589870 JD589870:JF589870 SZ589870:TB589870 ACV589870:ACX589870 AMR589870:AMT589870 AWN589870:AWP589870 BGJ589870:BGL589870 BQF589870:BQH589870 CAB589870:CAD589870 CJX589870:CJZ589870 CTT589870:CTV589870 DDP589870:DDR589870 DNL589870:DNN589870 DXH589870:DXJ589870 EHD589870:EHF589870 EQZ589870:ERB589870 FAV589870:FAX589870 FKR589870:FKT589870 FUN589870:FUP589870 GEJ589870:GEL589870 GOF589870:GOH589870 GYB589870:GYD589870 HHX589870:HHZ589870 HRT589870:HRV589870 IBP589870:IBR589870 ILL589870:ILN589870 IVH589870:IVJ589870 JFD589870:JFF589870 JOZ589870:JPB589870 JYV589870:JYX589870 KIR589870:KIT589870 KSN589870:KSP589870 LCJ589870:LCL589870 LMF589870:LMH589870 LWB589870:LWD589870 MFX589870:MFZ589870 MPT589870:MPV589870 MZP589870:MZR589870 NJL589870:NJN589870 NTH589870:NTJ589870 ODD589870:ODF589870 OMZ589870:ONB589870 OWV589870:OWX589870 PGR589870:PGT589870 PQN589870:PQP589870 QAJ589870:QAL589870 QKF589870:QKH589870 QUB589870:QUD589870 RDX589870:RDZ589870 RNT589870:RNV589870 RXP589870:RXR589870 SHL589870:SHN589870 SRH589870:SRJ589870 TBD589870:TBF589870 TKZ589870:TLB589870 TUV589870:TUX589870 UER589870:UET589870 UON589870:UOP589870 UYJ589870:UYL589870 VIF589870:VIH589870 VSB589870:VSD589870 WBX589870:WBZ589870 WLT589870:WLV589870 WVP589870:WVR589870 H655406:J655406 JD655406:JF655406 SZ655406:TB655406 ACV655406:ACX655406 AMR655406:AMT655406 AWN655406:AWP655406 BGJ655406:BGL655406 BQF655406:BQH655406 CAB655406:CAD655406 CJX655406:CJZ655406 CTT655406:CTV655406 DDP655406:DDR655406 DNL655406:DNN655406 DXH655406:DXJ655406 EHD655406:EHF655406 EQZ655406:ERB655406 FAV655406:FAX655406 FKR655406:FKT655406 FUN655406:FUP655406 GEJ655406:GEL655406 GOF655406:GOH655406 GYB655406:GYD655406 HHX655406:HHZ655406 HRT655406:HRV655406 IBP655406:IBR655406 ILL655406:ILN655406 IVH655406:IVJ655406 JFD655406:JFF655406 JOZ655406:JPB655406 JYV655406:JYX655406 KIR655406:KIT655406 KSN655406:KSP655406 LCJ655406:LCL655406 LMF655406:LMH655406 LWB655406:LWD655406 MFX655406:MFZ655406 MPT655406:MPV655406 MZP655406:MZR655406 NJL655406:NJN655406 NTH655406:NTJ655406 ODD655406:ODF655406 OMZ655406:ONB655406 OWV655406:OWX655406 PGR655406:PGT655406 PQN655406:PQP655406 QAJ655406:QAL655406 QKF655406:QKH655406 QUB655406:QUD655406 RDX655406:RDZ655406 RNT655406:RNV655406 RXP655406:RXR655406 SHL655406:SHN655406 SRH655406:SRJ655406 TBD655406:TBF655406 TKZ655406:TLB655406 TUV655406:TUX655406 UER655406:UET655406 UON655406:UOP655406 UYJ655406:UYL655406 VIF655406:VIH655406 VSB655406:VSD655406 WBX655406:WBZ655406 WLT655406:WLV655406 WVP655406:WVR655406 H720942:J720942 JD720942:JF720942 SZ720942:TB720942 ACV720942:ACX720942 AMR720942:AMT720942 AWN720942:AWP720942 BGJ720942:BGL720942 BQF720942:BQH720942 CAB720942:CAD720942 CJX720942:CJZ720942 CTT720942:CTV720942 DDP720942:DDR720942 DNL720942:DNN720942 DXH720942:DXJ720942 EHD720942:EHF720942 EQZ720942:ERB720942 FAV720942:FAX720942 FKR720942:FKT720942 FUN720942:FUP720942 GEJ720942:GEL720942 GOF720942:GOH720942 GYB720942:GYD720942 HHX720942:HHZ720942 HRT720942:HRV720942 IBP720942:IBR720942 ILL720942:ILN720942 IVH720942:IVJ720942 JFD720942:JFF720942 JOZ720942:JPB720942 JYV720942:JYX720942 KIR720942:KIT720942 KSN720942:KSP720942 LCJ720942:LCL720942 LMF720942:LMH720942 LWB720942:LWD720942 MFX720942:MFZ720942 MPT720942:MPV720942 MZP720942:MZR720942 NJL720942:NJN720942 NTH720942:NTJ720942 ODD720942:ODF720942 OMZ720942:ONB720942 OWV720942:OWX720942 PGR720942:PGT720942 PQN720942:PQP720942 QAJ720942:QAL720942 QKF720942:QKH720942 QUB720942:QUD720942 RDX720942:RDZ720942 RNT720942:RNV720942 RXP720942:RXR720942 SHL720942:SHN720942 SRH720942:SRJ720942 TBD720942:TBF720942 TKZ720942:TLB720942 TUV720942:TUX720942 UER720942:UET720942 UON720942:UOP720942 UYJ720942:UYL720942 VIF720942:VIH720942 VSB720942:VSD720942 WBX720942:WBZ720942 WLT720942:WLV720942 WVP720942:WVR720942 H786478:J786478 JD786478:JF786478 SZ786478:TB786478 ACV786478:ACX786478 AMR786478:AMT786478 AWN786478:AWP786478 BGJ786478:BGL786478 BQF786478:BQH786478 CAB786478:CAD786478 CJX786478:CJZ786478 CTT786478:CTV786478 DDP786478:DDR786478 DNL786478:DNN786478 DXH786478:DXJ786478 EHD786478:EHF786478 EQZ786478:ERB786478 FAV786478:FAX786478 FKR786478:FKT786478 FUN786478:FUP786478 GEJ786478:GEL786478 GOF786478:GOH786478 GYB786478:GYD786478 HHX786478:HHZ786478 HRT786478:HRV786478 IBP786478:IBR786478 ILL786478:ILN786478 IVH786478:IVJ786478 JFD786478:JFF786478 JOZ786478:JPB786478 JYV786478:JYX786478 KIR786478:KIT786478 KSN786478:KSP786478 LCJ786478:LCL786478 LMF786478:LMH786478 LWB786478:LWD786478 MFX786478:MFZ786478 MPT786478:MPV786478 MZP786478:MZR786478 NJL786478:NJN786478 NTH786478:NTJ786478 ODD786478:ODF786478 OMZ786478:ONB786478 OWV786478:OWX786478 PGR786478:PGT786478 PQN786478:PQP786478 QAJ786478:QAL786478 QKF786478:QKH786478 QUB786478:QUD786478 RDX786478:RDZ786478 RNT786478:RNV786478 RXP786478:RXR786478 SHL786478:SHN786478 SRH786478:SRJ786478 TBD786478:TBF786478 TKZ786478:TLB786478 TUV786478:TUX786478 UER786478:UET786478 UON786478:UOP786478 UYJ786478:UYL786478 VIF786478:VIH786478 VSB786478:VSD786478 WBX786478:WBZ786478 WLT786478:WLV786478 WVP786478:WVR786478 H852014:J852014 JD852014:JF852014 SZ852014:TB852014 ACV852014:ACX852014 AMR852014:AMT852014 AWN852014:AWP852014 BGJ852014:BGL852014 BQF852014:BQH852014 CAB852014:CAD852014 CJX852014:CJZ852014 CTT852014:CTV852014 DDP852014:DDR852014 DNL852014:DNN852014 DXH852014:DXJ852014 EHD852014:EHF852014 EQZ852014:ERB852014 FAV852014:FAX852014 FKR852014:FKT852014 FUN852014:FUP852014 GEJ852014:GEL852014 GOF852014:GOH852014 GYB852014:GYD852014 HHX852014:HHZ852014 HRT852014:HRV852014 IBP852014:IBR852014 ILL852014:ILN852014 IVH852014:IVJ852014 JFD852014:JFF852014 JOZ852014:JPB852014 JYV852014:JYX852014 KIR852014:KIT852014 KSN852014:KSP852014 LCJ852014:LCL852014 LMF852014:LMH852014 LWB852014:LWD852014 MFX852014:MFZ852014 MPT852014:MPV852014 MZP852014:MZR852014 NJL852014:NJN852014 NTH852014:NTJ852014 ODD852014:ODF852014 OMZ852014:ONB852014 OWV852014:OWX852014 PGR852014:PGT852014 PQN852014:PQP852014 QAJ852014:QAL852014 QKF852014:QKH852014 QUB852014:QUD852014 RDX852014:RDZ852014 RNT852014:RNV852014 RXP852014:RXR852014 SHL852014:SHN852014 SRH852014:SRJ852014 TBD852014:TBF852014 TKZ852014:TLB852014 TUV852014:TUX852014 UER852014:UET852014 UON852014:UOP852014 UYJ852014:UYL852014 VIF852014:VIH852014 VSB852014:VSD852014 WBX852014:WBZ852014 WLT852014:WLV852014 WVP852014:WVR852014 H917550:J917550 JD917550:JF917550 SZ917550:TB917550 ACV917550:ACX917550 AMR917550:AMT917550 AWN917550:AWP917550 BGJ917550:BGL917550 BQF917550:BQH917550 CAB917550:CAD917550 CJX917550:CJZ917550 CTT917550:CTV917550 DDP917550:DDR917550 DNL917550:DNN917550 DXH917550:DXJ917550 EHD917550:EHF917550 EQZ917550:ERB917550 FAV917550:FAX917550 FKR917550:FKT917550 FUN917550:FUP917550 GEJ917550:GEL917550 GOF917550:GOH917550 GYB917550:GYD917550 HHX917550:HHZ917550 HRT917550:HRV917550 IBP917550:IBR917550 ILL917550:ILN917550 IVH917550:IVJ917550 JFD917550:JFF917550 JOZ917550:JPB917550 JYV917550:JYX917550 KIR917550:KIT917550 KSN917550:KSP917550 LCJ917550:LCL917550 LMF917550:LMH917550 LWB917550:LWD917550 MFX917550:MFZ917550 MPT917550:MPV917550 MZP917550:MZR917550 NJL917550:NJN917550 NTH917550:NTJ917550 ODD917550:ODF917550 OMZ917550:ONB917550 OWV917550:OWX917550 PGR917550:PGT917550 PQN917550:PQP917550 QAJ917550:QAL917550 QKF917550:QKH917550 QUB917550:QUD917550 RDX917550:RDZ917550 RNT917550:RNV917550 RXP917550:RXR917550 SHL917550:SHN917550 SRH917550:SRJ917550 TBD917550:TBF917550 TKZ917550:TLB917550 TUV917550:TUX917550 UER917550:UET917550 UON917550:UOP917550 UYJ917550:UYL917550 VIF917550:VIH917550 VSB917550:VSD917550 WBX917550:WBZ917550 WLT917550:WLV917550 WVP917550:WVR917550 H983086:J983086 JD983086:JF983086 SZ983086:TB983086 ACV983086:ACX983086 AMR983086:AMT983086 AWN983086:AWP983086 BGJ983086:BGL983086 BQF983086:BQH983086 CAB983086:CAD983086 CJX983086:CJZ983086 CTT983086:CTV983086 DDP983086:DDR983086 DNL983086:DNN983086 DXH983086:DXJ983086 EHD983086:EHF983086 EQZ983086:ERB983086 FAV983086:FAX983086 FKR983086:FKT983086 FUN983086:FUP983086 GEJ983086:GEL983086 GOF983086:GOH983086 GYB983086:GYD983086 HHX983086:HHZ983086 HRT983086:HRV983086 IBP983086:IBR983086 ILL983086:ILN983086 IVH983086:IVJ983086 JFD983086:JFF983086 JOZ983086:JPB983086 JYV983086:JYX983086 KIR983086:KIT983086 KSN983086:KSP983086 LCJ983086:LCL983086 LMF983086:LMH983086 LWB983086:LWD983086 MFX983086:MFZ983086 MPT983086:MPV983086 MZP983086:MZR983086 NJL983086:NJN983086 NTH983086:NTJ983086 ODD983086:ODF983086 OMZ983086:ONB983086 OWV983086:OWX983086 PGR983086:PGT983086 PQN983086:PQP983086 QAJ983086:QAL983086 QKF983086:QKH983086 QUB983086:QUD983086 RDX983086:RDZ983086 RNT983086:RNV983086 RXP983086:RXR983086 SHL983086:SHN983086 SRH983086:SRJ983086 TBD983086:TBF983086 TKZ983086:TLB983086 TUV983086:TUX983086 UER983086:UET983086 UON983086:UOP983086 UYJ983086:UYL983086 VIF983086:VIH983086 VSB983086:VSD983086 WBX983086:WBZ983086 WLT983086:WLV983086 WVP983086:WVR983086">
      <formula1>$S$52:$S$54</formula1>
    </dataValidation>
    <dataValidation type="list" allowBlank="1" sqref="H35:J35 JD35:JF35 SZ35:TB35 ACV35:ACX35 AMR35:AMT35 AWN35:AWP35 BGJ35:BGL35 BQF35:BQH35 CAB35:CAD35 CJX35:CJZ35 CTT35:CTV35 DDP35:DDR35 DNL35:DNN35 DXH35:DXJ35 EHD35:EHF35 EQZ35:ERB35 FAV35:FAX35 FKR35:FKT35 FUN35:FUP35 GEJ35:GEL35 GOF35:GOH35 GYB35:GYD35 HHX35:HHZ35 HRT35:HRV35 IBP35:IBR35 ILL35:ILN35 IVH35:IVJ35 JFD35:JFF35 JOZ35:JPB35 JYV35:JYX35 KIR35:KIT35 KSN35:KSP35 LCJ35:LCL35 LMF35:LMH35 LWB35:LWD35 MFX35:MFZ35 MPT35:MPV35 MZP35:MZR35 NJL35:NJN35 NTH35:NTJ35 ODD35:ODF35 OMZ35:ONB35 OWV35:OWX35 PGR35:PGT35 PQN35:PQP35 QAJ35:QAL35 QKF35:QKH35 QUB35:QUD35 RDX35:RDZ35 RNT35:RNV35 RXP35:RXR35 SHL35:SHN35 SRH35:SRJ35 TBD35:TBF35 TKZ35:TLB35 TUV35:TUX35 UER35:UET35 UON35:UOP35 UYJ35:UYL35 VIF35:VIH35 VSB35:VSD35 WBX35:WBZ35 WLT35:WLV35 WVP35:WVR35 H65571:J65571 JD65571:JF65571 SZ65571:TB65571 ACV65571:ACX65571 AMR65571:AMT65571 AWN65571:AWP65571 BGJ65571:BGL65571 BQF65571:BQH65571 CAB65571:CAD65571 CJX65571:CJZ65571 CTT65571:CTV65571 DDP65571:DDR65571 DNL65571:DNN65571 DXH65571:DXJ65571 EHD65571:EHF65571 EQZ65571:ERB65571 FAV65571:FAX65571 FKR65571:FKT65571 FUN65571:FUP65571 GEJ65571:GEL65571 GOF65571:GOH65571 GYB65571:GYD65571 HHX65571:HHZ65571 HRT65571:HRV65571 IBP65571:IBR65571 ILL65571:ILN65571 IVH65571:IVJ65571 JFD65571:JFF65571 JOZ65571:JPB65571 JYV65571:JYX65571 KIR65571:KIT65571 KSN65571:KSP65571 LCJ65571:LCL65571 LMF65571:LMH65571 LWB65571:LWD65571 MFX65571:MFZ65571 MPT65571:MPV65571 MZP65571:MZR65571 NJL65571:NJN65571 NTH65571:NTJ65571 ODD65571:ODF65571 OMZ65571:ONB65571 OWV65571:OWX65571 PGR65571:PGT65571 PQN65571:PQP65571 QAJ65571:QAL65571 QKF65571:QKH65571 QUB65571:QUD65571 RDX65571:RDZ65571 RNT65571:RNV65571 RXP65571:RXR65571 SHL65571:SHN65571 SRH65571:SRJ65571 TBD65571:TBF65571 TKZ65571:TLB65571 TUV65571:TUX65571 UER65571:UET65571 UON65571:UOP65571 UYJ65571:UYL65571 VIF65571:VIH65571 VSB65571:VSD65571 WBX65571:WBZ65571 WLT65571:WLV65571 WVP65571:WVR65571 H131107:J131107 JD131107:JF131107 SZ131107:TB131107 ACV131107:ACX131107 AMR131107:AMT131107 AWN131107:AWP131107 BGJ131107:BGL131107 BQF131107:BQH131107 CAB131107:CAD131107 CJX131107:CJZ131107 CTT131107:CTV131107 DDP131107:DDR131107 DNL131107:DNN131107 DXH131107:DXJ131107 EHD131107:EHF131107 EQZ131107:ERB131107 FAV131107:FAX131107 FKR131107:FKT131107 FUN131107:FUP131107 GEJ131107:GEL131107 GOF131107:GOH131107 GYB131107:GYD131107 HHX131107:HHZ131107 HRT131107:HRV131107 IBP131107:IBR131107 ILL131107:ILN131107 IVH131107:IVJ131107 JFD131107:JFF131107 JOZ131107:JPB131107 JYV131107:JYX131107 KIR131107:KIT131107 KSN131107:KSP131107 LCJ131107:LCL131107 LMF131107:LMH131107 LWB131107:LWD131107 MFX131107:MFZ131107 MPT131107:MPV131107 MZP131107:MZR131107 NJL131107:NJN131107 NTH131107:NTJ131107 ODD131107:ODF131107 OMZ131107:ONB131107 OWV131107:OWX131107 PGR131107:PGT131107 PQN131107:PQP131107 QAJ131107:QAL131107 QKF131107:QKH131107 QUB131107:QUD131107 RDX131107:RDZ131107 RNT131107:RNV131107 RXP131107:RXR131107 SHL131107:SHN131107 SRH131107:SRJ131107 TBD131107:TBF131107 TKZ131107:TLB131107 TUV131107:TUX131107 UER131107:UET131107 UON131107:UOP131107 UYJ131107:UYL131107 VIF131107:VIH131107 VSB131107:VSD131107 WBX131107:WBZ131107 WLT131107:WLV131107 WVP131107:WVR131107 H196643:J196643 JD196643:JF196643 SZ196643:TB196643 ACV196643:ACX196643 AMR196643:AMT196643 AWN196643:AWP196643 BGJ196643:BGL196643 BQF196643:BQH196643 CAB196643:CAD196643 CJX196643:CJZ196643 CTT196643:CTV196643 DDP196643:DDR196643 DNL196643:DNN196643 DXH196643:DXJ196643 EHD196643:EHF196643 EQZ196643:ERB196643 FAV196643:FAX196643 FKR196643:FKT196643 FUN196643:FUP196643 GEJ196643:GEL196643 GOF196643:GOH196643 GYB196643:GYD196643 HHX196643:HHZ196643 HRT196643:HRV196643 IBP196643:IBR196643 ILL196643:ILN196643 IVH196643:IVJ196643 JFD196643:JFF196643 JOZ196643:JPB196643 JYV196643:JYX196643 KIR196643:KIT196643 KSN196643:KSP196643 LCJ196643:LCL196643 LMF196643:LMH196643 LWB196643:LWD196643 MFX196643:MFZ196643 MPT196643:MPV196643 MZP196643:MZR196643 NJL196643:NJN196643 NTH196643:NTJ196643 ODD196643:ODF196643 OMZ196643:ONB196643 OWV196643:OWX196643 PGR196643:PGT196643 PQN196643:PQP196643 QAJ196643:QAL196643 QKF196643:QKH196643 QUB196643:QUD196643 RDX196643:RDZ196643 RNT196643:RNV196643 RXP196643:RXR196643 SHL196643:SHN196643 SRH196643:SRJ196643 TBD196643:TBF196643 TKZ196643:TLB196643 TUV196643:TUX196643 UER196643:UET196643 UON196643:UOP196643 UYJ196643:UYL196643 VIF196643:VIH196643 VSB196643:VSD196643 WBX196643:WBZ196643 WLT196643:WLV196643 WVP196643:WVR196643 H262179:J262179 JD262179:JF262179 SZ262179:TB262179 ACV262179:ACX262179 AMR262179:AMT262179 AWN262179:AWP262179 BGJ262179:BGL262179 BQF262179:BQH262179 CAB262179:CAD262179 CJX262179:CJZ262179 CTT262179:CTV262179 DDP262179:DDR262179 DNL262179:DNN262179 DXH262179:DXJ262179 EHD262179:EHF262179 EQZ262179:ERB262179 FAV262179:FAX262179 FKR262179:FKT262179 FUN262179:FUP262179 GEJ262179:GEL262179 GOF262179:GOH262179 GYB262179:GYD262179 HHX262179:HHZ262179 HRT262179:HRV262179 IBP262179:IBR262179 ILL262179:ILN262179 IVH262179:IVJ262179 JFD262179:JFF262179 JOZ262179:JPB262179 JYV262179:JYX262179 KIR262179:KIT262179 KSN262179:KSP262179 LCJ262179:LCL262179 LMF262179:LMH262179 LWB262179:LWD262179 MFX262179:MFZ262179 MPT262179:MPV262179 MZP262179:MZR262179 NJL262179:NJN262179 NTH262179:NTJ262179 ODD262179:ODF262179 OMZ262179:ONB262179 OWV262179:OWX262179 PGR262179:PGT262179 PQN262179:PQP262179 QAJ262179:QAL262179 QKF262179:QKH262179 QUB262179:QUD262179 RDX262179:RDZ262179 RNT262179:RNV262179 RXP262179:RXR262179 SHL262179:SHN262179 SRH262179:SRJ262179 TBD262179:TBF262179 TKZ262179:TLB262179 TUV262179:TUX262179 UER262179:UET262179 UON262179:UOP262179 UYJ262179:UYL262179 VIF262179:VIH262179 VSB262179:VSD262179 WBX262179:WBZ262179 WLT262179:WLV262179 WVP262179:WVR262179 H327715:J327715 JD327715:JF327715 SZ327715:TB327715 ACV327715:ACX327715 AMR327715:AMT327715 AWN327715:AWP327715 BGJ327715:BGL327715 BQF327715:BQH327715 CAB327715:CAD327715 CJX327715:CJZ327715 CTT327715:CTV327715 DDP327715:DDR327715 DNL327715:DNN327715 DXH327715:DXJ327715 EHD327715:EHF327715 EQZ327715:ERB327715 FAV327715:FAX327715 FKR327715:FKT327715 FUN327715:FUP327715 GEJ327715:GEL327715 GOF327715:GOH327715 GYB327715:GYD327715 HHX327715:HHZ327715 HRT327715:HRV327715 IBP327715:IBR327715 ILL327715:ILN327715 IVH327715:IVJ327715 JFD327715:JFF327715 JOZ327715:JPB327715 JYV327715:JYX327715 KIR327715:KIT327715 KSN327715:KSP327715 LCJ327715:LCL327715 LMF327715:LMH327715 LWB327715:LWD327715 MFX327715:MFZ327715 MPT327715:MPV327715 MZP327715:MZR327715 NJL327715:NJN327715 NTH327715:NTJ327715 ODD327715:ODF327715 OMZ327715:ONB327715 OWV327715:OWX327715 PGR327715:PGT327715 PQN327715:PQP327715 QAJ327715:QAL327715 QKF327715:QKH327715 QUB327715:QUD327715 RDX327715:RDZ327715 RNT327715:RNV327715 RXP327715:RXR327715 SHL327715:SHN327715 SRH327715:SRJ327715 TBD327715:TBF327715 TKZ327715:TLB327715 TUV327715:TUX327715 UER327715:UET327715 UON327715:UOP327715 UYJ327715:UYL327715 VIF327715:VIH327715 VSB327715:VSD327715 WBX327715:WBZ327715 WLT327715:WLV327715 WVP327715:WVR327715 H393251:J393251 JD393251:JF393251 SZ393251:TB393251 ACV393251:ACX393251 AMR393251:AMT393251 AWN393251:AWP393251 BGJ393251:BGL393251 BQF393251:BQH393251 CAB393251:CAD393251 CJX393251:CJZ393251 CTT393251:CTV393251 DDP393251:DDR393251 DNL393251:DNN393251 DXH393251:DXJ393251 EHD393251:EHF393251 EQZ393251:ERB393251 FAV393251:FAX393251 FKR393251:FKT393251 FUN393251:FUP393251 GEJ393251:GEL393251 GOF393251:GOH393251 GYB393251:GYD393251 HHX393251:HHZ393251 HRT393251:HRV393251 IBP393251:IBR393251 ILL393251:ILN393251 IVH393251:IVJ393251 JFD393251:JFF393251 JOZ393251:JPB393251 JYV393251:JYX393251 KIR393251:KIT393251 KSN393251:KSP393251 LCJ393251:LCL393251 LMF393251:LMH393251 LWB393251:LWD393251 MFX393251:MFZ393251 MPT393251:MPV393251 MZP393251:MZR393251 NJL393251:NJN393251 NTH393251:NTJ393251 ODD393251:ODF393251 OMZ393251:ONB393251 OWV393251:OWX393251 PGR393251:PGT393251 PQN393251:PQP393251 QAJ393251:QAL393251 QKF393251:QKH393251 QUB393251:QUD393251 RDX393251:RDZ393251 RNT393251:RNV393251 RXP393251:RXR393251 SHL393251:SHN393251 SRH393251:SRJ393251 TBD393251:TBF393251 TKZ393251:TLB393251 TUV393251:TUX393251 UER393251:UET393251 UON393251:UOP393251 UYJ393251:UYL393251 VIF393251:VIH393251 VSB393251:VSD393251 WBX393251:WBZ393251 WLT393251:WLV393251 WVP393251:WVR393251 H458787:J458787 JD458787:JF458787 SZ458787:TB458787 ACV458787:ACX458787 AMR458787:AMT458787 AWN458787:AWP458787 BGJ458787:BGL458787 BQF458787:BQH458787 CAB458787:CAD458787 CJX458787:CJZ458787 CTT458787:CTV458787 DDP458787:DDR458787 DNL458787:DNN458787 DXH458787:DXJ458787 EHD458787:EHF458787 EQZ458787:ERB458787 FAV458787:FAX458787 FKR458787:FKT458787 FUN458787:FUP458787 GEJ458787:GEL458787 GOF458787:GOH458787 GYB458787:GYD458787 HHX458787:HHZ458787 HRT458787:HRV458787 IBP458787:IBR458787 ILL458787:ILN458787 IVH458787:IVJ458787 JFD458787:JFF458787 JOZ458787:JPB458787 JYV458787:JYX458787 KIR458787:KIT458787 KSN458787:KSP458787 LCJ458787:LCL458787 LMF458787:LMH458787 LWB458787:LWD458787 MFX458787:MFZ458787 MPT458787:MPV458787 MZP458787:MZR458787 NJL458787:NJN458787 NTH458787:NTJ458787 ODD458787:ODF458787 OMZ458787:ONB458787 OWV458787:OWX458787 PGR458787:PGT458787 PQN458787:PQP458787 QAJ458787:QAL458787 QKF458787:QKH458787 QUB458787:QUD458787 RDX458787:RDZ458787 RNT458787:RNV458787 RXP458787:RXR458787 SHL458787:SHN458787 SRH458787:SRJ458787 TBD458787:TBF458787 TKZ458787:TLB458787 TUV458787:TUX458787 UER458787:UET458787 UON458787:UOP458787 UYJ458787:UYL458787 VIF458787:VIH458787 VSB458787:VSD458787 WBX458787:WBZ458787 WLT458787:WLV458787 WVP458787:WVR458787 H524323:J524323 JD524323:JF524323 SZ524323:TB524323 ACV524323:ACX524323 AMR524323:AMT524323 AWN524323:AWP524323 BGJ524323:BGL524323 BQF524323:BQH524323 CAB524323:CAD524323 CJX524323:CJZ524323 CTT524323:CTV524323 DDP524323:DDR524323 DNL524323:DNN524323 DXH524323:DXJ524323 EHD524323:EHF524323 EQZ524323:ERB524323 FAV524323:FAX524323 FKR524323:FKT524323 FUN524323:FUP524323 GEJ524323:GEL524323 GOF524323:GOH524323 GYB524323:GYD524323 HHX524323:HHZ524323 HRT524323:HRV524323 IBP524323:IBR524323 ILL524323:ILN524323 IVH524323:IVJ524323 JFD524323:JFF524323 JOZ524323:JPB524323 JYV524323:JYX524323 KIR524323:KIT524323 KSN524323:KSP524323 LCJ524323:LCL524323 LMF524323:LMH524323 LWB524323:LWD524323 MFX524323:MFZ524323 MPT524323:MPV524323 MZP524323:MZR524323 NJL524323:NJN524323 NTH524323:NTJ524323 ODD524323:ODF524323 OMZ524323:ONB524323 OWV524323:OWX524323 PGR524323:PGT524323 PQN524323:PQP524323 QAJ524323:QAL524323 QKF524323:QKH524323 QUB524323:QUD524323 RDX524323:RDZ524323 RNT524323:RNV524323 RXP524323:RXR524323 SHL524323:SHN524323 SRH524323:SRJ524323 TBD524323:TBF524323 TKZ524323:TLB524323 TUV524323:TUX524323 UER524323:UET524323 UON524323:UOP524323 UYJ524323:UYL524323 VIF524323:VIH524323 VSB524323:VSD524323 WBX524323:WBZ524323 WLT524323:WLV524323 WVP524323:WVR524323 H589859:J589859 JD589859:JF589859 SZ589859:TB589859 ACV589859:ACX589859 AMR589859:AMT589859 AWN589859:AWP589859 BGJ589859:BGL589859 BQF589859:BQH589859 CAB589859:CAD589859 CJX589859:CJZ589859 CTT589859:CTV589859 DDP589859:DDR589859 DNL589859:DNN589859 DXH589859:DXJ589859 EHD589859:EHF589859 EQZ589859:ERB589859 FAV589859:FAX589859 FKR589859:FKT589859 FUN589859:FUP589859 GEJ589859:GEL589859 GOF589859:GOH589859 GYB589859:GYD589859 HHX589859:HHZ589859 HRT589859:HRV589859 IBP589859:IBR589859 ILL589859:ILN589859 IVH589859:IVJ589859 JFD589859:JFF589859 JOZ589859:JPB589859 JYV589859:JYX589859 KIR589859:KIT589859 KSN589859:KSP589859 LCJ589859:LCL589859 LMF589859:LMH589859 LWB589859:LWD589859 MFX589859:MFZ589859 MPT589859:MPV589859 MZP589859:MZR589859 NJL589859:NJN589859 NTH589859:NTJ589859 ODD589859:ODF589859 OMZ589859:ONB589859 OWV589859:OWX589859 PGR589859:PGT589859 PQN589859:PQP589859 QAJ589859:QAL589859 QKF589859:QKH589859 QUB589859:QUD589859 RDX589859:RDZ589859 RNT589859:RNV589859 RXP589859:RXR589859 SHL589859:SHN589859 SRH589859:SRJ589859 TBD589859:TBF589859 TKZ589859:TLB589859 TUV589859:TUX589859 UER589859:UET589859 UON589859:UOP589859 UYJ589859:UYL589859 VIF589859:VIH589859 VSB589859:VSD589859 WBX589859:WBZ589859 WLT589859:WLV589859 WVP589859:WVR589859 H655395:J655395 JD655395:JF655395 SZ655395:TB655395 ACV655395:ACX655395 AMR655395:AMT655395 AWN655395:AWP655395 BGJ655395:BGL655395 BQF655395:BQH655395 CAB655395:CAD655395 CJX655395:CJZ655395 CTT655395:CTV655395 DDP655395:DDR655395 DNL655395:DNN655395 DXH655395:DXJ655395 EHD655395:EHF655395 EQZ655395:ERB655395 FAV655395:FAX655395 FKR655395:FKT655395 FUN655395:FUP655395 GEJ655395:GEL655395 GOF655395:GOH655395 GYB655395:GYD655395 HHX655395:HHZ655395 HRT655395:HRV655395 IBP655395:IBR655395 ILL655395:ILN655395 IVH655395:IVJ655395 JFD655395:JFF655395 JOZ655395:JPB655395 JYV655395:JYX655395 KIR655395:KIT655395 KSN655395:KSP655395 LCJ655395:LCL655395 LMF655395:LMH655395 LWB655395:LWD655395 MFX655395:MFZ655395 MPT655395:MPV655395 MZP655395:MZR655395 NJL655395:NJN655395 NTH655395:NTJ655395 ODD655395:ODF655395 OMZ655395:ONB655395 OWV655395:OWX655395 PGR655395:PGT655395 PQN655395:PQP655395 QAJ655395:QAL655395 QKF655395:QKH655395 QUB655395:QUD655395 RDX655395:RDZ655395 RNT655395:RNV655395 RXP655395:RXR655395 SHL655395:SHN655395 SRH655395:SRJ655395 TBD655395:TBF655395 TKZ655395:TLB655395 TUV655395:TUX655395 UER655395:UET655395 UON655395:UOP655395 UYJ655395:UYL655395 VIF655395:VIH655395 VSB655395:VSD655395 WBX655395:WBZ655395 WLT655395:WLV655395 WVP655395:WVR655395 H720931:J720931 JD720931:JF720931 SZ720931:TB720931 ACV720931:ACX720931 AMR720931:AMT720931 AWN720931:AWP720931 BGJ720931:BGL720931 BQF720931:BQH720931 CAB720931:CAD720931 CJX720931:CJZ720931 CTT720931:CTV720931 DDP720931:DDR720931 DNL720931:DNN720931 DXH720931:DXJ720931 EHD720931:EHF720931 EQZ720931:ERB720931 FAV720931:FAX720931 FKR720931:FKT720931 FUN720931:FUP720931 GEJ720931:GEL720931 GOF720931:GOH720931 GYB720931:GYD720931 HHX720931:HHZ720931 HRT720931:HRV720931 IBP720931:IBR720931 ILL720931:ILN720931 IVH720931:IVJ720931 JFD720931:JFF720931 JOZ720931:JPB720931 JYV720931:JYX720931 KIR720931:KIT720931 KSN720931:KSP720931 LCJ720931:LCL720931 LMF720931:LMH720931 LWB720931:LWD720931 MFX720931:MFZ720931 MPT720931:MPV720931 MZP720931:MZR720931 NJL720931:NJN720931 NTH720931:NTJ720931 ODD720931:ODF720931 OMZ720931:ONB720931 OWV720931:OWX720931 PGR720931:PGT720931 PQN720931:PQP720931 QAJ720931:QAL720931 QKF720931:QKH720931 QUB720931:QUD720931 RDX720931:RDZ720931 RNT720931:RNV720931 RXP720931:RXR720931 SHL720931:SHN720931 SRH720931:SRJ720931 TBD720931:TBF720931 TKZ720931:TLB720931 TUV720931:TUX720931 UER720931:UET720931 UON720931:UOP720931 UYJ720931:UYL720931 VIF720931:VIH720931 VSB720931:VSD720931 WBX720931:WBZ720931 WLT720931:WLV720931 WVP720931:WVR720931 H786467:J786467 JD786467:JF786467 SZ786467:TB786467 ACV786467:ACX786467 AMR786467:AMT786467 AWN786467:AWP786467 BGJ786467:BGL786467 BQF786467:BQH786467 CAB786467:CAD786467 CJX786467:CJZ786467 CTT786467:CTV786467 DDP786467:DDR786467 DNL786467:DNN786467 DXH786467:DXJ786467 EHD786467:EHF786467 EQZ786467:ERB786467 FAV786467:FAX786467 FKR786467:FKT786467 FUN786467:FUP786467 GEJ786467:GEL786467 GOF786467:GOH786467 GYB786467:GYD786467 HHX786467:HHZ786467 HRT786467:HRV786467 IBP786467:IBR786467 ILL786467:ILN786467 IVH786467:IVJ786467 JFD786467:JFF786467 JOZ786467:JPB786467 JYV786467:JYX786467 KIR786467:KIT786467 KSN786467:KSP786467 LCJ786467:LCL786467 LMF786467:LMH786467 LWB786467:LWD786467 MFX786467:MFZ786467 MPT786467:MPV786467 MZP786467:MZR786467 NJL786467:NJN786467 NTH786467:NTJ786467 ODD786467:ODF786467 OMZ786467:ONB786467 OWV786467:OWX786467 PGR786467:PGT786467 PQN786467:PQP786467 QAJ786467:QAL786467 QKF786467:QKH786467 QUB786467:QUD786467 RDX786467:RDZ786467 RNT786467:RNV786467 RXP786467:RXR786467 SHL786467:SHN786467 SRH786467:SRJ786467 TBD786467:TBF786467 TKZ786467:TLB786467 TUV786467:TUX786467 UER786467:UET786467 UON786467:UOP786467 UYJ786467:UYL786467 VIF786467:VIH786467 VSB786467:VSD786467 WBX786467:WBZ786467 WLT786467:WLV786467 WVP786467:WVR786467 H852003:J852003 JD852003:JF852003 SZ852003:TB852003 ACV852003:ACX852003 AMR852003:AMT852003 AWN852003:AWP852003 BGJ852003:BGL852003 BQF852003:BQH852003 CAB852003:CAD852003 CJX852003:CJZ852003 CTT852003:CTV852003 DDP852003:DDR852003 DNL852003:DNN852003 DXH852003:DXJ852003 EHD852003:EHF852003 EQZ852003:ERB852003 FAV852003:FAX852003 FKR852003:FKT852003 FUN852003:FUP852003 GEJ852003:GEL852003 GOF852003:GOH852003 GYB852003:GYD852003 HHX852003:HHZ852003 HRT852003:HRV852003 IBP852003:IBR852003 ILL852003:ILN852003 IVH852003:IVJ852003 JFD852003:JFF852003 JOZ852003:JPB852003 JYV852003:JYX852003 KIR852003:KIT852003 KSN852003:KSP852003 LCJ852003:LCL852003 LMF852003:LMH852003 LWB852003:LWD852003 MFX852003:MFZ852003 MPT852003:MPV852003 MZP852003:MZR852003 NJL852003:NJN852003 NTH852003:NTJ852003 ODD852003:ODF852003 OMZ852003:ONB852003 OWV852003:OWX852003 PGR852003:PGT852003 PQN852003:PQP852003 QAJ852003:QAL852003 QKF852003:QKH852003 QUB852003:QUD852003 RDX852003:RDZ852003 RNT852003:RNV852003 RXP852003:RXR852003 SHL852003:SHN852003 SRH852003:SRJ852003 TBD852003:TBF852003 TKZ852003:TLB852003 TUV852003:TUX852003 UER852003:UET852003 UON852003:UOP852003 UYJ852003:UYL852003 VIF852003:VIH852003 VSB852003:VSD852003 WBX852003:WBZ852003 WLT852003:WLV852003 WVP852003:WVR852003 H917539:J917539 JD917539:JF917539 SZ917539:TB917539 ACV917539:ACX917539 AMR917539:AMT917539 AWN917539:AWP917539 BGJ917539:BGL917539 BQF917539:BQH917539 CAB917539:CAD917539 CJX917539:CJZ917539 CTT917539:CTV917539 DDP917539:DDR917539 DNL917539:DNN917539 DXH917539:DXJ917539 EHD917539:EHF917539 EQZ917539:ERB917539 FAV917539:FAX917539 FKR917539:FKT917539 FUN917539:FUP917539 GEJ917539:GEL917539 GOF917539:GOH917539 GYB917539:GYD917539 HHX917539:HHZ917539 HRT917539:HRV917539 IBP917539:IBR917539 ILL917539:ILN917539 IVH917539:IVJ917539 JFD917539:JFF917539 JOZ917539:JPB917539 JYV917539:JYX917539 KIR917539:KIT917539 KSN917539:KSP917539 LCJ917539:LCL917539 LMF917539:LMH917539 LWB917539:LWD917539 MFX917539:MFZ917539 MPT917539:MPV917539 MZP917539:MZR917539 NJL917539:NJN917539 NTH917539:NTJ917539 ODD917539:ODF917539 OMZ917539:ONB917539 OWV917539:OWX917539 PGR917539:PGT917539 PQN917539:PQP917539 QAJ917539:QAL917539 QKF917539:QKH917539 QUB917539:QUD917539 RDX917539:RDZ917539 RNT917539:RNV917539 RXP917539:RXR917539 SHL917539:SHN917539 SRH917539:SRJ917539 TBD917539:TBF917539 TKZ917539:TLB917539 TUV917539:TUX917539 UER917539:UET917539 UON917539:UOP917539 UYJ917539:UYL917539 VIF917539:VIH917539 VSB917539:VSD917539 WBX917539:WBZ917539 WLT917539:WLV917539 WVP917539:WVR917539 H983075:J983075 JD983075:JF983075 SZ983075:TB983075 ACV983075:ACX983075 AMR983075:AMT983075 AWN983075:AWP983075 BGJ983075:BGL983075 BQF983075:BQH983075 CAB983075:CAD983075 CJX983075:CJZ983075 CTT983075:CTV983075 DDP983075:DDR983075 DNL983075:DNN983075 DXH983075:DXJ983075 EHD983075:EHF983075 EQZ983075:ERB983075 FAV983075:FAX983075 FKR983075:FKT983075 FUN983075:FUP983075 GEJ983075:GEL983075 GOF983075:GOH983075 GYB983075:GYD983075 HHX983075:HHZ983075 HRT983075:HRV983075 IBP983075:IBR983075 ILL983075:ILN983075 IVH983075:IVJ983075 JFD983075:JFF983075 JOZ983075:JPB983075 JYV983075:JYX983075 KIR983075:KIT983075 KSN983075:KSP983075 LCJ983075:LCL983075 LMF983075:LMH983075 LWB983075:LWD983075 MFX983075:MFZ983075 MPT983075:MPV983075 MZP983075:MZR983075 NJL983075:NJN983075 NTH983075:NTJ983075 ODD983075:ODF983075 OMZ983075:ONB983075 OWV983075:OWX983075 PGR983075:PGT983075 PQN983075:PQP983075 QAJ983075:QAL983075 QKF983075:QKH983075 QUB983075:QUD983075 RDX983075:RDZ983075 RNT983075:RNV983075 RXP983075:RXR983075 SHL983075:SHN983075 SRH983075:SRJ983075 TBD983075:TBF983075 TKZ983075:TLB983075 TUV983075:TUX983075 UER983075:UET983075 UON983075:UOP983075 UYJ983075:UYL983075 VIF983075:VIH983075 VSB983075:VSD983075 WBX983075:WBZ983075 WLT983075:WLV983075 WVP983075:WVR983075 H37:J38 JD37:JF38 SZ37:TB38 ACV37:ACX38 AMR37:AMT38 AWN37:AWP38 BGJ37:BGL38 BQF37:BQH38 CAB37:CAD38 CJX37:CJZ38 CTT37:CTV38 DDP37:DDR38 DNL37:DNN38 DXH37:DXJ38 EHD37:EHF38 EQZ37:ERB38 FAV37:FAX38 FKR37:FKT38 FUN37:FUP38 GEJ37:GEL38 GOF37:GOH38 GYB37:GYD38 HHX37:HHZ38 HRT37:HRV38 IBP37:IBR38 ILL37:ILN38 IVH37:IVJ38 JFD37:JFF38 JOZ37:JPB38 JYV37:JYX38 KIR37:KIT38 KSN37:KSP38 LCJ37:LCL38 LMF37:LMH38 LWB37:LWD38 MFX37:MFZ38 MPT37:MPV38 MZP37:MZR38 NJL37:NJN38 NTH37:NTJ38 ODD37:ODF38 OMZ37:ONB38 OWV37:OWX38 PGR37:PGT38 PQN37:PQP38 QAJ37:QAL38 QKF37:QKH38 QUB37:QUD38 RDX37:RDZ38 RNT37:RNV38 RXP37:RXR38 SHL37:SHN38 SRH37:SRJ38 TBD37:TBF38 TKZ37:TLB38 TUV37:TUX38 UER37:UET38 UON37:UOP38 UYJ37:UYL38 VIF37:VIH38 VSB37:VSD38 WBX37:WBZ38 WLT37:WLV38 WVP37:WVR38 H65573:J65574 JD65573:JF65574 SZ65573:TB65574 ACV65573:ACX65574 AMR65573:AMT65574 AWN65573:AWP65574 BGJ65573:BGL65574 BQF65573:BQH65574 CAB65573:CAD65574 CJX65573:CJZ65574 CTT65573:CTV65574 DDP65573:DDR65574 DNL65573:DNN65574 DXH65573:DXJ65574 EHD65573:EHF65574 EQZ65573:ERB65574 FAV65573:FAX65574 FKR65573:FKT65574 FUN65573:FUP65574 GEJ65573:GEL65574 GOF65573:GOH65574 GYB65573:GYD65574 HHX65573:HHZ65574 HRT65573:HRV65574 IBP65573:IBR65574 ILL65573:ILN65574 IVH65573:IVJ65574 JFD65573:JFF65574 JOZ65573:JPB65574 JYV65573:JYX65574 KIR65573:KIT65574 KSN65573:KSP65574 LCJ65573:LCL65574 LMF65573:LMH65574 LWB65573:LWD65574 MFX65573:MFZ65574 MPT65573:MPV65574 MZP65573:MZR65574 NJL65573:NJN65574 NTH65573:NTJ65574 ODD65573:ODF65574 OMZ65573:ONB65574 OWV65573:OWX65574 PGR65573:PGT65574 PQN65573:PQP65574 QAJ65573:QAL65574 QKF65573:QKH65574 QUB65573:QUD65574 RDX65573:RDZ65574 RNT65573:RNV65574 RXP65573:RXR65574 SHL65573:SHN65574 SRH65573:SRJ65574 TBD65573:TBF65574 TKZ65573:TLB65574 TUV65573:TUX65574 UER65573:UET65574 UON65573:UOP65574 UYJ65573:UYL65574 VIF65573:VIH65574 VSB65573:VSD65574 WBX65573:WBZ65574 WLT65573:WLV65574 WVP65573:WVR65574 H131109:J131110 JD131109:JF131110 SZ131109:TB131110 ACV131109:ACX131110 AMR131109:AMT131110 AWN131109:AWP131110 BGJ131109:BGL131110 BQF131109:BQH131110 CAB131109:CAD131110 CJX131109:CJZ131110 CTT131109:CTV131110 DDP131109:DDR131110 DNL131109:DNN131110 DXH131109:DXJ131110 EHD131109:EHF131110 EQZ131109:ERB131110 FAV131109:FAX131110 FKR131109:FKT131110 FUN131109:FUP131110 GEJ131109:GEL131110 GOF131109:GOH131110 GYB131109:GYD131110 HHX131109:HHZ131110 HRT131109:HRV131110 IBP131109:IBR131110 ILL131109:ILN131110 IVH131109:IVJ131110 JFD131109:JFF131110 JOZ131109:JPB131110 JYV131109:JYX131110 KIR131109:KIT131110 KSN131109:KSP131110 LCJ131109:LCL131110 LMF131109:LMH131110 LWB131109:LWD131110 MFX131109:MFZ131110 MPT131109:MPV131110 MZP131109:MZR131110 NJL131109:NJN131110 NTH131109:NTJ131110 ODD131109:ODF131110 OMZ131109:ONB131110 OWV131109:OWX131110 PGR131109:PGT131110 PQN131109:PQP131110 QAJ131109:QAL131110 QKF131109:QKH131110 QUB131109:QUD131110 RDX131109:RDZ131110 RNT131109:RNV131110 RXP131109:RXR131110 SHL131109:SHN131110 SRH131109:SRJ131110 TBD131109:TBF131110 TKZ131109:TLB131110 TUV131109:TUX131110 UER131109:UET131110 UON131109:UOP131110 UYJ131109:UYL131110 VIF131109:VIH131110 VSB131109:VSD131110 WBX131109:WBZ131110 WLT131109:WLV131110 WVP131109:WVR131110 H196645:J196646 JD196645:JF196646 SZ196645:TB196646 ACV196645:ACX196646 AMR196645:AMT196646 AWN196645:AWP196646 BGJ196645:BGL196646 BQF196645:BQH196646 CAB196645:CAD196646 CJX196645:CJZ196646 CTT196645:CTV196646 DDP196645:DDR196646 DNL196645:DNN196646 DXH196645:DXJ196646 EHD196645:EHF196646 EQZ196645:ERB196646 FAV196645:FAX196646 FKR196645:FKT196646 FUN196645:FUP196646 GEJ196645:GEL196646 GOF196645:GOH196646 GYB196645:GYD196646 HHX196645:HHZ196646 HRT196645:HRV196646 IBP196645:IBR196646 ILL196645:ILN196646 IVH196645:IVJ196646 JFD196645:JFF196646 JOZ196645:JPB196646 JYV196645:JYX196646 KIR196645:KIT196646 KSN196645:KSP196646 LCJ196645:LCL196646 LMF196645:LMH196646 LWB196645:LWD196646 MFX196645:MFZ196646 MPT196645:MPV196646 MZP196645:MZR196646 NJL196645:NJN196646 NTH196645:NTJ196646 ODD196645:ODF196646 OMZ196645:ONB196646 OWV196645:OWX196646 PGR196645:PGT196646 PQN196645:PQP196646 QAJ196645:QAL196646 QKF196645:QKH196646 QUB196645:QUD196646 RDX196645:RDZ196646 RNT196645:RNV196646 RXP196645:RXR196646 SHL196645:SHN196646 SRH196645:SRJ196646 TBD196645:TBF196646 TKZ196645:TLB196646 TUV196645:TUX196646 UER196645:UET196646 UON196645:UOP196646 UYJ196645:UYL196646 VIF196645:VIH196646 VSB196645:VSD196646 WBX196645:WBZ196646 WLT196645:WLV196646 WVP196645:WVR196646 H262181:J262182 JD262181:JF262182 SZ262181:TB262182 ACV262181:ACX262182 AMR262181:AMT262182 AWN262181:AWP262182 BGJ262181:BGL262182 BQF262181:BQH262182 CAB262181:CAD262182 CJX262181:CJZ262182 CTT262181:CTV262182 DDP262181:DDR262182 DNL262181:DNN262182 DXH262181:DXJ262182 EHD262181:EHF262182 EQZ262181:ERB262182 FAV262181:FAX262182 FKR262181:FKT262182 FUN262181:FUP262182 GEJ262181:GEL262182 GOF262181:GOH262182 GYB262181:GYD262182 HHX262181:HHZ262182 HRT262181:HRV262182 IBP262181:IBR262182 ILL262181:ILN262182 IVH262181:IVJ262182 JFD262181:JFF262182 JOZ262181:JPB262182 JYV262181:JYX262182 KIR262181:KIT262182 KSN262181:KSP262182 LCJ262181:LCL262182 LMF262181:LMH262182 LWB262181:LWD262182 MFX262181:MFZ262182 MPT262181:MPV262182 MZP262181:MZR262182 NJL262181:NJN262182 NTH262181:NTJ262182 ODD262181:ODF262182 OMZ262181:ONB262182 OWV262181:OWX262182 PGR262181:PGT262182 PQN262181:PQP262182 QAJ262181:QAL262182 QKF262181:QKH262182 QUB262181:QUD262182 RDX262181:RDZ262182 RNT262181:RNV262182 RXP262181:RXR262182 SHL262181:SHN262182 SRH262181:SRJ262182 TBD262181:TBF262182 TKZ262181:TLB262182 TUV262181:TUX262182 UER262181:UET262182 UON262181:UOP262182 UYJ262181:UYL262182 VIF262181:VIH262182 VSB262181:VSD262182 WBX262181:WBZ262182 WLT262181:WLV262182 WVP262181:WVR262182 H327717:J327718 JD327717:JF327718 SZ327717:TB327718 ACV327717:ACX327718 AMR327717:AMT327718 AWN327717:AWP327718 BGJ327717:BGL327718 BQF327717:BQH327718 CAB327717:CAD327718 CJX327717:CJZ327718 CTT327717:CTV327718 DDP327717:DDR327718 DNL327717:DNN327718 DXH327717:DXJ327718 EHD327717:EHF327718 EQZ327717:ERB327718 FAV327717:FAX327718 FKR327717:FKT327718 FUN327717:FUP327718 GEJ327717:GEL327718 GOF327717:GOH327718 GYB327717:GYD327718 HHX327717:HHZ327718 HRT327717:HRV327718 IBP327717:IBR327718 ILL327717:ILN327718 IVH327717:IVJ327718 JFD327717:JFF327718 JOZ327717:JPB327718 JYV327717:JYX327718 KIR327717:KIT327718 KSN327717:KSP327718 LCJ327717:LCL327718 LMF327717:LMH327718 LWB327717:LWD327718 MFX327717:MFZ327718 MPT327717:MPV327718 MZP327717:MZR327718 NJL327717:NJN327718 NTH327717:NTJ327718 ODD327717:ODF327718 OMZ327717:ONB327718 OWV327717:OWX327718 PGR327717:PGT327718 PQN327717:PQP327718 QAJ327717:QAL327718 QKF327717:QKH327718 QUB327717:QUD327718 RDX327717:RDZ327718 RNT327717:RNV327718 RXP327717:RXR327718 SHL327717:SHN327718 SRH327717:SRJ327718 TBD327717:TBF327718 TKZ327717:TLB327718 TUV327717:TUX327718 UER327717:UET327718 UON327717:UOP327718 UYJ327717:UYL327718 VIF327717:VIH327718 VSB327717:VSD327718 WBX327717:WBZ327718 WLT327717:WLV327718 WVP327717:WVR327718 H393253:J393254 JD393253:JF393254 SZ393253:TB393254 ACV393253:ACX393254 AMR393253:AMT393254 AWN393253:AWP393254 BGJ393253:BGL393254 BQF393253:BQH393254 CAB393253:CAD393254 CJX393253:CJZ393254 CTT393253:CTV393254 DDP393253:DDR393254 DNL393253:DNN393254 DXH393253:DXJ393254 EHD393253:EHF393254 EQZ393253:ERB393254 FAV393253:FAX393254 FKR393253:FKT393254 FUN393253:FUP393254 GEJ393253:GEL393254 GOF393253:GOH393254 GYB393253:GYD393254 HHX393253:HHZ393254 HRT393253:HRV393254 IBP393253:IBR393254 ILL393253:ILN393254 IVH393253:IVJ393254 JFD393253:JFF393254 JOZ393253:JPB393254 JYV393253:JYX393254 KIR393253:KIT393254 KSN393253:KSP393254 LCJ393253:LCL393254 LMF393253:LMH393254 LWB393253:LWD393254 MFX393253:MFZ393254 MPT393253:MPV393254 MZP393253:MZR393254 NJL393253:NJN393254 NTH393253:NTJ393254 ODD393253:ODF393254 OMZ393253:ONB393254 OWV393253:OWX393254 PGR393253:PGT393254 PQN393253:PQP393254 QAJ393253:QAL393254 QKF393253:QKH393254 QUB393253:QUD393254 RDX393253:RDZ393254 RNT393253:RNV393254 RXP393253:RXR393254 SHL393253:SHN393254 SRH393253:SRJ393254 TBD393253:TBF393254 TKZ393253:TLB393254 TUV393253:TUX393254 UER393253:UET393254 UON393253:UOP393254 UYJ393253:UYL393254 VIF393253:VIH393254 VSB393253:VSD393254 WBX393253:WBZ393254 WLT393253:WLV393254 WVP393253:WVR393254 H458789:J458790 JD458789:JF458790 SZ458789:TB458790 ACV458789:ACX458790 AMR458789:AMT458790 AWN458789:AWP458790 BGJ458789:BGL458790 BQF458789:BQH458790 CAB458789:CAD458790 CJX458789:CJZ458790 CTT458789:CTV458790 DDP458789:DDR458790 DNL458789:DNN458790 DXH458789:DXJ458790 EHD458789:EHF458790 EQZ458789:ERB458790 FAV458789:FAX458790 FKR458789:FKT458790 FUN458789:FUP458790 GEJ458789:GEL458790 GOF458789:GOH458790 GYB458789:GYD458790 HHX458789:HHZ458790 HRT458789:HRV458790 IBP458789:IBR458790 ILL458789:ILN458790 IVH458789:IVJ458790 JFD458789:JFF458790 JOZ458789:JPB458790 JYV458789:JYX458790 KIR458789:KIT458790 KSN458789:KSP458790 LCJ458789:LCL458790 LMF458789:LMH458790 LWB458789:LWD458790 MFX458789:MFZ458790 MPT458789:MPV458790 MZP458789:MZR458790 NJL458789:NJN458790 NTH458789:NTJ458790 ODD458789:ODF458790 OMZ458789:ONB458790 OWV458789:OWX458790 PGR458789:PGT458790 PQN458789:PQP458790 QAJ458789:QAL458790 QKF458789:QKH458790 QUB458789:QUD458790 RDX458789:RDZ458790 RNT458789:RNV458790 RXP458789:RXR458790 SHL458789:SHN458790 SRH458789:SRJ458790 TBD458789:TBF458790 TKZ458789:TLB458790 TUV458789:TUX458790 UER458789:UET458790 UON458789:UOP458790 UYJ458789:UYL458790 VIF458789:VIH458790 VSB458789:VSD458790 WBX458789:WBZ458790 WLT458789:WLV458790 WVP458789:WVR458790 H524325:J524326 JD524325:JF524326 SZ524325:TB524326 ACV524325:ACX524326 AMR524325:AMT524326 AWN524325:AWP524326 BGJ524325:BGL524326 BQF524325:BQH524326 CAB524325:CAD524326 CJX524325:CJZ524326 CTT524325:CTV524326 DDP524325:DDR524326 DNL524325:DNN524326 DXH524325:DXJ524326 EHD524325:EHF524326 EQZ524325:ERB524326 FAV524325:FAX524326 FKR524325:FKT524326 FUN524325:FUP524326 GEJ524325:GEL524326 GOF524325:GOH524326 GYB524325:GYD524326 HHX524325:HHZ524326 HRT524325:HRV524326 IBP524325:IBR524326 ILL524325:ILN524326 IVH524325:IVJ524326 JFD524325:JFF524326 JOZ524325:JPB524326 JYV524325:JYX524326 KIR524325:KIT524326 KSN524325:KSP524326 LCJ524325:LCL524326 LMF524325:LMH524326 LWB524325:LWD524326 MFX524325:MFZ524326 MPT524325:MPV524326 MZP524325:MZR524326 NJL524325:NJN524326 NTH524325:NTJ524326 ODD524325:ODF524326 OMZ524325:ONB524326 OWV524325:OWX524326 PGR524325:PGT524326 PQN524325:PQP524326 QAJ524325:QAL524326 QKF524325:QKH524326 QUB524325:QUD524326 RDX524325:RDZ524326 RNT524325:RNV524326 RXP524325:RXR524326 SHL524325:SHN524326 SRH524325:SRJ524326 TBD524325:TBF524326 TKZ524325:TLB524326 TUV524325:TUX524326 UER524325:UET524326 UON524325:UOP524326 UYJ524325:UYL524326 VIF524325:VIH524326 VSB524325:VSD524326 WBX524325:WBZ524326 WLT524325:WLV524326 WVP524325:WVR524326 H589861:J589862 JD589861:JF589862 SZ589861:TB589862 ACV589861:ACX589862 AMR589861:AMT589862 AWN589861:AWP589862 BGJ589861:BGL589862 BQF589861:BQH589862 CAB589861:CAD589862 CJX589861:CJZ589862 CTT589861:CTV589862 DDP589861:DDR589862 DNL589861:DNN589862 DXH589861:DXJ589862 EHD589861:EHF589862 EQZ589861:ERB589862 FAV589861:FAX589862 FKR589861:FKT589862 FUN589861:FUP589862 GEJ589861:GEL589862 GOF589861:GOH589862 GYB589861:GYD589862 HHX589861:HHZ589862 HRT589861:HRV589862 IBP589861:IBR589862 ILL589861:ILN589862 IVH589861:IVJ589862 JFD589861:JFF589862 JOZ589861:JPB589862 JYV589861:JYX589862 KIR589861:KIT589862 KSN589861:KSP589862 LCJ589861:LCL589862 LMF589861:LMH589862 LWB589861:LWD589862 MFX589861:MFZ589862 MPT589861:MPV589862 MZP589861:MZR589862 NJL589861:NJN589862 NTH589861:NTJ589862 ODD589861:ODF589862 OMZ589861:ONB589862 OWV589861:OWX589862 PGR589861:PGT589862 PQN589861:PQP589862 QAJ589861:QAL589862 QKF589861:QKH589862 QUB589861:QUD589862 RDX589861:RDZ589862 RNT589861:RNV589862 RXP589861:RXR589862 SHL589861:SHN589862 SRH589861:SRJ589862 TBD589861:TBF589862 TKZ589861:TLB589862 TUV589861:TUX589862 UER589861:UET589862 UON589861:UOP589862 UYJ589861:UYL589862 VIF589861:VIH589862 VSB589861:VSD589862 WBX589861:WBZ589862 WLT589861:WLV589862 WVP589861:WVR589862 H655397:J655398 JD655397:JF655398 SZ655397:TB655398 ACV655397:ACX655398 AMR655397:AMT655398 AWN655397:AWP655398 BGJ655397:BGL655398 BQF655397:BQH655398 CAB655397:CAD655398 CJX655397:CJZ655398 CTT655397:CTV655398 DDP655397:DDR655398 DNL655397:DNN655398 DXH655397:DXJ655398 EHD655397:EHF655398 EQZ655397:ERB655398 FAV655397:FAX655398 FKR655397:FKT655398 FUN655397:FUP655398 GEJ655397:GEL655398 GOF655397:GOH655398 GYB655397:GYD655398 HHX655397:HHZ655398 HRT655397:HRV655398 IBP655397:IBR655398 ILL655397:ILN655398 IVH655397:IVJ655398 JFD655397:JFF655398 JOZ655397:JPB655398 JYV655397:JYX655398 KIR655397:KIT655398 KSN655397:KSP655398 LCJ655397:LCL655398 LMF655397:LMH655398 LWB655397:LWD655398 MFX655397:MFZ655398 MPT655397:MPV655398 MZP655397:MZR655398 NJL655397:NJN655398 NTH655397:NTJ655398 ODD655397:ODF655398 OMZ655397:ONB655398 OWV655397:OWX655398 PGR655397:PGT655398 PQN655397:PQP655398 QAJ655397:QAL655398 QKF655397:QKH655398 QUB655397:QUD655398 RDX655397:RDZ655398 RNT655397:RNV655398 RXP655397:RXR655398 SHL655397:SHN655398 SRH655397:SRJ655398 TBD655397:TBF655398 TKZ655397:TLB655398 TUV655397:TUX655398 UER655397:UET655398 UON655397:UOP655398 UYJ655397:UYL655398 VIF655397:VIH655398 VSB655397:VSD655398 WBX655397:WBZ655398 WLT655397:WLV655398 WVP655397:WVR655398 H720933:J720934 JD720933:JF720934 SZ720933:TB720934 ACV720933:ACX720934 AMR720933:AMT720934 AWN720933:AWP720934 BGJ720933:BGL720934 BQF720933:BQH720934 CAB720933:CAD720934 CJX720933:CJZ720934 CTT720933:CTV720934 DDP720933:DDR720934 DNL720933:DNN720934 DXH720933:DXJ720934 EHD720933:EHF720934 EQZ720933:ERB720934 FAV720933:FAX720934 FKR720933:FKT720934 FUN720933:FUP720934 GEJ720933:GEL720934 GOF720933:GOH720934 GYB720933:GYD720934 HHX720933:HHZ720934 HRT720933:HRV720934 IBP720933:IBR720934 ILL720933:ILN720934 IVH720933:IVJ720934 JFD720933:JFF720934 JOZ720933:JPB720934 JYV720933:JYX720934 KIR720933:KIT720934 KSN720933:KSP720934 LCJ720933:LCL720934 LMF720933:LMH720934 LWB720933:LWD720934 MFX720933:MFZ720934 MPT720933:MPV720934 MZP720933:MZR720934 NJL720933:NJN720934 NTH720933:NTJ720934 ODD720933:ODF720934 OMZ720933:ONB720934 OWV720933:OWX720934 PGR720933:PGT720934 PQN720933:PQP720934 QAJ720933:QAL720934 QKF720933:QKH720934 QUB720933:QUD720934 RDX720933:RDZ720934 RNT720933:RNV720934 RXP720933:RXR720934 SHL720933:SHN720934 SRH720933:SRJ720934 TBD720933:TBF720934 TKZ720933:TLB720934 TUV720933:TUX720934 UER720933:UET720934 UON720933:UOP720934 UYJ720933:UYL720934 VIF720933:VIH720934 VSB720933:VSD720934 WBX720933:WBZ720934 WLT720933:WLV720934 WVP720933:WVR720934 H786469:J786470 JD786469:JF786470 SZ786469:TB786470 ACV786469:ACX786470 AMR786469:AMT786470 AWN786469:AWP786470 BGJ786469:BGL786470 BQF786469:BQH786470 CAB786469:CAD786470 CJX786469:CJZ786470 CTT786469:CTV786470 DDP786469:DDR786470 DNL786469:DNN786470 DXH786469:DXJ786470 EHD786469:EHF786470 EQZ786469:ERB786470 FAV786469:FAX786470 FKR786469:FKT786470 FUN786469:FUP786470 GEJ786469:GEL786470 GOF786469:GOH786470 GYB786469:GYD786470 HHX786469:HHZ786470 HRT786469:HRV786470 IBP786469:IBR786470 ILL786469:ILN786470 IVH786469:IVJ786470 JFD786469:JFF786470 JOZ786469:JPB786470 JYV786469:JYX786470 KIR786469:KIT786470 KSN786469:KSP786470 LCJ786469:LCL786470 LMF786469:LMH786470 LWB786469:LWD786470 MFX786469:MFZ786470 MPT786469:MPV786470 MZP786469:MZR786470 NJL786469:NJN786470 NTH786469:NTJ786470 ODD786469:ODF786470 OMZ786469:ONB786470 OWV786469:OWX786470 PGR786469:PGT786470 PQN786469:PQP786470 QAJ786469:QAL786470 QKF786469:QKH786470 QUB786469:QUD786470 RDX786469:RDZ786470 RNT786469:RNV786470 RXP786469:RXR786470 SHL786469:SHN786470 SRH786469:SRJ786470 TBD786469:TBF786470 TKZ786469:TLB786470 TUV786469:TUX786470 UER786469:UET786470 UON786469:UOP786470 UYJ786469:UYL786470 VIF786469:VIH786470 VSB786469:VSD786470 WBX786469:WBZ786470 WLT786469:WLV786470 WVP786469:WVR786470 H852005:J852006 JD852005:JF852006 SZ852005:TB852006 ACV852005:ACX852006 AMR852005:AMT852006 AWN852005:AWP852006 BGJ852005:BGL852006 BQF852005:BQH852006 CAB852005:CAD852006 CJX852005:CJZ852006 CTT852005:CTV852006 DDP852005:DDR852006 DNL852005:DNN852006 DXH852005:DXJ852006 EHD852005:EHF852006 EQZ852005:ERB852006 FAV852005:FAX852006 FKR852005:FKT852006 FUN852005:FUP852006 GEJ852005:GEL852006 GOF852005:GOH852006 GYB852005:GYD852006 HHX852005:HHZ852006 HRT852005:HRV852006 IBP852005:IBR852006 ILL852005:ILN852006 IVH852005:IVJ852006 JFD852005:JFF852006 JOZ852005:JPB852006 JYV852005:JYX852006 KIR852005:KIT852006 KSN852005:KSP852006 LCJ852005:LCL852006 LMF852005:LMH852006 LWB852005:LWD852006 MFX852005:MFZ852006 MPT852005:MPV852006 MZP852005:MZR852006 NJL852005:NJN852006 NTH852005:NTJ852006 ODD852005:ODF852006 OMZ852005:ONB852006 OWV852005:OWX852006 PGR852005:PGT852006 PQN852005:PQP852006 QAJ852005:QAL852006 QKF852005:QKH852006 QUB852005:QUD852006 RDX852005:RDZ852006 RNT852005:RNV852006 RXP852005:RXR852006 SHL852005:SHN852006 SRH852005:SRJ852006 TBD852005:TBF852006 TKZ852005:TLB852006 TUV852005:TUX852006 UER852005:UET852006 UON852005:UOP852006 UYJ852005:UYL852006 VIF852005:VIH852006 VSB852005:VSD852006 WBX852005:WBZ852006 WLT852005:WLV852006 WVP852005:WVR852006 H917541:J917542 JD917541:JF917542 SZ917541:TB917542 ACV917541:ACX917542 AMR917541:AMT917542 AWN917541:AWP917542 BGJ917541:BGL917542 BQF917541:BQH917542 CAB917541:CAD917542 CJX917541:CJZ917542 CTT917541:CTV917542 DDP917541:DDR917542 DNL917541:DNN917542 DXH917541:DXJ917542 EHD917541:EHF917542 EQZ917541:ERB917542 FAV917541:FAX917542 FKR917541:FKT917542 FUN917541:FUP917542 GEJ917541:GEL917542 GOF917541:GOH917542 GYB917541:GYD917542 HHX917541:HHZ917542 HRT917541:HRV917542 IBP917541:IBR917542 ILL917541:ILN917542 IVH917541:IVJ917542 JFD917541:JFF917542 JOZ917541:JPB917542 JYV917541:JYX917542 KIR917541:KIT917542 KSN917541:KSP917542 LCJ917541:LCL917542 LMF917541:LMH917542 LWB917541:LWD917542 MFX917541:MFZ917542 MPT917541:MPV917542 MZP917541:MZR917542 NJL917541:NJN917542 NTH917541:NTJ917542 ODD917541:ODF917542 OMZ917541:ONB917542 OWV917541:OWX917542 PGR917541:PGT917542 PQN917541:PQP917542 QAJ917541:QAL917542 QKF917541:QKH917542 QUB917541:QUD917542 RDX917541:RDZ917542 RNT917541:RNV917542 RXP917541:RXR917542 SHL917541:SHN917542 SRH917541:SRJ917542 TBD917541:TBF917542 TKZ917541:TLB917542 TUV917541:TUX917542 UER917541:UET917542 UON917541:UOP917542 UYJ917541:UYL917542 VIF917541:VIH917542 VSB917541:VSD917542 WBX917541:WBZ917542 WLT917541:WLV917542 WVP917541:WVR917542 H983077:J983078 JD983077:JF983078 SZ983077:TB983078 ACV983077:ACX983078 AMR983077:AMT983078 AWN983077:AWP983078 BGJ983077:BGL983078 BQF983077:BQH983078 CAB983077:CAD983078 CJX983077:CJZ983078 CTT983077:CTV983078 DDP983077:DDR983078 DNL983077:DNN983078 DXH983077:DXJ983078 EHD983077:EHF983078 EQZ983077:ERB983078 FAV983077:FAX983078 FKR983077:FKT983078 FUN983077:FUP983078 GEJ983077:GEL983078 GOF983077:GOH983078 GYB983077:GYD983078 HHX983077:HHZ983078 HRT983077:HRV983078 IBP983077:IBR983078 ILL983077:ILN983078 IVH983077:IVJ983078 JFD983077:JFF983078 JOZ983077:JPB983078 JYV983077:JYX983078 KIR983077:KIT983078 KSN983077:KSP983078 LCJ983077:LCL983078 LMF983077:LMH983078 LWB983077:LWD983078 MFX983077:MFZ983078 MPT983077:MPV983078 MZP983077:MZR983078 NJL983077:NJN983078 NTH983077:NTJ983078 ODD983077:ODF983078 OMZ983077:ONB983078 OWV983077:OWX983078 PGR983077:PGT983078 PQN983077:PQP983078 QAJ983077:QAL983078 QKF983077:QKH983078 QUB983077:QUD983078 RDX983077:RDZ983078 RNT983077:RNV983078 RXP983077:RXR983078 SHL983077:SHN983078 SRH983077:SRJ983078 TBD983077:TBF983078 TKZ983077:TLB983078 TUV983077:TUX983078 UER983077:UET983078 UON983077:UOP983078 UYJ983077:UYL983078 VIF983077:VIH983078 VSB983077:VSD983078 WBX983077:WBZ983078 WLT983077:WLV983078 WVP983077:WVR983078">
      <formula1>$S$41:$S$44</formula1>
    </dataValidation>
    <dataValidation type="list" allowBlank="1" sqref="K37:P38 JG37:JL38 TC37:TH38 ACY37:ADD38 AMU37:AMZ38 AWQ37:AWV38 BGM37:BGR38 BQI37:BQN38 CAE37:CAJ38 CKA37:CKF38 CTW37:CUB38 DDS37:DDX38 DNO37:DNT38 DXK37:DXP38 EHG37:EHL38 ERC37:ERH38 FAY37:FBD38 FKU37:FKZ38 FUQ37:FUV38 GEM37:GER38 GOI37:GON38 GYE37:GYJ38 HIA37:HIF38 HRW37:HSB38 IBS37:IBX38 ILO37:ILT38 IVK37:IVP38 JFG37:JFL38 JPC37:JPH38 JYY37:JZD38 KIU37:KIZ38 KSQ37:KSV38 LCM37:LCR38 LMI37:LMN38 LWE37:LWJ38 MGA37:MGF38 MPW37:MQB38 MZS37:MZX38 NJO37:NJT38 NTK37:NTP38 ODG37:ODL38 ONC37:ONH38 OWY37:OXD38 PGU37:PGZ38 PQQ37:PQV38 QAM37:QAR38 QKI37:QKN38 QUE37:QUJ38 REA37:REF38 RNW37:ROB38 RXS37:RXX38 SHO37:SHT38 SRK37:SRP38 TBG37:TBL38 TLC37:TLH38 TUY37:TVD38 UEU37:UEZ38 UOQ37:UOV38 UYM37:UYR38 VII37:VIN38 VSE37:VSJ38 WCA37:WCF38 WLW37:WMB38 WVS37:WVX38 K65573:P65574 JG65573:JL65574 TC65573:TH65574 ACY65573:ADD65574 AMU65573:AMZ65574 AWQ65573:AWV65574 BGM65573:BGR65574 BQI65573:BQN65574 CAE65573:CAJ65574 CKA65573:CKF65574 CTW65573:CUB65574 DDS65573:DDX65574 DNO65573:DNT65574 DXK65573:DXP65574 EHG65573:EHL65574 ERC65573:ERH65574 FAY65573:FBD65574 FKU65573:FKZ65574 FUQ65573:FUV65574 GEM65573:GER65574 GOI65573:GON65574 GYE65573:GYJ65574 HIA65573:HIF65574 HRW65573:HSB65574 IBS65573:IBX65574 ILO65573:ILT65574 IVK65573:IVP65574 JFG65573:JFL65574 JPC65573:JPH65574 JYY65573:JZD65574 KIU65573:KIZ65574 KSQ65573:KSV65574 LCM65573:LCR65574 LMI65573:LMN65574 LWE65573:LWJ65574 MGA65573:MGF65574 MPW65573:MQB65574 MZS65573:MZX65574 NJO65573:NJT65574 NTK65573:NTP65574 ODG65573:ODL65574 ONC65573:ONH65574 OWY65573:OXD65574 PGU65573:PGZ65574 PQQ65573:PQV65574 QAM65573:QAR65574 QKI65573:QKN65574 QUE65573:QUJ65574 REA65573:REF65574 RNW65573:ROB65574 RXS65573:RXX65574 SHO65573:SHT65574 SRK65573:SRP65574 TBG65573:TBL65574 TLC65573:TLH65574 TUY65573:TVD65574 UEU65573:UEZ65574 UOQ65573:UOV65574 UYM65573:UYR65574 VII65573:VIN65574 VSE65573:VSJ65574 WCA65573:WCF65574 WLW65573:WMB65574 WVS65573:WVX65574 K131109:P131110 JG131109:JL131110 TC131109:TH131110 ACY131109:ADD131110 AMU131109:AMZ131110 AWQ131109:AWV131110 BGM131109:BGR131110 BQI131109:BQN131110 CAE131109:CAJ131110 CKA131109:CKF131110 CTW131109:CUB131110 DDS131109:DDX131110 DNO131109:DNT131110 DXK131109:DXP131110 EHG131109:EHL131110 ERC131109:ERH131110 FAY131109:FBD131110 FKU131109:FKZ131110 FUQ131109:FUV131110 GEM131109:GER131110 GOI131109:GON131110 GYE131109:GYJ131110 HIA131109:HIF131110 HRW131109:HSB131110 IBS131109:IBX131110 ILO131109:ILT131110 IVK131109:IVP131110 JFG131109:JFL131110 JPC131109:JPH131110 JYY131109:JZD131110 KIU131109:KIZ131110 KSQ131109:KSV131110 LCM131109:LCR131110 LMI131109:LMN131110 LWE131109:LWJ131110 MGA131109:MGF131110 MPW131109:MQB131110 MZS131109:MZX131110 NJO131109:NJT131110 NTK131109:NTP131110 ODG131109:ODL131110 ONC131109:ONH131110 OWY131109:OXD131110 PGU131109:PGZ131110 PQQ131109:PQV131110 QAM131109:QAR131110 QKI131109:QKN131110 QUE131109:QUJ131110 REA131109:REF131110 RNW131109:ROB131110 RXS131109:RXX131110 SHO131109:SHT131110 SRK131109:SRP131110 TBG131109:TBL131110 TLC131109:TLH131110 TUY131109:TVD131110 UEU131109:UEZ131110 UOQ131109:UOV131110 UYM131109:UYR131110 VII131109:VIN131110 VSE131109:VSJ131110 WCA131109:WCF131110 WLW131109:WMB131110 WVS131109:WVX131110 K196645:P196646 JG196645:JL196646 TC196645:TH196646 ACY196645:ADD196646 AMU196645:AMZ196646 AWQ196645:AWV196646 BGM196645:BGR196646 BQI196645:BQN196646 CAE196645:CAJ196646 CKA196645:CKF196646 CTW196645:CUB196646 DDS196645:DDX196646 DNO196645:DNT196646 DXK196645:DXP196646 EHG196645:EHL196646 ERC196645:ERH196646 FAY196645:FBD196646 FKU196645:FKZ196646 FUQ196645:FUV196646 GEM196645:GER196646 GOI196645:GON196646 GYE196645:GYJ196646 HIA196645:HIF196646 HRW196645:HSB196646 IBS196645:IBX196646 ILO196645:ILT196646 IVK196645:IVP196646 JFG196645:JFL196646 JPC196645:JPH196646 JYY196645:JZD196646 KIU196645:KIZ196646 KSQ196645:KSV196646 LCM196645:LCR196646 LMI196645:LMN196646 LWE196645:LWJ196646 MGA196645:MGF196646 MPW196645:MQB196646 MZS196645:MZX196646 NJO196645:NJT196646 NTK196645:NTP196646 ODG196645:ODL196646 ONC196645:ONH196646 OWY196645:OXD196646 PGU196645:PGZ196646 PQQ196645:PQV196646 QAM196645:QAR196646 QKI196645:QKN196646 QUE196645:QUJ196646 REA196645:REF196646 RNW196645:ROB196646 RXS196645:RXX196646 SHO196645:SHT196646 SRK196645:SRP196646 TBG196645:TBL196646 TLC196645:TLH196646 TUY196645:TVD196646 UEU196645:UEZ196646 UOQ196645:UOV196646 UYM196645:UYR196646 VII196645:VIN196646 VSE196645:VSJ196646 WCA196645:WCF196646 WLW196645:WMB196646 WVS196645:WVX196646 K262181:P262182 JG262181:JL262182 TC262181:TH262182 ACY262181:ADD262182 AMU262181:AMZ262182 AWQ262181:AWV262182 BGM262181:BGR262182 BQI262181:BQN262182 CAE262181:CAJ262182 CKA262181:CKF262182 CTW262181:CUB262182 DDS262181:DDX262182 DNO262181:DNT262182 DXK262181:DXP262182 EHG262181:EHL262182 ERC262181:ERH262182 FAY262181:FBD262182 FKU262181:FKZ262182 FUQ262181:FUV262182 GEM262181:GER262182 GOI262181:GON262182 GYE262181:GYJ262182 HIA262181:HIF262182 HRW262181:HSB262182 IBS262181:IBX262182 ILO262181:ILT262182 IVK262181:IVP262182 JFG262181:JFL262182 JPC262181:JPH262182 JYY262181:JZD262182 KIU262181:KIZ262182 KSQ262181:KSV262182 LCM262181:LCR262182 LMI262181:LMN262182 LWE262181:LWJ262182 MGA262181:MGF262182 MPW262181:MQB262182 MZS262181:MZX262182 NJO262181:NJT262182 NTK262181:NTP262182 ODG262181:ODL262182 ONC262181:ONH262182 OWY262181:OXD262182 PGU262181:PGZ262182 PQQ262181:PQV262182 QAM262181:QAR262182 QKI262181:QKN262182 QUE262181:QUJ262182 REA262181:REF262182 RNW262181:ROB262182 RXS262181:RXX262182 SHO262181:SHT262182 SRK262181:SRP262182 TBG262181:TBL262182 TLC262181:TLH262182 TUY262181:TVD262182 UEU262181:UEZ262182 UOQ262181:UOV262182 UYM262181:UYR262182 VII262181:VIN262182 VSE262181:VSJ262182 WCA262181:WCF262182 WLW262181:WMB262182 WVS262181:WVX262182 K327717:P327718 JG327717:JL327718 TC327717:TH327718 ACY327717:ADD327718 AMU327717:AMZ327718 AWQ327717:AWV327718 BGM327717:BGR327718 BQI327717:BQN327718 CAE327717:CAJ327718 CKA327717:CKF327718 CTW327717:CUB327718 DDS327717:DDX327718 DNO327717:DNT327718 DXK327717:DXP327718 EHG327717:EHL327718 ERC327717:ERH327718 FAY327717:FBD327718 FKU327717:FKZ327718 FUQ327717:FUV327718 GEM327717:GER327718 GOI327717:GON327718 GYE327717:GYJ327718 HIA327717:HIF327718 HRW327717:HSB327718 IBS327717:IBX327718 ILO327717:ILT327718 IVK327717:IVP327718 JFG327717:JFL327718 JPC327717:JPH327718 JYY327717:JZD327718 KIU327717:KIZ327718 KSQ327717:KSV327718 LCM327717:LCR327718 LMI327717:LMN327718 LWE327717:LWJ327718 MGA327717:MGF327718 MPW327717:MQB327718 MZS327717:MZX327718 NJO327717:NJT327718 NTK327717:NTP327718 ODG327717:ODL327718 ONC327717:ONH327718 OWY327717:OXD327718 PGU327717:PGZ327718 PQQ327717:PQV327718 QAM327717:QAR327718 QKI327717:QKN327718 QUE327717:QUJ327718 REA327717:REF327718 RNW327717:ROB327718 RXS327717:RXX327718 SHO327717:SHT327718 SRK327717:SRP327718 TBG327717:TBL327718 TLC327717:TLH327718 TUY327717:TVD327718 UEU327717:UEZ327718 UOQ327717:UOV327718 UYM327717:UYR327718 VII327717:VIN327718 VSE327717:VSJ327718 WCA327717:WCF327718 WLW327717:WMB327718 WVS327717:WVX327718 K393253:P393254 JG393253:JL393254 TC393253:TH393254 ACY393253:ADD393254 AMU393253:AMZ393254 AWQ393253:AWV393254 BGM393253:BGR393254 BQI393253:BQN393254 CAE393253:CAJ393254 CKA393253:CKF393254 CTW393253:CUB393254 DDS393253:DDX393254 DNO393253:DNT393254 DXK393253:DXP393254 EHG393253:EHL393254 ERC393253:ERH393254 FAY393253:FBD393254 FKU393253:FKZ393254 FUQ393253:FUV393254 GEM393253:GER393254 GOI393253:GON393254 GYE393253:GYJ393254 HIA393253:HIF393254 HRW393253:HSB393254 IBS393253:IBX393254 ILO393253:ILT393254 IVK393253:IVP393254 JFG393253:JFL393254 JPC393253:JPH393254 JYY393253:JZD393254 KIU393253:KIZ393254 KSQ393253:KSV393254 LCM393253:LCR393254 LMI393253:LMN393254 LWE393253:LWJ393254 MGA393253:MGF393254 MPW393253:MQB393254 MZS393253:MZX393254 NJO393253:NJT393254 NTK393253:NTP393254 ODG393253:ODL393254 ONC393253:ONH393254 OWY393253:OXD393254 PGU393253:PGZ393254 PQQ393253:PQV393254 QAM393253:QAR393254 QKI393253:QKN393254 QUE393253:QUJ393254 REA393253:REF393254 RNW393253:ROB393254 RXS393253:RXX393254 SHO393253:SHT393254 SRK393253:SRP393254 TBG393253:TBL393254 TLC393253:TLH393254 TUY393253:TVD393254 UEU393253:UEZ393254 UOQ393253:UOV393254 UYM393253:UYR393254 VII393253:VIN393254 VSE393253:VSJ393254 WCA393253:WCF393254 WLW393253:WMB393254 WVS393253:WVX393254 K458789:P458790 JG458789:JL458790 TC458789:TH458790 ACY458789:ADD458790 AMU458789:AMZ458790 AWQ458789:AWV458790 BGM458789:BGR458790 BQI458789:BQN458790 CAE458789:CAJ458790 CKA458789:CKF458790 CTW458789:CUB458790 DDS458789:DDX458790 DNO458789:DNT458790 DXK458789:DXP458790 EHG458789:EHL458790 ERC458789:ERH458790 FAY458789:FBD458790 FKU458789:FKZ458790 FUQ458789:FUV458790 GEM458789:GER458790 GOI458789:GON458790 GYE458789:GYJ458790 HIA458789:HIF458790 HRW458789:HSB458790 IBS458789:IBX458790 ILO458789:ILT458790 IVK458789:IVP458790 JFG458789:JFL458790 JPC458789:JPH458790 JYY458789:JZD458790 KIU458789:KIZ458790 KSQ458789:KSV458790 LCM458789:LCR458790 LMI458789:LMN458790 LWE458789:LWJ458790 MGA458789:MGF458790 MPW458789:MQB458790 MZS458789:MZX458790 NJO458789:NJT458790 NTK458789:NTP458790 ODG458789:ODL458790 ONC458789:ONH458790 OWY458789:OXD458790 PGU458789:PGZ458790 PQQ458789:PQV458790 QAM458789:QAR458790 QKI458789:QKN458790 QUE458789:QUJ458790 REA458789:REF458790 RNW458789:ROB458790 RXS458789:RXX458790 SHO458789:SHT458790 SRK458789:SRP458790 TBG458789:TBL458790 TLC458789:TLH458790 TUY458789:TVD458790 UEU458789:UEZ458790 UOQ458789:UOV458790 UYM458789:UYR458790 VII458789:VIN458790 VSE458789:VSJ458790 WCA458789:WCF458790 WLW458789:WMB458790 WVS458789:WVX458790 K524325:P524326 JG524325:JL524326 TC524325:TH524326 ACY524325:ADD524326 AMU524325:AMZ524326 AWQ524325:AWV524326 BGM524325:BGR524326 BQI524325:BQN524326 CAE524325:CAJ524326 CKA524325:CKF524326 CTW524325:CUB524326 DDS524325:DDX524326 DNO524325:DNT524326 DXK524325:DXP524326 EHG524325:EHL524326 ERC524325:ERH524326 FAY524325:FBD524326 FKU524325:FKZ524326 FUQ524325:FUV524326 GEM524325:GER524326 GOI524325:GON524326 GYE524325:GYJ524326 HIA524325:HIF524326 HRW524325:HSB524326 IBS524325:IBX524326 ILO524325:ILT524326 IVK524325:IVP524326 JFG524325:JFL524326 JPC524325:JPH524326 JYY524325:JZD524326 KIU524325:KIZ524326 KSQ524325:KSV524326 LCM524325:LCR524326 LMI524325:LMN524326 LWE524325:LWJ524326 MGA524325:MGF524326 MPW524325:MQB524326 MZS524325:MZX524326 NJO524325:NJT524326 NTK524325:NTP524326 ODG524325:ODL524326 ONC524325:ONH524326 OWY524325:OXD524326 PGU524325:PGZ524326 PQQ524325:PQV524326 QAM524325:QAR524326 QKI524325:QKN524326 QUE524325:QUJ524326 REA524325:REF524326 RNW524325:ROB524326 RXS524325:RXX524326 SHO524325:SHT524326 SRK524325:SRP524326 TBG524325:TBL524326 TLC524325:TLH524326 TUY524325:TVD524326 UEU524325:UEZ524326 UOQ524325:UOV524326 UYM524325:UYR524326 VII524325:VIN524326 VSE524325:VSJ524326 WCA524325:WCF524326 WLW524325:WMB524326 WVS524325:WVX524326 K589861:P589862 JG589861:JL589862 TC589861:TH589862 ACY589861:ADD589862 AMU589861:AMZ589862 AWQ589861:AWV589862 BGM589861:BGR589862 BQI589861:BQN589862 CAE589861:CAJ589862 CKA589861:CKF589862 CTW589861:CUB589862 DDS589861:DDX589862 DNO589861:DNT589862 DXK589861:DXP589862 EHG589861:EHL589862 ERC589861:ERH589862 FAY589861:FBD589862 FKU589861:FKZ589862 FUQ589861:FUV589862 GEM589861:GER589862 GOI589861:GON589862 GYE589861:GYJ589862 HIA589861:HIF589862 HRW589861:HSB589862 IBS589861:IBX589862 ILO589861:ILT589862 IVK589861:IVP589862 JFG589861:JFL589862 JPC589861:JPH589862 JYY589861:JZD589862 KIU589861:KIZ589862 KSQ589861:KSV589862 LCM589861:LCR589862 LMI589861:LMN589862 LWE589861:LWJ589862 MGA589861:MGF589862 MPW589861:MQB589862 MZS589861:MZX589862 NJO589861:NJT589862 NTK589861:NTP589862 ODG589861:ODL589862 ONC589861:ONH589862 OWY589861:OXD589862 PGU589861:PGZ589862 PQQ589861:PQV589862 QAM589861:QAR589862 QKI589861:QKN589862 QUE589861:QUJ589862 REA589861:REF589862 RNW589861:ROB589862 RXS589861:RXX589862 SHO589861:SHT589862 SRK589861:SRP589862 TBG589861:TBL589862 TLC589861:TLH589862 TUY589861:TVD589862 UEU589861:UEZ589862 UOQ589861:UOV589862 UYM589861:UYR589862 VII589861:VIN589862 VSE589861:VSJ589862 WCA589861:WCF589862 WLW589861:WMB589862 WVS589861:WVX589862 K655397:P655398 JG655397:JL655398 TC655397:TH655398 ACY655397:ADD655398 AMU655397:AMZ655398 AWQ655397:AWV655398 BGM655397:BGR655398 BQI655397:BQN655398 CAE655397:CAJ655398 CKA655397:CKF655398 CTW655397:CUB655398 DDS655397:DDX655398 DNO655397:DNT655398 DXK655397:DXP655398 EHG655397:EHL655398 ERC655397:ERH655398 FAY655397:FBD655398 FKU655397:FKZ655398 FUQ655397:FUV655398 GEM655397:GER655398 GOI655397:GON655398 GYE655397:GYJ655398 HIA655397:HIF655398 HRW655397:HSB655398 IBS655397:IBX655398 ILO655397:ILT655398 IVK655397:IVP655398 JFG655397:JFL655398 JPC655397:JPH655398 JYY655397:JZD655398 KIU655397:KIZ655398 KSQ655397:KSV655398 LCM655397:LCR655398 LMI655397:LMN655398 LWE655397:LWJ655398 MGA655397:MGF655398 MPW655397:MQB655398 MZS655397:MZX655398 NJO655397:NJT655398 NTK655397:NTP655398 ODG655397:ODL655398 ONC655397:ONH655398 OWY655397:OXD655398 PGU655397:PGZ655398 PQQ655397:PQV655398 QAM655397:QAR655398 QKI655397:QKN655398 QUE655397:QUJ655398 REA655397:REF655398 RNW655397:ROB655398 RXS655397:RXX655398 SHO655397:SHT655398 SRK655397:SRP655398 TBG655397:TBL655398 TLC655397:TLH655398 TUY655397:TVD655398 UEU655397:UEZ655398 UOQ655397:UOV655398 UYM655397:UYR655398 VII655397:VIN655398 VSE655397:VSJ655398 WCA655397:WCF655398 WLW655397:WMB655398 WVS655397:WVX655398 K720933:P720934 JG720933:JL720934 TC720933:TH720934 ACY720933:ADD720934 AMU720933:AMZ720934 AWQ720933:AWV720934 BGM720933:BGR720934 BQI720933:BQN720934 CAE720933:CAJ720934 CKA720933:CKF720934 CTW720933:CUB720934 DDS720933:DDX720934 DNO720933:DNT720934 DXK720933:DXP720934 EHG720933:EHL720934 ERC720933:ERH720934 FAY720933:FBD720934 FKU720933:FKZ720934 FUQ720933:FUV720934 GEM720933:GER720934 GOI720933:GON720934 GYE720933:GYJ720934 HIA720933:HIF720934 HRW720933:HSB720934 IBS720933:IBX720934 ILO720933:ILT720934 IVK720933:IVP720934 JFG720933:JFL720934 JPC720933:JPH720934 JYY720933:JZD720934 KIU720933:KIZ720934 KSQ720933:KSV720934 LCM720933:LCR720934 LMI720933:LMN720934 LWE720933:LWJ720934 MGA720933:MGF720934 MPW720933:MQB720934 MZS720933:MZX720934 NJO720933:NJT720934 NTK720933:NTP720934 ODG720933:ODL720934 ONC720933:ONH720934 OWY720933:OXD720934 PGU720933:PGZ720934 PQQ720933:PQV720934 QAM720933:QAR720934 QKI720933:QKN720934 QUE720933:QUJ720934 REA720933:REF720934 RNW720933:ROB720934 RXS720933:RXX720934 SHO720933:SHT720934 SRK720933:SRP720934 TBG720933:TBL720934 TLC720933:TLH720934 TUY720933:TVD720934 UEU720933:UEZ720934 UOQ720933:UOV720934 UYM720933:UYR720934 VII720933:VIN720934 VSE720933:VSJ720934 WCA720933:WCF720934 WLW720933:WMB720934 WVS720933:WVX720934 K786469:P786470 JG786469:JL786470 TC786469:TH786470 ACY786469:ADD786470 AMU786469:AMZ786470 AWQ786469:AWV786470 BGM786469:BGR786470 BQI786469:BQN786470 CAE786469:CAJ786470 CKA786469:CKF786470 CTW786469:CUB786470 DDS786469:DDX786470 DNO786469:DNT786470 DXK786469:DXP786470 EHG786469:EHL786470 ERC786469:ERH786470 FAY786469:FBD786470 FKU786469:FKZ786470 FUQ786469:FUV786470 GEM786469:GER786470 GOI786469:GON786470 GYE786469:GYJ786470 HIA786469:HIF786470 HRW786469:HSB786470 IBS786469:IBX786470 ILO786469:ILT786470 IVK786469:IVP786470 JFG786469:JFL786470 JPC786469:JPH786470 JYY786469:JZD786470 KIU786469:KIZ786470 KSQ786469:KSV786470 LCM786469:LCR786470 LMI786469:LMN786470 LWE786469:LWJ786470 MGA786469:MGF786470 MPW786469:MQB786470 MZS786469:MZX786470 NJO786469:NJT786470 NTK786469:NTP786470 ODG786469:ODL786470 ONC786469:ONH786470 OWY786469:OXD786470 PGU786469:PGZ786470 PQQ786469:PQV786470 QAM786469:QAR786470 QKI786469:QKN786470 QUE786469:QUJ786470 REA786469:REF786470 RNW786469:ROB786470 RXS786469:RXX786470 SHO786469:SHT786470 SRK786469:SRP786470 TBG786469:TBL786470 TLC786469:TLH786470 TUY786469:TVD786470 UEU786469:UEZ786470 UOQ786469:UOV786470 UYM786469:UYR786470 VII786469:VIN786470 VSE786469:VSJ786470 WCA786469:WCF786470 WLW786469:WMB786470 WVS786469:WVX786470 K852005:P852006 JG852005:JL852006 TC852005:TH852006 ACY852005:ADD852006 AMU852005:AMZ852006 AWQ852005:AWV852006 BGM852005:BGR852006 BQI852005:BQN852006 CAE852005:CAJ852006 CKA852005:CKF852006 CTW852005:CUB852006 DDS852005:DDX852006 DNO852005:DNT852006 DXK852005:DXP852006 EHG852005:EHL852006 ERC852005:ERH852006 FAY852005:FBD852006 FKU852005:FKZ852006 FUQ852005:FUV852006 GEM852005:GER852006 GOI852005:GON852006 GYE852005:GYJ852006 HIA852005:HIF852006 HRW852005:HSB852006 IBS852005:IBX852006 ILO852005:ILT852006 IVK852005:IVP852006 JFG852005:JFL852006 JPC852005:JPH852006 JYY852005:JZD852006 KIU852005:KIZ852006 KSQ852005:KSV852006 LCM852005:LCR852006 LMI852005:LMN852006 LWE852005:LWJ852006 MGA852005:MGF852006 MPW852005:MQB852006 MZS852005:MZX852006 NJO852005:NJT852006 NTK852005:NTP852006 ODG852005:ODL852006 ONC852005:ONH852006 OWY852005:OXD852006 PGU852005:PGZ852006 PQQ852005:PQV852006 QAM852005:QAR852006 QKI852005:QKN852006 QUE852005:QUJ852006 REA852005:REF852006 RNW852005:ROB852006 RXS852005:RXX852006 SHO852005:SHT852006 SRK852005:SRP852006 TBG852005:TBL852006 TLC852005:TLH852006 TUY852005:TVD852006 UEU852005:UEZ852006 UOQ852005:UOV852006 UYM852005:UYR852006 VII852005:VIN852006 VSE852005:VSJ852006 WCA852005:WCF852006 WLW852005:WMB852006 WVS852005:WVX852006 K917541:P917542 JG917541:JL917542 TC917541:TH917542 ACY917541:ADD917542 AMU917541:AMZ917542 AWQ917541:AWV917542 BGM917541:BGR917542 BQI917541:BQN917542 CAE917541:CAJ917542 CKA917541:CKF917542 CTW917541:CUB917542 DDS917541:DDX917542 DNO917541:DNT917542 DXK917541:DXP917542 EHG917541:EHL917542 ERC917541:ERH917542 FAY917541:FBD917542 FKU917541:FKZ917542 FUQ917541:FUV917542 GEM917541:GER917542 GOI917541:GON917542 GYE917541:GYJ917542 HIA917541:HIF917542 HRW917541:HSB917542 IBS917541:IBX917542 ILO917541:ILT917542 IVK917541:IVP917542 JFG917541:JFL917542 JPC917541:JPH917542 JYY917541:JZD917542 KIU917541:KIZ917542 KSQ917541:KSV917542 LCM917541:LCR917542 LMI917541:LMN917542 LWE917541:LWJ917542 MGA917541:MGF917542 MPW917541:MQB917542 MZS917541:MZX917542 NJO917541:NJT917542 NTK917541:NTP917542 ODG917541:ODL917542 ONC917541:ONH917542 OWY917541:OXD917542 PGU917541:PGZ917542 PQQ917541:PQV917542 QAM917541:QAR917542 QKI917541:QKN917542 QUE917541:QUJ917542 REA917541:REF917542 RNW917541:ROB917542 RXS917541:RXX917542 SHO917541:SHT917542 SRK917541:SRP917542 TBG917541:TBL917542 TLC917541:TLH917542 TUY917541:TVD917542 UEU917541:UEZ917542 UOQ917541:UOV917542 UYM917541:UYR917542 VII917541:VIN917542 VSE917541:VSJ917542 WCA917541:WCF917542 WLW917541:WMB917542 WVS917541:WVX917542 K983077:P983078 JG983077:JL983078 TC983077:TH983078 ACY983077:ADD983078 AMU983077:AMZ983078 AWQ983077:AWV983078 BGM983077:BGR983078 BQI983077:BQN983078 CAE983077:CAJ983078 CKA983077:CKF983078 CTW983077:CUB983078 DDS983077:DDX983078 DNO983077:DNT983078 DXK983077:DXP983078 EHG983077:EHL983078 ERC983077:ERH983078 FAY983077:FBD983078 FKU983077:FKZ983078 FUQ983077:FUV983078 GEM983077:GER983078 GOI983077:GON983078 GYE983077:GYJ983078 HIA983077:HIF983078 HRW983077:HSB983078 IBS983077:IBX983078 ILO983077:ILT983078 IVK983077:IVP983078 JFG983077:JFL983078 JPC983077:JPH983078 JYY983077:JZD983078 KIU983077:KIZ983078 KSQ983077:KSV983078 LCM983077:LCR983078 LMI983077:LMN983078 LWE983077:LWJ983078 MGA983077:MGF983078 MPW983077:MQB983078 MZS983077:MZX983078 NJO983077:NJT983078 NTK983077:NTP983078 ODG983077:ODL983078 ONC983077:ONH983078 OWY983077:OXD983078 PGU983077:PGZ983078 PQQ983077:PQV983078 QAM983077:QAR983078 QKI983077:QKN983078 QUE983077:QUJ983078 REA983077:REF983078 RNW983077:ROB983078 RXS983077:RXX983078 SHO983077:SHT983078 SRK983077:SRP983078 TBG983077:TBL983078 TLC983077:TLH983078 TUY983077:TVD983078 UEU983077:UEZ983078 UOQ983077:UOV983078 UYM983077:UYR983078 VII983077:VIN983078 VSE983077:VSJ983078 WCA983077:WCF983078 WLW983077:WMB983078 WVS983077:WVX983078 H55:J55 JD55:JF55 SZ55:TB55 ACV55:ACX55 AMR55:AMT55 AWN55:AWP55 BGJ55:BGL55 BQF55:BQH55 CAB55:CAD55 CJX55:CJZ55 CTT55:CTV55 DDP55:DDR55 DNL55:DNN55 DXH55:DXJ55 EHD55:EHF55 EQZ55:ERB55 FAV55:FAX55 FKR55:FKT55 FUN55:FUP55 GEJ55:GEL55 GOF55:GOH55 GYB55:GYD55 HHX55:HHZ55 HRT55:HRV55 IBP55:IBR55 ILL55:ILN55 IVH55:IVJ55 JFD55:JFF55 JOZ55:JPB55 JYV55:JYX55 KIR55:KIT55 KSN55:KSP55 LCJ55:LCL55 LMF55:LMH55 LWB55:LWD55 MFX55:MFZ55 MPT55:MPV55 MZP55:MZR55 NJL55:NJN55 NTH55:NTJ55 ODD55:ODF55 OMZ55:ONB55 OWV55:OWX55 PGR55:PGT55 PQN55:PQP55 QAJ55:QAL55 QKF55:QKH55 QUB55:QUD55 RDX55:RDZ55 RNT55:RNV55 RXP55:RXR55 SHL55:SHN55 SRH55:SRJ55 TBD55:TBF55 TKZ55:TLB55 TUV55:TUX55 UER55:UET55 UON55:UOP55 UYJ55:UYL55 VIF55:VIH55 VSB55:VSD55 WBX55:WBZ55 WLT55:WLV55 WVP55:WVR55 H65591:J65591 JD65591:JF65591 SZ65591:TB65591 ACV65591:ACX65591 AMR65591:AMT65591 AWN65591:AWP65591 BGJ65591:BGL65591 BQF65591:BQH65591 CAB65591:CAD65591 CJX65591:CJZ65591 CTT65591:CTV65591 DDP65591:DDR65591 DNL65591:DNN65591 DXH65591:DXJ65591 EHD65591:EHF65591 EQZ65591:ERB65591 FAV65591:FAX65591 FKR65591:FKT65591 FUN65591:FUP65591 GEJ65591:GEL65591 GOF65591:GOH65591 GYB65591:GYD65591 HHX65591:HHZ65591 HRT65591:HRV65591 IBP65591:IBR65591 ILL65591:ILN65591 IVH65591:IVJ65591 JFD65591:JFF65591 JOZ65591:JPB65591 JYV65591:JYX65591 KIR65591:KIT65591 KSN65591:KSP65591 LCJ65591:LCL65591 LMF65591:LMH65591 LWB65591:LWD65591 MFX65591:MFZ65591 MPT65591:MPV65591 MZP65591:MZR65591 NJL65591:NJN65591 NTH65591:NTJ65591 ODD65591:ODF65591 OMZ65591:ONB65591 OWV65591:OWX65591 PGR65591:PGT65591 PQN65591:PQP65591 QAJ65591:QAL65591 QKF65591:QKH65591 QUB65591:QUD65591 RDX65591:RDZ65591 RNT65591:RNV65591 RXP65591:RXR65591 SHL65591:SHN65591 SRH65591:SRJ65591 TBD65591:TBF65591 TKZ65591:TLB65591 TUV65591:TUX65591 UER65591:UET65591 UON65591:UOP65591 UYJ65591:UYL65591 VIF65591:VIH65591 VSB65591:VSD65591 WBX65591:WBZ65591 WLT65591:WLV65591 WVP65591:WVR65591 H131127:J131127 JD131127:JF131127 SZ131127:TB131127 ACV131127:ACX131127 AMR131127:AMT131127 AWN131127:AWP131127 BGJ131127:BGL131127 BQF131127:BQH131127 CAB131127:CAD131127 CJX131127:CJZ131127 CTT131127:CTV131127 DDP131127:DDR131127 DNL131127:DNN131127 DXH131127:DXJ131127 EHD131127:EHF131127 EQZ131127:ERB131127 FAV131127:FAX131127 FKR131127:FKT131127 FUN131127:FUP131127 GEJ131127:GEL131127 GOF131127:GOH131127 GYB131127:GYD131127 HHX131127:HHZ131127 HRT131127:HRV131127 IBP131127:IBR131127 ILL131127:ILN131127 IVH131127:IVJ131127 JFD131127:JFF131127 JOZ131127:JPB131127 JYV131127:JYX131127 KIR131127:KIT131127 KSN131127:KSP131127 LCJ131127:LCL131127 LMF131127:LMH131127 LWB131127:LWD131127 MFX131127:MFZ131127 MPT131127:MPV131127 MZP131127:MZR131127 NJL131127:NJN131127 NTH131127:NTJ131127 ODD131127:ODF131127 OMZ131127:ONB131127 OWV131127:OWX131127 PGR131127:PGT131127 PQN131127:PQP131127 QAJ131127:QAL131127 QKF131127:QKH131127 QUB131127:QUD131127 RDX131127:RDZ131127 RNT131127:RNV131127 RXP131127:RXR131127 SHL131127:SHN131127 SRH131127:SRJ131127 TBD131127:TBF131127 TKZ131127:TLB131127 TUV131127:TUX131127 UER131127:UET131127 UON131127:UOP131127 UYJ131127:UYL131127 VIF131127:VIH131127 VSB131127:VSD131127 WBX131127:WBZ131127 WLT131127:WLV131127 WVP131127:WVR131127 H196663:J196663 JD196663:JF196663 SZ196663:TB196663 ACV196663:ACX196663 AMR196663:AMT196663 AWN196663:AWP196663 BGJ196663:BGL196663 BQF196663:BQH196663 CAB196663:CAD196663 CJX196663:CJZ196663 CTT196663:CTV196663 DDP196663:DDR196663 DNL196663:DNN196663 DXH196663:DXJ196663 EHD196663:EHF196663 EQZ196663:ERB196663 FAV196663:FAX196663 FKR196663:FKT196663 FUN196663:FUP196663 GEJ196663:GEL196663 GOF196663:GOH196663 GYB196663:GYD196663 HHX196663:HHZ196663 HRT196663:HRV196663 IBP196663:IBR196663 ILL196663:ILN196663 IVH196663:IVJ196663 JFD196663:JFF196663 JOZ196663:JPB196663 JYV196663:JYX196663 KIR196663:KIT196663 KSN196663:KSP196663 LCJ196663:LCL196663 LMF196663:LMH196663 LWB196663:LWD196663 MFX196663:MFZ196663 MPT196663:MPV196663 MZP196663:MZR196663 NJL196663:NJN196663 NTH196663:NTJ196663 ODD196663:ODF196663 OMZ196663:ONB196663 OWV196663:OWX196663 PGR196663:PGT196663 PQN196663:PQP196663 QAJ196663:QAL196663 QKF196663:QKH196663 QUB196663:QUD196663 RDX196663:RDZ196663 RNT196663:RNV196663 RXP196663:RXR196663 SHL196663:SHN196663 SRH196663:SRJ196663 TBD196663:TBF196663 TKZ196663:TLB196663 TUV196663:TUX196663 UER196663:UET196663 UON196663:UOP196663 UYJ196663:UYL196663 VIF196663:VIH196663 VSB196663:VSD196663 WBX196663:WBZ196663 WLT196663:WLV196663 WVP196663:WVR196663 H262199:J262199 JD262199:JF262199 SZ262199:TB262199 ACV262199:ACX262199 AMR262199:AMT262199 AWN262199:AWP262199 BGJ262199:BGL262199 BQF262199:BQH262199 CAB262199:CAD262199 CJX262199:CJZ262199 CTT262199:CTV262199 DDP262199:DDR262199 DNL262199:DNN262199 DXH262199:DXJ262199 EHD262199:EHF262199 EQZ262199:ERB262199 FAV262199:FAX262199 FKR262199:FKT262199 FUN262199:FUP262199 GEJ262199:GEL262199 GOF262199:GOH262199 GYB262199:GYD262199 HHX262199:HHZ262199 HRT262199:HRV262199 IBP262199:IBR262199 ILL262199:ILN262199 IVH262199:IVJ262199 JFD262199:JFF262199 JOZ262199:JPB262199 JYV262199:JYX262199 KIR262199:KIT262199 KSN262199:KSP262199 LCJ262199:LCL262199 LMF262199:LMH262199 LWB262199:LWD262199 MFX262199:MFZ262199 MPT262199:MPV262199 MZP262199:MZR262199 NJL262199:NJN262199 NTH262199:NTJ262199 ODD262199:ODF262199 OMZ262199:ONB262199 OWV262199:OWX262199 PGR262199:PGT262199 PQN262199:PQP262199 QAJ262199:QAL262199 QKF262199:QKH262199 QUB262199:QUD262199 RDX262199:RDZ262199 RNT262199:RNV262199 RXP262199:RXR262199 SHL262199:SHN262199 SRH262199:SRJ262199 TBD262199:TBF262199 TKZ262199:TLB262199 TUV262199:TUX262199 UER262199:UET262199 UON262199:UOP262199 UYJ262199:UYL262199 VIF262199:VIH262199 VSB262199:VSD262199 WBX262199:WBZ262199 WLT262199:WLV262199 WVP262199:WVR262199 H327735:J327735 JD327735:JF327735 SZ327735:TB327735 ACV327735:ACX327735 AMR327735:AMT327735 AWN327735:AWP327735 BGJ327735:BGL327735 BQF327735:BQH327735 CAB327735:CAD327735 CJX327735:CJZ327735 CTT327735:CTV327735 DDP327735:DDR327735 DNL327735:DNN327735 DXH327735:DXJ327735 EHD327735:EHF327735 EQZ327735:ERB327735 FAV327735:FAX327735 FKR327735:FKT327735 FUN327735:FUP327735 GEJ327735:GEL327735 GOF327735:GOH327735 GYB327735:GYD327735 HHX327735:HHZ327735 HRT327735:HRV327735 IBP327735:IBR327735 ILL327735:ILN327735 IVH327735:IVJ327735 JFD327735:JFF327735 JOZ327735:JPB327735 JYV327735:JYX327735 KIR327735:KIT327735 KSN327735:KSP327735 LCJ327735:LCL327735 LMF327735:LMH327735 LWB327735:LWD327735 MFX327735:MFZ327735 MPT327735:MPV327735 MZP327735:MZR327735 NJL327735:NJN327735 NTH327735:NTJ327735 ODD327735:ODF327735 OMZ327735:ONB327735 OWV327735:OWX327735 PGR327735:PGT327735 PQN327735:PQP327735 QAJ327735:QAL327735 QKF327735:QKH327735 QUB327735:QUD327735 RDX327735:RDZ327735 RNT327735:RNV327735 RXP327735:RXR327735 SHL327735:SHN327735 SRH327735:SRJ327735 TBD327735:TBF327735 TKZ327735:TLB327735 TUV327735:TUX327735 UER327735:UET327735 UON327735:UOP327735 UYJ327735:UYL327735 VIF327735:VIH327735 VSB327735:VSD327735 WBX327735:WBZ327735 WLT327735:WLV327735 WVP327735:WVR327735 H393271:J393271 JD393271:JF393271 SZ393271:TB393271 ACV393271:ACX393271 AMR393271:AMT393271 AWN393271:AWP393271 BGJ393271:BGL393271 BQF393271:BQH393271 CAB393271:CAD393271 CJX393271:CJZ393271 CTT393271:CTV393271 DDP393271:DDR393271 DNL393271:DNN393271 DXH393271:DXJ393271 EHD393271:EHF393271 EQZ393271:ERB393271 FAV393271:FAX393271 FKR393271:FKT393271 FUN393271:FUP393271 GEJ393271:GEL393271 GOF393271:GOH393271 GYB393271:GYD393271 HHX393271:HHZ393271 HRT393271:HRV393271 IBP393271:IBR393271 ILL393271:ILN393271 IVH393271:IVJ393271 JFD393271:JFF393271 JOZ393271:JPB393271 JYV393271:JYX393271 KIR393271:KIT393271 KSN393271:KSP393271 LCJ393271:LCL393271 LMF393271:LMH393271 LWB393271:LWD393271 MFX393271:MFZ393271 MPT393271:MPV393271 MZP393271:MZR393271 NJL393271:NJN393271 NTH393271:NTJ393271 ODD393271:ODF393271 OMZ393271:ONB393271 OWV393271:OWX393271 PGR393271:PGT393271 PQN393271:PQP393271 QAJ393271:QAL393271 QKF393271:QKH393271 QUB393271:QUD393271 RDX393271:RDZ393271 RNT393271:RNV393271 RXP393271:RXR393271 SHL393271:SHN393271 SRH393271:SRJ393271 TBD393271:TBF393271 TKZ393271:TLB393271 TUV393271:TUX393271 UER393271:UET393271 UON393271:UOP393271 UYJ393271:UYL393271 VIF393271:VIH393271 VSB393271:VSD393271 WBX393271:WBZ393271 WLT393271:WLV393271 WVP393271:WVR393271 H458807:J458807 JD458807:JF458807 SZ458807:TB458807 ACV458807:ACX458807 AMR458807:AMT458807 AWN458807:AWP458807 BGJ458807:BGL458807 BQF458807:BQH458807 CAB458807:CAD458807 CJX458807:CJZ458807 CTT458807:CTV458807 DDP458807:DDR458807 DNL458807:DNN458807 DXH458807:DXJ458807 EHD458807:EHF458807 EQZ458807:ERB458807 FAV458807:FAX458807 FKR458807:FKT458807 FUN458807:FUP458807 GEJ458807:GEL458807 GOF458807:GOH458807 GYB458807:GYD458807 HHX458807:HHZ458807 HRT458807:HRV458807 IBP458807:IBR458807 ILL458807:ILN458807 IVH458807:IVJ458807 JFD458807:JFF458807 JOZ458807:JPB458807 JYV458807:JYX458807 KIR458807:KIT458807 KSN458807:KSP458807 LCJ458807:LCL458807 LMF458807:LMH458807 LWB458807:LWD458807 MFX458807:MFZ458807 MPT458807:MPV458807 MZP458807:MZR458807 NJL458807:NJN458807 NTH458807:NTJ458807 ODD458807:ODF458807 OMZ458807:ONB458807 OWV458807:OWX458807 PGR458807:PGT458807 PQN458807:PQP458807 QAJ458807:QAL458807 QKF458807:QKH458807 QUB458807:QUD458807 RDX458807:RDZ458807 RNT458807:RNV458807 RXP458807:RXR458807 SHL458807:SHN458807 SRH458807:SRJ458807 TBD458807:TBF458807 TKZ458807:TLB458807 TUV458807:TUX458807 UER458807:UET458807 UON458807:UOP458807 UYJ458807:UYL458807 VIF458807:VIH458807 VSB458807:VSD458807 WBX458807:WBZ458807 WLT458807:WLV458807 WVP458807:WVR458807 H524343:J524343 JD524343:JF524343 SZ524343:TB524343 ACV524343:ACX524343 AMR524343:AMT524343 AWN524343:AWP524343 BGJ524343:BGL524343 BQF524343:BQH524343 CAB524343:CAD524343 CJX524343:CJZ524343 CTT524343:CTV524343 DDP524343:DDR524343 DNL524343:DNN524343 DXH524343:DXJ524343 EHD524343:EHF524343 EQZ524343:ERB524343 FAV524343:FAX524343 FKR524343:FKT524343 FUN524343:FUP524343 GEJ524343:GEL524343 GOF524343:GOH524343 GYB524343:GYD524343 HHX524343:HHZ524343 HRT524343:HRV524343 IBP524343:IBR524343 ILL524343:ILN524343 IVH524343:IVJ524343 JFD524343:JFF524343 JOZ524343:JPB524343 JYV524343:JYX524343 KIR524343:KIT524343 KSN524343:KSP524343 LCJ524343:LCL524343 LMF524343:LMH524343 LWB524343:LWD524343 MFX524343:MFZ524343 MPT524343:MPV524343 MZP524343:MZR524343 NJL524343:NJN524343 NTH524343:NTJ524343 ODD524343:ODF524343 OMZ524343:ONB524343 OWV524343:OWX524343 PGR524343:PGT524343 PQN524343:PQP524343 QAJ524343:QAL524343 QKF524343:QKH524343 QUB524343:QUD524343 RDX524343:RDZ524343 RNT524343:RNV524343 RXP524343:RXR524343 SHL524343:SHN524343 SRH524343:SRJ524343 TBD524343:TBF524343 TKZ524343:TLB524343 TUV524343:TUX524343 UER524343:UET524343 UON524343:UOP524343 UYJ524343:UYL524343 VIF524343:VIH524343 VSB524343:VSD524343 WBX524343:WBZ524343 WLT524343:WLV524343 WVP524343:WVR524343 H589879:J589879 JD589879:JF589879 SZ589879:TB589879 ACV589879:ACX589879 AMR589879:AMT589879 AWN589879:AWP589879 BGJ589879:BGL589879 BQF589879:BQH589879 CAB589879:CAD589879 CJX589879:CJZ589879 CTT589879:CTV589879 DDP589879:DDR589879 DNL589879:DNN589879 DXH589879:DXJ589879 EHD589879:EHF589879 EQZ589879:ERB589879 FAV589879:FAX589879 FKR589879:FKT589879 FUN589879:FUP589879 GEJ589879:GEL589879 GOF589879:GOH589879 GYB589879:GYD589879 HHX589879:HHZ589879 HRT589879:HRV589879 IBP589879:IBR589879 ILL589879:ILN589879 IVH589879:IVJ589879 JFD589879:JFF589879 JOZ589879:JPB589879 JYV589879:JYX589879 KIR589879:KIT589879 KSN589879:KSP589879 LCJ589879:LCL589879 LMF589879:LMH589879 LWB589879:LWD589879 MFX589879:MFZ589879 MPT589879:MPV589879 MZP589879:MZR589879 NJL589879:NJN589879 NTH589879:NTJ589879 ODD589879:ODF589879 OMZ589879:ONB589879 OWV589879:OWX589879 PGR589879:PGT589879 PQN589879:PQP589879 QAJ589879:QAL589879 QKF589879:QKH589879 QUB589879:QUD589879 RDX589879:RDZ589879 RNT589879:RNV589879 RXP589879:RXR589879 SHL589879:SHN589879 SRH589879:SRJ589879 TBD589879:TBF589879 TKZ589879:TLB589879 TUV589879:TUX589879 UER589879:UET589879 UON589879:UOP589879 UYJ589879:UYL589879 VIF589879:VIH589879 VSB589879:VSD589879 WBX589879:WBZ589879 WLT589879:WLV589879 WVP589879:WVR589879 H655415:J655415 JD655415:JF655415 SZ655415:TB655415 ACV655415:ACX655415 AMR655415:AMT655415 AWN655415:AWP655415 BGJ655415:BGL655415 BQF655415:BQH655415 CAB655415:CAD655415 CJX655415:CJZ655415 CTT655415:CTV655415 DDP655415:DDR655415 DNL655415:DNN655415 DXH655415:DXJ655415 EHD655415:EHF655415 EQZ655415:ERB655415 FAV655415:FAX655415 FKR655415:FKT655415 FUN655415:FUP655415 GEJ655415:GEL655415 GOF655415:GOH655415 GYB655415:GYD655415 HHX655415:HHZ655415 HRT655415:HRV655415 IBP655415:IBR655415 ILL655415:ILN655415 IVH655415:IVJ655415 JFD655415:JFF655415 JOZ655415:JPB655415 JYV655415:JYX655415 KIR655415:KIT655415 KSN655415:KSP655415 LCJ655415:LCL655415 LMF655415:LMH655415 LWB655415:LWD655415 MFX655415:MFZ655415 MPT655415:MPV655415 MZP655415:MZR655415 NJL655415:NJN655415 NTH655415:NTJ655415 ODD655415:ODF655415 OMZ655415:ONB655415 OWV655415:OWX655415 PGR655415:PGT655415 PQN655415:PQP655415 QAJ655415:QAL655415 QKF655415:QKH655415 QUB655415:QUD655415 RDX655415:RDZ655415 RNT655415:RNV655415 RXP655415:RXR655415 SHL655415:SHN655415 SRH655415:SRJ655415 TBD655415:TBF655415 TKZ655415:TLB655415 TUV655415:TUX655415 UER655415:UET655415 UON655415:UOP655415 UYJ655415:UYL655415 VIF655415:VIH655415 VSB655415:VSD655415 WBX655415:WBZ655415 WLT655415:WLV655415 WVP655415:WVR655415 H720951:J720951 JD720951:JF720951 SZ720951:TB720951 ACV720951:ACX720951 AMR720951:AMT720951 AWN720951:AWP720951 BGJ720951:BGL720951 BQF720951:BQH720951 CAB720951:CAD720951 CJX720951:CJZ720951 CTT720951:CTV720951 DDP720951:DDR720951 DNL720951:DNN720951 DXH720951:DXJ720951 EHD720951:EHF720951 EQZ720951:ERB720951 FAV720951:FAX720951 FKR720951:FKT720951 FUN720951:FUP720951 GEJ720951:GEL720951 GOF720951:GOH720951 GYB720951:GYD720951 HHX720951:HHZ720951 HRT720951:HRV720951 IBP720951:IBR720951 ILL720951:ILN720951 IVH720951:IVJ720951 JFD720951:JFF720951 JOZ720951:JPB720951 JYV720951:JYX720951 KIR720951:KIT720951 KSN720951:KSP720951 LCJ720951:LCL720951 LMF720951:LMH720951 LWB720951:LWD720951 MFX720951:MFZ720951 MPT720951:MPV720951 MZP720951:MZR720951 NJL720951:NJN720951 NTH720951:NTJ720951 ODD720951:ODF720951 OMZ720951:ONB720951 OWV720951:OWX720951 PGR720951:PGT720951 PQN720951:PQP720951 QAJ720951:QAL720951 QKF720951:QKH720951 QUB720951:QUD720951 RDX720951:RDZ720951 RNT720951:RNV720951 RXP720951:RXR720951 SHL720951:SHN720951 SRH720951:SRJ720951 TBD720951:TBF720951 TKZ720951:TLB720951 TUV720951:TUX720951 UER720951:UET720951 UON720951:UOP720951 UYJ720951:UYL720951 VIF720951:VIH720951 VSB720951:VSD720951 WBX720951:WBZ720951 WLT720951:WLV720951 WVP720951:WVR720951 H786487:J786487 JD786487:JF786487 SZ786487:TB786487 ACV786487:ACX786487 AMR786487:AMT786487 AWN786487:AWP786487 BGJ786487:BGL786487 BQF786487:BQH786487 CAB786487:CAD786487 CJX786487:CJZ786487 CTT786487:CTV786487 DDP786487:DDR786487 DNL786487:DNN786487 DXH786487:DXJ786487 EHD786487:EHF786487 EQZ786487:ERB786487 FAV786487:FAX786487 FKR786487:FKT786487 FUN786487:FUP786487 GEJ786487:GEL786487 GOF786487:GOH786487 GYB786487:GYD786487 HHX786487:HHZ786487 HRT786487:HRV786487 IBP786487:IBR786487 ILL786487:ILN786487 IVH786487:IVJ786487 JFD786487:JFF786487 JOZ786487:JPB786487 JYV786487:JYX786487 KIR786487:KIT786487 KSN786487:KSP786487 LCJ786487:LCL786487 LMF786487:LMH786487 LWB786487:LWD786487 MFX786487:MFZ786487 MPT786487:MPV786487 MZP786487:MZR786487 NJL786487:NJN786487 NTH786487:NTJ786487 ODD786487:ODF786487 OMZ786487:ONB786487 OWV786487:OWX786487 PGR786487:PGT786487 PQN786487:PQP786487 QAJ786487:QAL786487 QKF786487:QKH786487 QUB786487:QUD786487 RDX786487:RDZ786487 RNT786487:RNV786487 RXP786487:RXR786487 SHL786487:SHN786487 SRH786487:SRJ786487 TBD786487:TBF786487 TKZ786487:TLB786487 TUV786487:TUX786487 UER786487:UET786487 UON786487:UOP786487 UYJ786487:UYL786487 VIF786487:VIH786487 VSB786487:VSD786487 WBX786487:WBZ786487 WLT786487:WLV786487 WVP786487:WVR786487 H852023:J852023 JD852023:JF852023 SZ852023:TB852023 ACV852023:ACX852023 AMR852023:AMT852023 AWN852023:AWP852023 BGJ852023:BGL852023 BQF852023:BQH852023 CAB852023:CAD852023 CJX852023:CJZ852023 CTT852023:CTV852023 DDP852023:DDR852023 DNL852023:DNN852023 DXH852023:DXJ852023 EHD852023:EHF852023 EQZ852023:ERB852023 FAV852023:FAX852023 FKR852023:FKT852023 FUN852023:FUP852023 GEJ852023:GEL852023 GOF852023:GOH852023 GYB852023:GYD852023 HHX852023:HHZ852023 HRT852023:HRV852023 IBP852023:IBR852023 ILL852023:ILN852023 IVH852023:IVJ852023 JFD852023:JFF852023 JOZ852023:JPB852023 JYV852023:JYX852023 KIR852023:KIT852023 KSN852023:KSP852023 LCJ852023:LCL852023 LMF852023:LMH852023 LWB852023:LWD852023 MFX852023:MFZ852023 MPT852023:MPV852023 MZP852023:MZR852023 NJL852023:NJN852023 NTH852023:NTJ852023 ODD852023:ODF852023 OMZ852023:ONB852023 OWV852023:OWX852023 PGR852023:PGT852023 PQN852023:PQP852023 QAJ852023:QAL852023 QKF852023:QKH852023 QUB852023:QUD852023 RDX852023:RDZ852023 RNT852023:RNV852023 RXP852023:RXR852023 SHL852023:SHN852023 SRH852023:SRJ852023 TBD852023:TBF852023 TKZ852023:TLB852023 TUV852023:TUX852023 UER852023:UET852023 UON852023:UOP852023 UYJ852023:UYL852023 VIF852023:VIH852023 VSB852023:VSD852023 WBX852023:WBZ852023 WLT852023:WLV852023 WVP852023:WVR852023 H917559:J917559 JD917559:JF917559 SZ917559:TB917559 ACV917559:ACX917559 AMR917559:AMT917559 AWN917559:AWP917559 BGJ917559:BGL917559 BQF917559:BQH917559 CAB917559:CAD917559 CJX917559:CJZ917559 CTT917559:CTV917559 DDP917559:DDR917559 DNL917559:DNN917559 DXH917559:DXJ917559 EHD917559:EHF917559 EQZ917559:ERB917559 FAV917559:FAX917559 FKR917559:FKT917559 FUN917559:FUP917559 GEJ917559:GEL917559 GOF917559:GOH917559 GYB917559:GYD917559 HHX917559:HHZ917559 HRT917559:HRV917559 IBP917559:IBR917559 ILL917559:ILN917559 IVH917559:IVJ917559 JFD917559:JFF917559 JOZ917559:JPB917559 JYV917559:JYX917559 KIR917559:KIT917559 KSN917559:KSP917559 LCJ917559:LCL917559 LMF917559:LMH917559 LWB917559:LWD917559 MFX917559:MFZ917559 MPT917559:MPV917559 MZP917559:MZR917559 NJL917559:NJN917559 NTH917559:NTJ917559 ODD917559:ODF917559 OMZ917559:ONB917559 OWV917559:OWX917559 PGR917559:PGT917559 PQN917559:PQP917559 QAJ917559:QAL917559 QKF917559:QKH917559 QUB917559:QUD917559 RDX917559:RDZ917559 RNT917559:RNV917559 RXP917559:RXR917559 SHL917559:SHN917559 SRH917559:SRJ917559 TBD917559:TBF917559 TKZ917559:TLB917559 TUV917559:TUX917559 UER917559:UET917559 UON917559:UOP917559 UYJ917559:UYL917559 VIF917559:VIH917559 VSB917559:VSD917559 WBX917559:WBZ917559 WLT917559:WLV917559 WVP917559:WVR917559 H983095:J983095 JD983095:JF983095 SZ983095:TB983095 ACV983095:ACX983095 AMR983095:AMT983095 AWN983095:AWP983095 BGJ983095:BGL983095 BQF983095:BQH983095 CAB983095:CAD983095 CJX983095:CJZ983095 CTT983095:CTV983095 DDP983095:DDR983095 DNL983095:DNN983095 DXH983095:DXJ983095 EHD983095:EHF983095 EQZ983095:ERB983095 FAV983095:FAX983095 FKR983095:FKT983095 FUN983095:FUP983095 GEJ983095:GEL983095 GOF983095:GOH983095 GYB983095:GYD983095 HHX983095:HHZ983095 HRT983095:HRV983095 IBP983095:IBR983095 ILL983095:ILN983095 IVH983095:IVJ983095 JFD983095:JFF983095 JOZ983095:JPB983095 JYV983095:JYX983095 KIR983095:KIT983095 KSN983095:KSP983095 LCJ983095:LCL983095 LMF983095:LMH983095 LWB983095:LWD983095 MFX983095:MFZ983095 MPT983095:MPV983095 MZP983095:MZR983095 NJL983095:NJN983095 NTH983095:NTJ983095 ODD983095:ODF983095 OMZ983095:ONB983095 OWV983095:OWX983095 PGR983095:PGT983095 PQN983095:PQP983095 QAJ983095:QAL983095 QKF983095:QKH983095 QUB983095:QUD983095 RDX983095:RDZ983095 RNT983095:RNV983095 RXP983095:RXR983095 SHL983095:SHN983095 SRH983095:SRJ983095 TBD983095:TBF983095 TKZ983095:TLB983095 TUV983095:TUX983095 UER983095:UET983095 UON983095:UOP983095 UYJ983095:UYL983095 VIF983095:VIH983095 VSB983095:VSD983095 WBX983095:WBZ983095 WLT983095:WLV983095 WVP983095:WVR983095">
      <formula1>$S$47:$S$49</formula1>
    </dataValidation>
  </dataValidations>
  <printOptions horizontalCentered="1" verticalCentered="1"/>
  <pageMargins left="0.2" right="0.15748031496063" top="0.9" bottom="0.26" header="0.6" footer="0.41"/>
  <pageSetup paperSize="9" scale="67" orientation="portrait" r:id="rId1"/>
  <headerFooter alignWithMargins="0">
    <oddFooter>&amp;C&amp;P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8</vt:i4>
      </vt:variant>
      <vt:variant>
        <vt:lpstr>命名范围</vt:lpstr>
      </vt:variant>
      <vt:variant>
        <vt:i4>167</vt:i4>
      </vt:variant>
    </vt:vector>
  </HeadingPairs>
  <TitlesOfParts>
    <vt:vector size="175" baseType="lpstr">
      <vt:lpstr>Cover Sheet</vt:lpstr>
      <vt:lpstr>FWM1</vt:lpstr>
      <vt:lpstr>FWM2</vt:lpstr>
      <vt:lpstr>FWM3</vt:lpstr>
      <vt:lpstr>FWM4</vt:lpstr>
      <vt:lpstr>JP1</vt:lpstr>
      <vt:lpstr>JP2</vt:lpstr>
      <vt:lpstr>JP3</vt:lpstr>
      <vt:lpstr>'FWM2'!Csi</vt:lpstr>
      <vt:lpstr>'JP1'!Csi</vt:lpstr>
      <vt:lpstr>Csi</vt:lpstr>
      <vt:lpstr>'FWM2'!Cus</vt:lpstr>
      <vt:lpstr>'JP1'!Cus</vt:lpstr>
      <vt:lpstr>Cus</vt:lpstr>
      <vt:lpstr>'FWM2'!DHsi</vt:lpstr>
      <vt:lpstr>'JP1'!DHsi</vt:lpstr>
      <vt:lpstr>DHsi</vt:lpstr>
      <vt:lpstr>'FWM2'!DHus</vt:lpstr>
      <vt:lpstr>'JP1'!DHus</vt:lpstr>
      <vt:lpstr>DHus</vt:lpstr>
      <vt:lpstr>'FWM2'!Dsi</vt:lpstr>
      <vt:lpstr>'JP1'!Dsi</vt:lpstr>
      <vt:lpstr>Dsi</vt:lpstr>
      <vt:lpstr>'FWM2'!DSRPMsi</vt:lpstr>
      <vt:lpstr>'JP1'!DSRPMsi</vt:lpstr>
      <vt:lpstr>DSRPMsi</vt:lpstr>
      <vt:lpstr>'FWM2'!DSRPMus</vt:lpstr>
      <vt:lpstr>'JP1'!DSRPMus</vt:lpstr>
      <vt:lpstr>DSRPMus</vt:lpstr>
      <vt:lpstr>'FWM2'!Dus</vt:lpstr>
      <vt:lpstr>'JP1'!Dus</vt:lpstr>
      <vt:lpstr>Dus</vt:lpstr>
      <vt:lpstr>'FWM2'!FCsi</vt:lpstr>
      <vt:lpstr>'JP1'!FCsi</vt:lpstr>
      <vt:lpstr>FCsi</vt:lpstr>
      <vt:lpstr>'FWM2'!FCus</vt:lpstr>
      <vt:lpstr>'JP1'!FCus</vt:lpstr>
      <vt:lpstr>FCus</vt:lpstr>
      <vt:lpstr>'FWM2'!GPus</vt:lpstr>
      <vt:lpstr>'JP1'!GPus</vt:lpstr>
      <vt:lpstr>GPus</vt:lpstr>
      <vt:lpstr>'FWM2'!H1si</vt:lpstr>
      <vt:lpstr>'JP1'!H1si</vt:lpstr>
      <vt:lpstr>H1si</vt:lpstr>
      <vt:lpstr>'FWM2'!H1us</vt:lpstr>
      <vt:lpstr>'JP1'!H1us</vt:lpstr>
      <vt:lpstr>H1us</vt:lpstr>
      <vt:lpstr>'FWM2'!H2si</vt:lpstr>
      <vt:lpstr>'JP1'!H2si</vt:lpstr>
      <vt:lpstr>H2si</vt:lpstr>
      <vt:lpstr>'FWM2'!H2us</vt:lpstr>
      <vt:lpstr>'JP1'!H2us</vt:lpstr>
      <vt:lpstr>H2us</vt:lpstr>
      <vt:lpstr>'FWM2'!H3si</vt:lpstr>
      <vt:lpstr>'JP1'!H3si</vt:lpstr>
      <vt:lpstr>H3si</vt:lpstr>
      <vt:lpstr>'FWM2'!H3us</vt:lpstr>
      <vt:lpstr>'JP1'!H3us</vt:lpstr>
      <vt:lpstr>H3us</vt:lpstr>
      <vt:lpstr>'FWM2'!HP2si</vt:lpstr>
      <vt:lpstr>'JP1'!HP2si</vt:lpstr>
      <vt:lpstr>HP2si</vt:lpstr>
      <vt:lpstr>'FWM2'!HP2us</vt:lpstr>
      <vt:lpstr>'JP1'!HP2us</vt:lpstr>
      <vt:lpstr>HP2us</vt:lpstr>
      <vt:lpstr>'FWM2'!HPsi</vt:lpstr>
      <vt:lpstr>'JP1'!HPsi</vt:lpstr>
      <vt:lpstr>HPsi</vt:lpstr>
      <vt:lpstr>'FWM2'!HPus</vt:lpstr>
      <vt:lpstr>'JP1'!HPus</vt:lpstr>
      <vt:lpstr>HPus</vt:lpstr>
      <vt:lpstr>'FWM2'!Hsi</vt:lpstr>
      <vt:lpstr>'JP1'!Hsi</vt:lpstr>
      <vt:lpstr>Hsi</vt:lpstr>
      <vt:lpstr>'FWM2'!Hus</vt:lpstr>
      <vt:lpstr>'JP1'!Hus</vt:lpstr>
      <vt:lpstr>Hus</vt:lpstr>
      <vt:lpstr>'FWM2'!L2si</vt:lpstr>
      <vt:lpstr>'JP1'!L2si</vt:lpstr>
      <vt:lpstr>L2si</vt:lpstr>
      <vt:lpstr>'FWM2'!L2us</vt:lpstr>
      <vt:lpstr>'JP1'!L2us</vt:lpstr>
      <vt:lpstr>L2us</vt:lpstr>
      <vt:lpstr>'FWM2'!Lsi</vt:lpstr>
      <vt:lpstr>'JP1'!Lsi</vt:lpstr>
      <vt:lpstr>Lsi</vt:lpstr>
      <vt:lpstr>'FWM2'!Lus</vt:lpstr>
      <vt:lpstr>'JP1'!Lus</vt:lpstr>
      <vt:lpstr>Lus</vt:lpstr>
      <vt:lpstr>'FWM2'!N8si</vt:lpstr>
      <vt:lpstr>'JP1'!N8si</vt:lpstr>
      <vt:lpstr>N8si</vt:lpstr>
      <vt:lpstr>'FWM2'!N8us</vt:lpstr>
      <vt:lpstr>'JP1'!N8us</vt:lpstr>
      <vt:lpstr>N8us</vt:lpstr>
      <vt:lpstr>'FWM2'!NPSH1si</vt:lpstr>
      <vt:lpstr>'JP1'!NPSH1si</vt:lpstr>
      <vt:lpstr>NPSH1si</vt:lpstr>
      <vt:lpstr>'FWM2'!NPSH1us</vt:lpstr>
      <vt:lpstr>'JP1'!NPSH1us</vt:lpstr>
      <vt:lpstr>NPSH1us</vt:lpstr>
      <vt:lpstr>'FWM2'!NPSH2si</vt:lpstr>
      <vt:lpstr>'JP1'!NPSH2si</vt:lpstr>
      <vt:lpstr>NPSH2si</vt:lpstr>
      <vt:lpstr>'FWM2'!NPSH2us</vt:lpstr>
      <vt:lpstr>'JP1'!NPSH2us</vt:lpstr>
      <vt:lpstr>NPSH2us</vt:lpstr>
      <vt:lpstr>'Cover Sheet'!Print_Area</vt:lpstr>
      <vt:lpstr>'FWM1'!Print_Area</vt:lpstr>
      <vt:lpstr>'FWM2'!Print_Area</vt:lpstr>
      <vt:lpstr>'FWM3'!Print_Area</vt:lpstr>
      <vt:lpstr>'FWM4'!Print_Area</vt:lpstr>
      <vt:lpstr>'JP1'!Print_Area</vt:lpstr>
      <vt:lpstr>'JP2'!Print_Area</vt:lpstr>
      <vt:lpstr>'JP3'!Print_Area</vt:lpstr>
      <vt:lpstr>'FWM2'!Prsi</vt:lpstr>
      <vt:lpstr>'JP1'!Prsi</vt:lpstr>
      <vt:lpstr>Prsi</vt:lpstr>
      <vt:lpstr>'FWM2'!Prus</vt:lpstr>
      <vt:lpstr>'JP1'!Prus</vt:lpstr>
      <vt:lpstr>Prus</vt:lpstr>
      <vt:lpstr>'FWM2'!Psi</vt:lpstr>
      <vt:lpstr>'JP1'!Psi</vt:lpstr>
      <vt:lpstr>Psi</vt:lpstr>
      <vt:lpstr>'FWM2'!Pus</vt:lpstr>
      <vt:lpstr>'JP1'!Pus</vt:lpstr>
      <vt:lpstr>Pus</vt:lpstr>
      <vt:lpstr>'FWM2'!Qsi</vt:lpstr>
      <vt:lpstr>'JP1'!Qsi</vt:lpstr>
      <vt:lpstr>Qsi</vt:lpstr>
      <vt:lpstr>'FWM2'!Qus</vt:lpstr>
      <vt:lpstr>'JP1'!Qus</vt:lpstr>
      <vt:lpstr>Qus</vt:lpstr>
      <vt:lpstr>'FWM2'!SHsi</vt:lpstr>
      <vt:lpstr>'JP1'!SHsi</vt:lpstr>
      <vt:lpstr>SHsi</vt:lpstr>
      <vt:lpstr>'FWM2'!SHus</vt:lpstr>
      <vt:lpstr>'JP1'!SHus</vt:lpstr>
      <vt:lpstr>SHus</vt:lpstr>
      <vt:lpstr>'FWM2'!SO1si</vt:lpstr>
      <vt:lpstr>'JP1'!SO1si</vt:lpstr>
      <vt:lpstr>SO1si</vt:lpstr>
      <vt:lpstr>'FWM2'!SO1us</vt:lpstr>
      <vt:lpstr>'JP1'!SO1us</vt:lpstr>
      <vt:lpstr>SO1us</vt:lpstr>
      <vt:lpstr>'FWM2'!SO2si</vt:lpstr>
      <vt:lpstr>'JP1'!SO2si</vt:lpstr>
      <vt:lpstr>SO2si</vt:lpstr>
      <vt:lpstr>'FWM2'!SO2us</vt:lpstr>
      <vt:lpstr>'JP1'!SO2us</vt:lpstr>
      <vt:lpstr>SO2us</vt:lpstr>
      <vt:lpstr>'FWM2'!SSRPMsi</vt:lpstr>
      <vt:lpstr>'JP1'!SSRPMsi</vt:lpstr>
      <vt:lpstr>SSRPMsi</vt:lpstr>
      <vt:lpstr>'FWM2'!SSRPMus</vt:lpstr>
      <vt:lpstr>'JP1'!SSRPMus</vt:lpstr>
      <vt:lpstr>SSRPMus</vt:lpstr>
      <vt:lpstr>'FWM2'!tsi</vt:lpstr>
      <vt:lpstr>'JP1'!tsi</vt:lpstr>
      <vt:lpstr>tsi</vt:lpstr>
      <vt:lpstr>'FWM2'!Tus</vt:lpstr>
      <vt:lpstr>'JP1'!Tus</vt:lpstr>
      <vt:lpstr>Tus</vt:lpstr>
      <vt:lpstr>'FWM2'!Vsi</vt:lpstr>
      <vt:lpstr>'JP1'!Vsi</vt:lpstr>
      <vt:lpstr>Vsi</vt:lpstr>
      <vt:lpstr>'FWM2'!Vus</vt:lpstr>
      <vt:lpstr>'JP1'!Vus</vt:lpstr>
      <vt:lpstr>Vus</vt:lpstr>
      <vt:lpstr>'FWM2'!Wsi</vt:lpstr>
      <vt:lpstr>'JP1'!Wsi</vt:lpstr>
      <vt:lpstr>Wsi</vt:lpstr>
      <vt:lpstr>'FWM2'!Wus</vt:lpstr>
      <vt:lpstr>'JP1'!Wus</vt:lpstr>
      <vt:lpstr>Wus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DOKUN OMOBOLANLE</dc:creator>
  <cp:lastModifiedBy>vflo</cp:lastModifiedBy>
  <cp:lastPrinted>2006-01-01T01:05:12Z</cp:lastPrinted>
  <dcterms:created xsi:type="dcterms:W3CDTF">2017-09-24T17:00:04Z</dcterms:created>
  <dcterms:modified xsi:type="dcterms:W3CDTF">2019-10-09T02:57:20Z</dcterms:modified>
</cp:coreProperties>
</file>