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610" windowHeight="11640" firstSheet="1" activeTab="1"/>
  </bookViews>
  <sheets>
    <sheet name="汇总" sheetId="1" state="hidden" r:id="rId1"/>
    <sheet name="分项" sheetId="2" r:id="rId2"/>
  </sheets>
  <externalReferences>
    <externalReference r:id="rId3"/>
  </externalReferences>
  <definedNames>
    <definedName name="_xlnm.Print_Area" localSheetId="1">分项!$A$1:$H$96</definedName>
  </definedNames>
  <calcPr calcId="125725"/>
</workbook>
</file>

<file path=xl/calcChain.xml><?xml version="1.0" encoding="utf-8"?>
<calcChain xmlns="http://schemas.openxmlformats.org/spreadsheetml/2006/main">
  <c r="H95" i="2"/>
  <c r="H94"/>
  <c r="H93"/>
  <c r="H92"/>
  <c r="H91"/>
  <c r="H90"/>
  <c r="H89"/>
  <c r="H88"/>
  <c r="H87"/>
  <c r="H86"/>
  <c r="H84"/>
  <c r="H83"/>
  <c r="H78"/>
  <c r="H77"/>
  <c r="H75"/>
  <c r="H72"/>
  <c r="H71"/>
  <c r="H69"/>
  <c r="H59"/>
  <c r="H58"/>
  <c r="H57"/>
  <c r="H56"/>
  <c r="H54"/>
  <c r="H53"/>
  <c r="H52"/>
  <c r="H49"/>
  <c r="H48"/>
  <c r="H47"/>
  <c r="H40"/>
  <c r="H41" s="1"/>
  <c r="H42" s="1"/>
  <c r="H37"/>
  <c r="H31"/>
  <c r="H30"/>
  <c r="H29"/>
  <c r="H20"/>
  <c r="H21" s="1"/>
  <c r="H22" s="1"/>
  <c r="H23" s="1"/>
  <c r="H12"/>
  <c r="H15" s="1"/>
  <c r="H16" s="1"/>
  <c r="H17" s="1"/>
  <c r="H7"/>
  <c r="H6"/>
  <c r="B21" i="1"/>
  <c r="C13"/>
  <c r="C12"/>
  <c r="C11"/>
  <c r="C10"/>
  <c r="H63" i="2" l="1"/>
  <c r="H64" s="1"/>
  <c r="H65" s="1"/>
  <c r="C9" i="1" s="1"/>
  <c r="H8" i="2"/>
  <c r="H9" s="1"/>
  <c r="H10" s="1"/>
  <c r="C7" i="1"/>
  <c r="C8"/>
  <c r="H96" i="2" l="1"/>
  <c r="C14" i="1"/>
  <c r="C15" s="1"/>
  <c r="C16" s="1"/>
</calcChain>
</file>

<file path=xl/sharedStrings.xml><?xml version="1.0" encoding="utf-8"?>
<sst xmlns="http://schemas.openxmlformats.org/spreadsheetml/2006/main" count="197" uniqueCount="136">
  <si>
    <r>
      <rPr>
        <b/>
        <u val="double"/>
        <sz val="20"/>
        <color rgb="FF000000"/>
        <rFont val="宋体"/>
        <family val="3"/>
        <charset val="134"/>
      </rPr>
      <t xml:space="preserve">项目报价确认单（预算）
</t>
    </r>
    <r>
      <rPr>
        <b/>
        <u val="double"/>
        <sz val="20"/>
        <color indexed="8"/>
        <rFont val="Arial Unicode MS"/>
        <family val="2"/>
        <charset val="134"/>
      </rPr>
      <t>Project Quotation Confirmation(Budget)</t>
    </r>
  </si>
  <si>
    <r>
      <rPr>
        <b/>
        <sz val="12"/>
        <rFont val="宋体"/>
        <family val="3"/>
        <charset val="134"/>
      </rPr>
      <t xml:space="preserve">区域
</t>
    </r>
    <r>
      <rPr>
        <b/>
        <sz val="12"/>
        <rFont val="Arial"/>
        <family val="2"/>
      </rPr>
      <t>Region</t>
    </r>
    <r>
      <rPr>
        <b/>
        <sz val="12"/>
        <rFont val="宋体"/>
        <family val="3"/>
        <charset val="134"/>
      </rPr>
      <t>：</t>
    </r>
  </si>
  <si>
    <r>
      <rPr>
        <b/>
        <sz val="12"/>
        <rFont val="宋体"/>
        <family val="3"/>
        <charset val="134"/>
      </rPr>
      <t>西区</t>
    </r>
    <r>
      <rPr>
        <b/>
        <sz val="12"/>
        <rFont val="Arial"/>
        <family val="2"/>
      </rPr>
      <t xml:space="preserve"> RSD6</t>
    </r>
  </si>
  <si>
    <r>
      <rPr>
        <b/>
        <sz val="12"/>
        <rFont val="宋体"/>
        <family val="3"/>
        <charset val="134"/>
      </rPr>
      <t>代理公司名称</t>
    </r>
    <r>
      <rPr>
        <b/>
        <sz val="12"/>
        <rFont val="Arial"/>
        <family val="2"/>
      </rPr>
      <t>Agency</t>
    </r>
    <r>
      <rPr>
        <b/>
        <sz val="12"/>
        <rFont val="宋体"/>
        <family val="3"/>
        <charset val="134"/>
      </rPr>
      <t>：</t>
    </r>
  </si>
  <si>
    <t>陕西泛亚广告有限责任公司
Shaanxi Fanya Advertising Co. Ltd</t>
  </si>
  <si>
    <r>
      <rPr>
        <b/>
        <sz val="12"/>
        <rFont val="宋体"/>
        <family val="3"/>
        <charset val="134"/>
      </rPr>
      <t xml:space="preserve">项目名称
</t>
    </r>
    <r>
      <rPr>
        <b/>
        <sz val="12"/>
        <rFont val="Arial"/>
        <family val="2"/>
      </rPr>
      <t>Project name</t>
    </r>
    <r>
      <rPr>
        <b/>
        <sz val="12"/>
        <rFont val="宋体"/>
        <family val="3"/>
        <charset val="134"/>
      </rPr>
      <t>：</t>
    </r>
  </si>
  <si>
    <t>A-2017年-甘宁青团购会6月17日-24日
A-2017-Group-Buying-Lanzhou/Ningxia/Qinghai Jun. 17th  -Jun.24th</t>
  </si>
  <si>
    <t>A) Sum 汇总</t>
  </si>
  <si>
    <t>Description项目描述</t>
  </si>
  <si>
    <t>预算报价</t>
  </si>
  <si>
    <r>
      <rPr>
        <sz val="10"/>
        <color indexed="8"/>
        <rFont val="Arial"/>
        <family val="2"/>
      </rPr>
      <t>a.</t>
    </r>
    <r>
      <rPr>
        <sz val="10"/>
        <color indexed="8"/>
        <rFont val="宋体"/>
        <family val="3"/>
        <charset val="134"/>
      </rPr>
      <t>场地费、酒店、会议室等</t>
    </r>
    <r>
      <rPr>
        <sz val="10"/>
        <color indexed="8"/>
        <rFont val="Arial"/>
        <family val="2"/>
      </rPr>
      <t xml:space="preserve"> Venue rental </t>
    </r>
  </si>
  <si>
    <t>b.第三方制作物、车辆、其他杂费 
Third party made products, vehicles, other charges</t>
  </si>
  <si>
    <t>c.第三方人员
Third party personnel</t>
  </si>
  <si>
    <t>e.AV设备、对讲机、电视租赁
Rent of AV equipments, interphone and TV</t>
  </si>
  <si>
    <t>f.媒体购买
Media purchasing</t>
  </si>
  <si>
    <t xml:space="preserve">g.名人邀请
Celebrity inviting </t>
  </si>
  <si>
    <r>
      <rPr>
        <sz val="10"/>
        <color indexed="8"/>
        <rFont val="Arial"/>
        <family val="2"/>
      </rPr>
      <t>d.</t>
    </r>
    <r>
      <rPr>
        <sz val="10"/>
        <color indexed="8"/>
        <rFont val="宋体"/>
        <family val="3"/>
        <charset val="134"/>
      </rPr>
      <t xml:space="preserve">工时、差旅费
</t>
    </r>
    <r>
      <rPr>
        <sz val="10"/>
        <color indexed="8"/>
        <rFont val="Arial"/>
        <family val="2"/>
      </rPr>
      <t>Working hours expense and travel expense</t>
    </r>
  </si>
  <si>
    <t>立项单金额：合计 total（不含增值税 without tax）</t>
  </si>
  <si>
    <t>B)增值税金 Value-added tax</t>
  </si>
  <si>
    <t>项目含税金额total amount</t>
  </si>
  <si>
    <r>
      <rPr>
        <b/>
        <sz val="10"/>
        <rFont val="宋体"/>
        <family val="3"/>
        <charset val="134"/>
      </rPr>
      <t>提交方</t>
    </r>
    <r>
      <rPr>
        <b/>
        <sz val="10"/>
        <rFont val="Arial"/>
        <family val="2"/>
      </rPr>
      <t xml:space="preserve"> Submitted party</t>
    </r>
    <r>
      <rPr>
        <b/>
        <sz val="10"/>
        <rFont val="宋体"/>
        <family val="3"/>
        <charset val="134"/>
      </rPr>
      <t>：</t>
    </r>
  </si>
  <si>
    <t>陕西泛亚广告有限责任公司</t>
  </si>
  <si>
    <r>
      <rPr>
        <b/>
        <sz val="10"/>
        <rFont val="宋体"/>
        <family val="3"/>
        <charset val="134"/>
      </rPr>
      <t>签字（盖章）</t>
    </r>
    <r>
      <rPr>
        <b/>
        <sz val="10"/>
        <rFont val="Arial"/>
        <family val="2"/>
      </rPr>
      <t>Signature(stamp)</t>
    </r>
    <r>
      <rPr>
        <b/>
        <sz val="10"/>
        <rFont val="宋体"/>
        <family val="3"/>
        <charset val="134"/>
      </rPr>
      <t>：</t>
    </r>
  </si>
  <si>
    <r>
      <rPr>
        <b/>
        <sz val="10"/>
        <rFont val="宋体"/>
        <family val="3"/>
        <charset val="134"/>
      </rPr>
      <t>日期</t>
    </r>
    <r>
      <rPr>
        <b/>
        <sz val="10"/>
        <rFont val="Arial"/>
        <family val="2"/>
      </rPr>
      <t>Date</t>
    </r>
    <r>
      <rPr>
        <b/>
        <sz val="10"/>
        <rFont val="宋体"/>
        <family val="3"/>
        <charset val="134"/>
      </rPr>
      <t>：</t>
    </r>
  </si>
  <si>
    <t>驭享周末 极致驾控之旅兰州站活动报价单</t>
  </si>
  <si>
    <t>活动地点</t>
  </si>
  <si>
    <t>兰州天逸汽车城</t>
  </si>
  <si>
    <t>活动时间</t>
  </si>
  <si>
    <t>a.场地费、</t>
  </si>
  <si>
    <t>序号</t>
  </si>
  <si>
    <r>
      <rPr>
        <b/>
        <sz val="11"/>
        <color indexed="8"/>
        <rFont val="微软雅黑"/>
        <family val="2"/>
        <charset val="134"/>
      </rPr>
      <t>项目名称 Item</t>
    </r>
  </si>
  <si>
    <r>
      <rPr>
        <b/>
        <sz val="11"/>
        <color indexed="8"/>
        <rFont val="微软雅黑"/>
        <family val="2"/>
        <charset val="134"/>
      </rPr>
      <t>项目描述Description</t>
    </r>
  </si>
  <si>
    <t>数量
Quantity</t>
  </si>
  <si>
    <r>
      <rPr>
        <b/>
        <sz val="11"/>
        <color indexed="8"/>
        <rFont val="微软雅黑"/>
        <family val="2"/>
        <charset val="134"/>
      </rPr>
      <t>单位
Unit</t>
    </r>
  </si>
  <si>
    <t>周期</t>
  </si>
  <si>
    <t>单价
Unit Price</t>
  </si>
  <si>
    <r>
      <rPr>
        <b/>
        <sz val="11"/>
        <color indexed="8"/>
        <rFont val="微软雅黑"/>
        <family val="2"/>
        <charset val="134"/>
      </rPr>
      <t>总价
Total Price</t>
    </r>
  </si>
  <si>
    <t>场地租赁费</t>
  </si>
  <si>
    <t>天逸汽车城试驾场</t>
  </si>
  <si>
    <t>天 day</t>
  </si>
  <si>
    <t>卡丁车体验</t>
  </si>
  <si>
    <t>100人卡丁车体验</t>
  </si>
  <si>
    <t>人 person</t>
  </si>
  <si>
    <t>合计total：</t>
  </si>
  <si>
    <t>税款</t>
  </si>
  <si>
    <t>总计total：</t>
  </si>
  <si>
    <t>b.签到区</t>
  </si>
  <si>
    <t xml:space="preserve">签到背景板 </t>
  </si>
  <si>
    <t>木质结构（3.8X2.4X0.5）写真画面</t>
  </si>
  <si>
    <t>平 ㎡</t>
  </si>
  <si>
    <t>签到桌</t>
  </si>
  <si>
    <t>奥迪元素实木签到桌</t>
  </si>
  <si>
    <t>个</t>
  </si>
  <si>
    <t>签到花</t>
  </si>
  <si>
    <t>奥迪要求签到台花（要求2组，每组2个）</t>
  </si>
  <si>
    <t>c.展车区</t>
  </si>
  <si>
    <t>车展常用车辆说明牌</t>
  </si>
  <si>
    <t>经销商提供</t>
  </si>
  <si>
    <t xml:space="preserve">易拉宝 </t>
  </si>
  <si>
    <t>铝合金+喷绘，1.0×2.0米，高精写真技术,铝合金架体,国产优质高光相纸，用于经销商分区</t>
  </si>
  <si>
    <t>个 item</t>
  </si>
  <si>
    <t>d.茶歇区</t>
  </si>
  <si>
    <t>精美茶歇</t>
  </si>
  <si>
    <t>奥迪活动要求茶歇</t>
  </si>
  <si>
    <t>人</t>
  </si>
  <si>
    <t>茶歇花</t>
  </si>
  <si>
    <t>奥迪要求茶歇台花（要求2组，每组2个）茶歇提供</t>
  </si>
  <si>
    <t>茶歇餐具</t>
  </si>
  <si>
    <t xml:space="preserve">套 </t>
  </si>
  <si>
    <t>茶歇去分区展板</t>
  </si>
  <si>
    <t>区域标识，丽萍展架</t>
  </si>
  <si>
    <t>e.活动区</t>
  </si>
  <si>
    <t>LED大屏</t>
  </si>
  <si>
    <t>P3全彩LED大屏（6X3.5）</t>
  </si>
  <si>
    <t>平方米</t>
  </si>
  <si>
    <t>活动区展棚</t>
  </si>
  <si>
    <t>桁架，喷绘包边（10x15)</t>
  </si>
  <si>
    <t>舞台</t>
  </si>
  <si>
    <t>雷亚架全钢木质台面（6X3.6)</t>
  </si>
  <si>
    <t>舞台地毯</t>
  </si>
  <si>
    <t>奥迪活动要求地毯灰色圈绒地毯</t>
  </si>
  <si>
    <t>音响  Audio</t>
  </si>
  <si>
    <t>租赁，用于主持人，乐队表演，音响租赁（带2个无线话筒）</t>
  </si>
  <si>
    <t>套</t>
  </si>
  <si>
    <t>LED帕灯</t>
  </si>
  <si>
    <t>12组暖场染色灯</t>
  </si>
  <si>
    <t>盏</t>
  </si>
  <si>
    <t>方形皮凳</t>
  </si>
  <si>
    <t>活动区客户入座</t>
  </si>
  <si>
    <t>F.洽谈区</t>
  </si>
  <si>
    <t>洽谈区背景</t>
  </si>
  <si>
    <t>桁架宝丽布（2.4x3.6)</t>
  </si>
  <si>
    <t>吧桌吧椅</t>
  </si>
  <si>
    <t>白色吧桌吧椅（25个吧桌，100个吧椅）</t>
  </si>
  <si>
    <t>洽谈区鲜花</t>
  </si>
  <si>
    <t>奥迪要求洽谈区台花（要求2组，每组2个）</t>
  </si>
  <si>
    <t>E.礼品</t>
  </si>
  <si>
    <t>奥迪要求</t>
  </si>
  <si>
    <t>c.第三方人员及其它</t>
  </si>
  <si>
    <t xml:space="preserve">主持人 </t>
  </si>
  <si>
    <t>专业活动主持人，现场互动能力强</t>
  </si>
  <si>
    <t xml:space="preserve">人 </t>
  </si>
  <si>
    <t xml:space="preserve">乐队 </t>
  </si>
  <si>
    <t>专业乐队</t>
  </si>
  <si>
    <t>礼仪</t>
  </si>
  <si>
    <t>身材匀称,形象气质佳，接待及引领</t>
  </si>
  <si>
    <t xml:space="preserve">安保 </t>
  </si>
  <si>
    <t>用于现场秩序维护</t>
  </si>
  <si>
    <t>兼职</t>
  </si>
  <si>
    <t>用于活动现场维护及搬用活动设备物料</t>
  </si>
  <si>
    <t>活动手环</t>
  </si>
  <si>
    <t>4色定制奥迪PVC手环，用于现场客户参与活动使用</t>
  </si>
  <si>
    <t>接送大巴车</t>
  </si>
  <si>
    <t>进口33座旅游大巴车</t>
  </si>
  <si>
    <t>台</t>
  </si>
  <si>
    <t>e.AV设备、对讲机、电视租赁 Rent of AV equipments, interphone and TV</t>
  </si>
  <si>
    <t>合计Total：</t>
  </si>
  <si>
    <t>佣金</t>
  </si>
  <si>
    <t>根据年度协议签订比例填写佣金百分比</t>
  </si>
  <si>
    <t>总计Total：</t>
  </si>
  <si>
    <t>f. 媒体购买（附排期表）Media purchase (inc. media schedule)</t>
  </si>
  <si>
    <t xml:space="preserve">g.名人邀请 Celebrity inviting </t>
  </si>
  <si>
    <t>d.工时、差旅费Working hours expense and travel expense</t>
  </si>
  <si>
    <t>项目经理 Manager</t>
  </si>
  <si>
    <t>项目统筹，前期筹备以及活动执行 ，共四站
4 stops in total, for project arrangement, pre-preparation and execution</t>
  </si>
  <si>
    <t>项目执行人员  Executive</t>
  </si>
  <si>
    <t>工作人员活动督导，前期筹备以及活动执行，共四站
Workers supervise the activity , also 4 stops in total</t>
  </si>
  <si>
    <t>执行人员差旅 Staff travel expense</t>
  </si>
  <si>
    <t>省际交通费，3站平均
Inter provincial transport fares, Three stations average</t>
  </si>
  <si>
    <t xml:space="preserve">人/天 person /day </t>
  </si>
  <si>
    <r>
      <rPr>
        <sz val="11"/>
        <rFont val="微软雅黑"/>
        <family val="2"/>
        <charset val="134"/>
      </rPr>
      <t>执行人员市内交通 City traffic</t>
    </r>
  </si>
  <si>
    <t>提前3天启动会及准备工作，活动执行1天，共计4天
Start the meeting 3 days ahead of schedule and prepare for the event. It will take 1 days, totaling 4 days</t>
  </si>
  <si>
    <t>执行人员餐饮 Staff dinner</t>
  </si>
  <si>
    <t>执行人员住宿 staff accommodation</t>
  </si>
  <si>
    <t>通讯费communication fee</t>
  </si>
  <si>
    <t>总计金额：</t>
  </si>
</sst>
</file>

<file path=xl/styles.xml><?xml version="1.0" encoding="utf-8"?>
<styleSheet xmlns="http://schemas.openxmlformats.org/spreadsheetml/2006/main">
  <numFmts count="6">
    <numFmt numFmtId="177" formatCode="\¥#,##0.00;\¥\-#,##0.00"/>
    <numFmt numFmtId="178" formatCode="\¥#,##0.00_);[Red]\(\¥#,##0.00\)"/>
    <numFmt numFmtId="179" formatCode="_ \¥* #,##0.00_ ;_ \¥* \-#,##0.00_ ;_ \¥* &quot;-&quot;??_ ;_ @_ "/>
    <numFmt numFmtId="182" formatCode="\¥#,##0.00;[Red]\¥#,##0.00"/>
    <numFmt numFmtId="183" formatCode="#,##0.00_);[Red]\(#,##0.00\)"/>
    <numFmt numFmtId="184" formatCode="[$-F800]dddd\,\ mmmm\ dd\,\ yyyy"/>
  </numFmts>
  <fonts count="35">
    <font>
      <sz val="11"/>
      <color theme="1"/>
      <name val="等线"/>
      <charset val="134"/>
      <scheme val="minor"/>
    </font>
    <font>
      <sz val="18"/>
      <name val="Microsoft YaHei"/>
      <family val="1"/>
    </font>
    <font>
      <sz val="12"/>
      <name val="Microsoft YaHei"/>
      <family val="2"/>
    </font>
    <font>
      <sz val="12"/>
      <color indexed="8"/>
      <name val="Microsoft YaHei"/>
      <family val="2"/>
    </font>
    <font>
      <b/>
      <sz val="12"/>
      <name val="Microsoft YaHei"/>
      <family val="2"/>
    </font>
    <font>
      <b/>
      <sz val="18"/>
      <name val="Microsoft YaHei"/>
      <family val="2"/>
    </font>
    <font>
      <sz val="10"/>
      <name val="Microsoft YaHei"/>
      <family val="2"/>
    </font>
    <font>
      <b/>
      <sz val="11"/>
      <name val="微软雅黑"/>
      <family val="2"/>
      <charset val="134"/>
    </font>
    <font>
      <b/>
      <sz val="11"/>
      <color rgb="FF0D0D0D"/>
      <name val="微软雅黑"/>
      <family val="2"/>
      <charset val="134"/>
    </font>
    <font>
      <b/>
      <sz val="11"/>
      <color rgb="FF000000"/>
      <name val="微软雅黑"/>
      <family val="2"/>
      <charset val="134"/>
    </font>
    <font>
      <sz val="11"/>
      <name val="微软雅黑"/>
      <family val="2"/>
      <charset val="134"/>
    </font>
    <font>
      <b/>
      <sz val="11"/>
      <color indexed="8"/>
      <name val="微软雅黑"/>
      <family val="2"/>
      <charset val="134"/>
    </font>
    <font>
      <sz val="11"/>
      <color indexed="8"/>
      <name val="微软雅黑"/>
      <family val="2"/>
      <charset val="134"/>
    </font>
    <font>
      <sz val="11"/>
      <color theme="1"/>
      <name val="微软雅黑"/>
      <family val="2"/>
      <charset val="134"/>
    </font>
    <font>
      <b/>
      <sz val="14"/>
      <color rgb="FFFF0000"/>
      <name val="Microsoft YaHei"/>
      <family val="2"/>
    </font>
    <font>
      <sz val="10"/>
      <color indexed="8"/>
      <name val="Microsoft YaHei"/>
      <family val="2"/>
    </font>
    <font>
      <b/>
      <sz val="10"/>
      <name val="Microsoft YaHei"/>
      <family val="2"/>
    </font>
    <font>
      <sz val="12"/>
      <name val="Arial"/>
      <family val="2"/>
    </font>
    <font>
      <b/>
      <sz val="12"/>
      <name val="Arial"/>
      <family val="2"/>
    </font>
    <font>
      <b/>
      <u val="double"/>
      <sz val="20"/>
      <color rgb="FF000000"/>
      <name val="宋体"/>
      <family val="3"/>
      <charset val="134"/>
    </font>
    <font>
      <b/>
      <sz val="12"/>
      <name val="宋体"/>
      <family val="3"/>
      <charset val="134"/>
    </font>
    <font>
      <b/>
      <sz val="12"/>
      <color indexed="8"/>
      <name val="Arial"/>
      <family val="2"/>
    </font>
    <font>
      <b/>
      <sz val="12"/>
      <color indexed="8"/>
      <name val="宋体"/>
      <family val="3"/>
      <charset val="134"/>
    </font>
    <font>
      <sz val="10"/>
      <color indexed="8"/>
      <name val="Arial"/>
      <family val="2"/>
    </font>
    <font>
      <sz val="10"/>
      <name val="Arial"/>
      <family val="2"/>
    </font>
    <font>
      <sz val="12"/>
      <color indexed="8"/>
      <name val="Arial"/>
      <family val="2"/>
    </font>
    <font>
      <b/>
      <sz val="10"/>
      <name val="Arial"/>
      <family val="2"/>
    </font>
    <font>
      <b/>
      <sz val="10"/>
      <name val="宋体"/>
      <family val="3"/>
      <charset val="134"/>
    </font>
    <font>
      <sz val="11"/>
      <color theme="1"/>
      <name val="等线"/>
      <charset val="134"/>
      <scheme val="minor"/>
    </font>
    <font>
      <sz val="12"/>
      <name val="Times New Roman"/>
      <family val="1"/>
    </font>
    <font>
      <sz val="12"/>
      <name val="宋体"/>
      <family val="3"/>
      <charset val="134"/>
    </font>
    <font>
      <b/>
      <sz val="18"/>
      <color indexed="8"/>
      <name val="宋体"/>
      <family val="3"/>
      <charset val="134"/>
    </font>
    <font>
      <b/>
      <u val="double"/>
      <sz val="20"/>
      <color indexed="8"/>
      <name val="Arial Unicode MS"/>
      <family val="2"/>
      <charset val="134"/>
    </font>
    <font>
      <sz val="10"/>
      <color indexed="8"/>
      <name val="宋体"/>
      <family val="3"/>
      <charset val="134"/>
    </font>
    <font>
      <sz val="9"/>
      <name val="等线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44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3">
    <xf numFmtId="0" fontId="0" fillId="0" borderId="0"/>
    <xf numFmtId="179" fontId="28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0" fillId="0" borderId="0">
      <alignment vertical="center"/>
    </xf>
    <xf numFmtId="0" fontId="29" fillId="0" borderId="0" applyNumberFormat="0" applyFill="0" applyBorder="0" applyAlignment="0" applyProtection="0"/>
    <xf numFmtId="0" fontId="31" fillId="0" borderId="0">
      <alignment vertical="center"/>
    </xf>
    <xf numFmtId="0" fontId="30" fillId="0" borderId="0" applyProtection="0">
      <alignment vertical="center"/>
    </xf>
    <xf numFmtId="0" fontId="29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179" fontId="30" fillId="0" borderId="0" applyFont="0" applyFill="0" applyBorder="0" applyAlignment="0" applyProtection="0">
      <alignment vertical="center"/>
    </xf>
  </cellStyleXfs>
  <cellXfs count="16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3" applyFont="1" applyFill="1" applyAlignment="1">
      <alignment vertical="center" wrapText="1"/>
    </xf>
    <xf numFmtId="0" fontId="2" fillId="2" borderId="0" xfId="3" applyFont="1" applyFill="1" applyAlignment="1">
      <alignment vertical="center" wrapText="1"/>
    </xf>
    <xf numFmtId="0" fontId="2" fillId="3" borderId="0" xfId="3" applyFont="1" applyFill="1" applyAlignment="1">
      <alignment vertical="center" wrapText="1"/>
    </xf>
    <xf numFmtId="0" fontId="2" fillId="3" borderId="0" xfId="5" applyFont="1" applyFill="1" applyAlignment="1">
      <alignment vertical="center"/>
    </xf>
    <xf numFmtId="0" fontId="2" fillId="0" borderId="0" xfId="5" applyFont="1" applyFill="1" applyAlignment="1">
      <alignment vertical="center"/>
    </xf>
    <xf numFmtId="0" fontId="2" fillId="2" borderId="0" xfId="5" applyFont="1" applyFill="1" applyAlignment="1">
      <alignment vertical="center"/>
    </xf>
    <xf numFmtId="0" fontId="2" fillId="0" borderId="0" xfId="5" applyFont="1" applyAlignment="1">
      <alignment horizontal="center" vertical="center"/>
    </xf>
    <xf numFmtId="0" fontId="2" fillId="0" borderId="0" xfId="5" applyFont="1" applyBorder="1" applyAlignment="1">
      <alignment vertical="center"/>
    </xf>
    <xf numFmtId="0" fontId="3" fillId="0" borderId="0" xfId="5" applyFont="1" applyAlignment="1">
      <alignment horizontal="left" vertical="center" wrapText="1"/>
    </xf>
    <xf numFmtId="178" fontId="2" fillId="0" borderId="0" xfId="5" applyNumberFormat="1" applyFont="1" applyAlignment="1">
      <alignment horizontal="right" vertical="center"/>
    </xf>
    <xf numFmtId="179" fontId="4" fillId="0" borderId="0" xfId="1" applyNumberFormat="1" applyFont="1" applyBorder="1" applyAlignment="1">
      <alignment horizontal="center" vertical="center"/>
    </xf>
    <xf numFmtId="0" fontId="2" fillId="0" borderId="0" xfId="5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2" fillId="0" borderId="3" xfId="5" applyFont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178" fontId="9" fillId="0" borderId="3" xfId="0" applyNumberFormat="1" applyFont="1" applyFill="1" applyBorder="1" applyAlignment="1">
      <alignment horizontal="center" vertical="center" wrapText="1"/>
    </xf>
    <xf numFmtId="178" fontId="8" fillId="0" borderId="3" xfId="12" applyNumberFormat="1" applyFont="1" applyFill="1" applyBorder="1" applyAlignment="1">
      <alignment horizontal="center" vertical="center" wrapText="1"/>
    </xf>
    <xf numFmtId="0" fontId="10" fillId="0" borderId="3" xfId="5" applyFont="1" applyFill="1" applyBorder="1" applyAlignment="1">
      <alignment horizontal="left" vertical="center" wrapText="1"/>
    </xf>
    <xf numFmtId="0" fontId="10" fillId="0" borderId="3" xfId="5" applyFont="1" applyFill="1" applyBorder="1" applyAlignment="1">
      <alignment horizontal="center" vertical="center" wrapText="1"/>
    </xf>
    <xf numFmtId="178" fontId="10" fillId="0" borderId="3" xfId="5" applyNumberFormat="1" applyFont="1" applyFill="1" applyBorder="1" applyAlignment="1">
      <alignment horizontal="right" vertical="center" wrapText="1"/>
    </xf>
    <xf numFmtId="177" fontId="10" fillId="0" borderId="3" xfId="5" applyNumberFormat="1" applyFont="1" applyFill="1" applyBorder="1" applyAlignment="1">
      <alignment vertical="center" wrapText="1"/>
    </xf>
    <xf numFmtId="0" fontId="10" fillId="0" borderId="3" xfId="5" applyFont="1" applyFill="1" applyBorder="1" applyAlignment="1">
      <alignment horizontal="left" vertical="center"/>
    </xf>
    <xf numFmtId="182" fontId="7" fillId="0" borderId="3" xfId="5" applyNumberFormat="1" applyFont="1" applyFill="1" applyBorder="1" applyAlignment="1">
      <alignment horizontal="center" vertical="center"/>
    </xf>
    <xf numFmtId="178" fontId="7" fillId="5" borderId="3" xfId="1" applyNumberFormat="1" applyFont="1" applyFill="1" applyBorder="1" applyAlignment="1">
      <alignment horizontal="right" vertical="center"/>
    </xf>
    <xf numFmtId="178" fontId="7" fillId="0" borderId="3" xfId="1" applyNumberFormat="1" applyFont="1" applyFill="1" applyBorder="1" applyAlignment="1">
      <alignment horizontal="right" vertical="center"/>
    </xf>
    <xf numFmtId="0" fontId="7" fillId="0" borderId="3" xfId="5" applyFont="1" applyBorder="1" applyAlignment="1">
      <alignment horizontal="center" vertical="center"/>
    </xf>
    <xf numFmtId="178" fontId="7" fillId="5" borderId="3" xfId="5" applyNumberFormat="1" applyFont="1" applyFill="1" applyBorder="1" applyAlignment="1">
      <alignment vertical="center"/>
    </xf>
    <xf numFmtId="0" fontId="2" fillId="0" borderId="3" xfId="3" applyFont="1" applyFill="1" applyBorder="1" applyAlignment="1">
      <alignment horizontal="center" vertical="center" wrapText="1"/>
    </xf>
    <xf numFmtId="178" fontId="10" fillId="0" borderId="3" xfId="3" applyNumberFormat="1" applyFont="1" applyFill="1" applyBorder="1" applyAlignment="1">
      <alignment vertical="center" wrapText="1"/>
    </xf>
    <xf numFmtId="0" fontId="2" fillId="0" borderId="3" xfId="3" applyFont="1" applyFill="1" applyBorder="1" applyAlignment="1">
      <alignment vertical="center" wrapText="1"/>
    </xf>
    <xf numFmtId="0" fontId="10" fillId="2" borderId="3" xfId="5" applyFont="1" applyFill="1" applyBorder="1" applyAlignment="1">
      <alignment horizontal="left" vertical="center"/>
    </xf>
    <xf numFmtId="0" fontId="10" fillId="2" borderId="3" xfId="5" applyFont="1" applyFill="1" applyBorder="1" applyAlignment="1">
      <alignment horizontal="center" vertical="center" wrapText="1"/>
    </xf>
    <xf numFmtId="178" fontId="10" fillId="2" borderId="3" xfId="3" applyNumberFormat="1" applyFont="1" applyFill="1" applyBorder="1" applyAlignment="1">
      <alignment vertical="center" wrapText="1"/>
    </xf>
    <xf numFmtId="177" fontId="10" fillId="2" borderId="3" xfId="5" applyNumberFormat="1" applyFont="1" applyFill="1" applyBorder="1" applyAlignment="1">
      <alignment vertical="center" wrapText="1"/>
    </xf>
    <xf numFmtId="0" fontId="10" fillId="2" borderId="3" xfId="4" applyFont="1" applyFill="1" applyBorder="1" applyAlignment="1">
      <alignment horizontal="left" vertical="center" wrapText="1"/>
    </xf>
    <xf numFmtId="0" fontId="10" fillId="0" borderId="3" xfId="4" applyFont="1" applyFill="1" applyBorder="1" applyAlignment="1">
      <alignment horizontal="left" vertical="center" wrapText="1"/>
    </xf>
    <xf numFmtId="0" fontId="10" fillId="2" borderId="3" xfId="5" applyFont="1" applyFill="1" applyBorder="1" applyAlignment="1">
      <alignment horizontal="left" vertical="center" wrapText="1"/>
    </xf>
    <xf numFmtId="0" fontId="2" fillId="3" borderId="3" xfId="3" applyFont="1" applyFill="1" applyBorder="1" applyAlignment="1">
      <alignment horizontal="center" vertical="center" wrapText="1"/>
    </xf>
    <xf numFmtId="178" fontId="7" fillId="0" borderId="3" xfId="5" applyNumberFormat="1" applyFont="1" applyFill="1" applyBorder="1" applyAlignment="1">
      <alignment horizontal="right" vertical="center"/>
    </xf>
    <xf numFmtId="0" fontId="10" fillId="0" borderId="3" xfId="4" applyFont="1" applyFill="1" applyBorder="1" applyAlignment="1">
      <alignment vertical="center" wrapText="1"/>
    </xf>
    <xf numFmtId="0" fontId="10" fillId="0" borderId="3" xfId="5" applyFont="1" applyFill="1" applyBorder="1" applyAlignment="1">
      <alignment vertical="center" wrapText="1"/>
    </xf>
    <xf numFmtId="178" fontId="7" fillId="0" borderId="3" xfId="5" applyNumberFormat="1" applyFont="1" applyFill="1" applyBorder="1" applyAlignment="1">
      <alignment horizontal="right" vertical="center" wrapText="1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7" fillId="0" borderId="3" xfId="5" applyFont="1" applyFill="1" applyBorder="1" applyAlignment="1">
      <alignment horizontal="center" vertical="center" wrapText="1"/>
    </xf>
    <xf numFmtId="178" fontId="7" fillId="5" borderId="3" xfId="5" applyNumberFormat="1" applyFont="1" applyFill="1" applyBorder="1" applyAlignment="1">
      <alignment vertical="center" wrapText="1"/>
    </xf>
    <xf numFmtId="0" fontId="7" fillId="7" borderId="3" xfId="5" applyFont="1" applyFill="1" applyBorder="1" applyAlignment="1">
      <alignment horizontal="center" vertical="center" wrapText="1"/>
    </xf>
    <xf numFmtId="0" fontId="7" fillId="7" borderId="3" xfId="5" applyFont="1" applyFill="1" applyBorder="1" applyAlignment="1">
      <alignment vertical="center" wrapText="1"/>
    </xf>
    <xf numFmtId="0" fontId="2" fillId="3" borderId="3" xfId="5" applyFont="1" applyFill="1" applyBorder="1" applyAlignment="1">
      <alignment horizontal="center" vertical="center"/>
    </xf>
    <xf numFmtId="0" fontId="7" fillId="0" borderId="3" xfId="5" applyFont="1" applyBorder="1" applyAlignment="1">
      <alignment horizontal="right" vertical="center" wrapText="1"/>
    </xf>
    <xf numFmtId="178" fontId="7" fillId="0" borderId="3" xfId="5" applyNumberFormat="1" applyFont="1" applyFill="1" applyBorder="1" applyAlignment="1">
      <alignment horizontal="center" vertical="center" wrapText="1"/>
    </xf>
    <xf numFmtId="178" fontId="7" fillId="0" borderId="3" xfId="1" applyNumberFormat="1" applyFont="1" applyFill="1" applyBorder="1" applyAlignment="1">
      <alignment horizontal="center" vertical="center" wrapText="1"/>
    </xf>
    <xf numFmtId="0" fontId="10" fillId="0" borderId="3" xfId="5" applyNumberFormat="1" applyFont="1" applyFill="1" applyBorder="1" applyAlignment="1">
      <alignment vertical="center" wrapText="1"/>
    </xf>
    <xf numFmtId="0" fontId="10" fillId="0" borderId="3" xfId="5" applyNumberFormat="1" applyFont="1" applyFill="1" applyBorder="1" applyAlignment="1">
      <alignment horizontal="right" vertical="center" wrapText="1"/>
    </xf>
    <xf numFmtId="9" fontId="10" fillId="0" borderId="3" xfId="5" applyNumberFormat="1" applyFont="1" applyFill="1" applyBorder="1" applyAlignment="1">
      <alignment horizontal="center" vertical="center" wrapText="1"/>
    </xf>
    <xf numFmtId="9" fontId="10" fillId="0" borderId="3" xfId="5" applyNumberFormat="1" applyFont="1" applyFill="1" applyBorder="1" applyAlignment="1">
      <alignment horizontal="right" vertical="center" wrapText="1"/>
    </xf>
    <xf numFmtId="0" fontId="10" fillId="7" borderId="3" xfId="5" applyFont="1" applyFill="1" applyBorder="1" applyAlignment="1">
      <alignment vertical="center" wrapText="1"/>
    </xf>
    <xf numFmtId="0" fontId="2" fillId="0" borderId="3" xfId="5" applyFont="1" applyFill="1" applyBorder="1" applyAlignment="1">
      <alignment horizontal="center" vertical="center"/>
    </xf>
    <xf numFmtId="0" fontId="12" fillId="0" borderId="3" xfId="5" applyFont="1" applyFill="1" applyBorder="1" applyAlignment="1">
      <alignment vertical="center" wrapText="1"/>
    </xf>
    <xf numFmtId="0" fontId="10" fillId="0" borderId="3" xfId="5" applyNumberFormat="1" applyFont="1" applyFill="1" applyBorder="1" applyAlignment="1">
      <alignment horizontal="center" vertical="center" wrapText="1"/>
    </xf>
    <xf numFmtId="177" fontId="10" fillId="0" borderId="3" xfId="5" applyNumberFormat="1" applyFont="1" applyFill="1" applyBorder="1" applyAlignment="1">
      <alignment horizontal="right" vertical="center" wrapText="1"/>
    </xf>
    <xf numFmtId="0" fontId="10" fillId="0" borderId="3" xfId="5" applyFont="1" applyBorder="1" applyAlignment="1">
      <alignment horizontal="center" vertical="center"/>
    </xf>
    <xf numFmtId="0" fontId="7" fillId="0" borderId="3" xfId="5" applyFont="1" applyBorder="1" applyAlignment="1">
      <alignment vertical="center" wrapText="1"/>
    </xf>
    <xf numFmtId="177" fontId="7" fillId="0" borderId="3" xfId="5" applyNumberFormat="1" applyFont="1" applyFill="1" applyBorder="1" applyAlignment="1">
      <alignment horizontal="right" vertical="center" wrapText="1"/>
    </xf>
    <xf numFmtId="0" fontId="10" fillId="2" borderId="3" xfId="6" applyFont="1" applyFill="1" applyBorder="1" applyAlignment="1">
      <alignment horizontal="left" vertical="center" wrapText="1"/>
    </xf>
    <xf numFmtId="0" fontId="13" fillId="2" borderId="3" xfId="6" applyFont="1" applyFill="1" applyBorder="1" applyAlignment="1">
      <alignment horizontal="left" vertical="center" wrapText="1"/>
    </xf>
    <xf numFmtId="0" fontId="10" fillId="2" borderId="3" xfId="5" applyFont="1" applyFill="1" applyBorder="1" applyAlignment="1">
      <alignment horizontal="center" vertical="center"/>
    </xf>
    <xf numFmtId="0" fontId="10" fillId="2" borderId="3" xfId="5" applyNumberFormat="1" applyFont="1" applyFill="1" applyBorder="1" applyAlignment="1">
      <alignment horizontal="center" vertical="center" wrapText="1"/>
    </xf>
    <xf numFmtId="177" fontId="10" fillId="2" borderId="3" xfId="5" applyNumberFormat="1" applyFont="1" applyFill="1" applyBorder="1" applyAlignment="1">
      <alignment horizontal="right" vertical="center" wrapText="1"/>
    </xf>
    <xf numFmtId="0" fontId="13" fillId="0" borderId="3" xfId="6" applyFont="1" applyFill="1" applyBorder="1" applyAlignment="1">
      <alignment horizontal="left" vertical="center" wrapText="1"/>
    </xf>
    <xf numFmtId="0" fontId="10" fillId="0" borderId="3" xfId="6" applyFont="1" applyFill="1" applyBorder="1" applyAlignment="1">
      <alignment horizontal="left" vertical="center" wrapText="1"/>
    </xf>
    <xf numFmtId="178" fontId="7" fillId="0" borderId="3" xfId="5" applyNumberFormat="1" applyFont="1" applyFill="1" applyBorder="1" applyAlignment="1">
      <alignment vertical="center" wrapText="1"/>
    </xf>
    <xf numFmtId="183" fontId="6" fillId="0" borderId="3" xfId="5" applyNumberFormat="1" applyFont="1" applyBorder="1" applyAlignment="1">
      <alignment vertical="center"/>
    </xf>
    <xf numFmtId="0" fontId="6" fillId="0" borderId="0" xfId="5" applyFont="1" applyAlignment="1">
      <alignment vertical="center"/>
    </xf>
    <xf numFmtId="0" fontId="6" fillId="0" borderId="0" xfId="5" applyFont="1" applyBorder="1" applyAlignment="1">
      <alignment vertical="center"/>
    </xf>
    <xf numFmtId="0" fontId="15" fillId="0" borderId="0" xfId="5" applyFont="1" applyAlignment="1">
      <alignment horizontal="left" vertical="center" wrapText="1"/>
    </xf>
    <xf numFmtId="0" fontId="6" fillId="0" borderId="0" xfId="5" applyFont="1" applyAlignment="1">
      <alignment horizontal="center" vertical="center"/>
    </xf>
    <xf numFmtId="178" fontId="6" fillId="0" borderId="0" xfId="5" applyNumberFormat="1" applyFont="1" applyAlignment="1">
      <alignment horizontal="right" vertical="center"/>
    </xf>
    <xf numFmtId="179" fontId="16" fillId="0" borderId="0" xfId="1" applyNumberFormat="1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8" fillId="0" borderId="0" xfId="9" applyFont="1" applyAlignment="1">
      <alignment vertical="center"/>
    </xf>
    <xf numFmtId="0" fontId="17" fillId="0" borderId="0" xfId="9" applyFont="1" applyBorder="1" applyAlignment="1">
      <alignment horizontal="left" vertical="center"/>
    </xf>
    <xf numFmtId="0" fontId="17" fillId="0" borderId="0" xfId="9" applyFont="1" applyAlignment="1">
      <alignment horizontal="left" vertical="center" wrapText="1"/>
    </xf>
    <xf numFmtId="0" fontId="17" fillId="0" borderId="0" xfId="9" applyFont="1" applyAlignment="1">
      <alignment horizontal="center" vertical="center" wrapText="1"/>
    </xf>
    <xf numFmtId="0" fontId="17" fillId="0" borderId="0" xfId="9" applyFont="1" applyAlignment="1">
      <alignment vertical="center"/>
    </xf>
    <xf numFmtId="0" fontId="0" fillId="0" borderId="0" xfId="0" applyAlignment="1">
      <alignment vertical="center"/>
    </xf>
    <xf numFmtId="0" fontId="18" fillId="0" borderId="0" xfId="2" applyFont="1" applyAlignment="1">
      <alignment horizontal="left" vertical="center"/>
    </xf>
    <xf numFmtId="0" fontId="20" fillId="0" borderId="0" xfId="2" applyFont="1" applyAlignment="1">
      <alignment horizontal="left" vertical="center" wrapText="1"/>
    </xf>
    <xf numFmtId="0" fontId="18" fillId="0" borderId="0" xfId="2" applyFont="1" applyAlignment="1">
      <alignment vertical="center" wrapText="1"/>
    </xf>
    <xf numFmtId="0" fontId="20" fillId="0" borderId="0" xfId="2" applyFont="1" applyAlignment="1">
      <alignment horizontal="center" vertical="center" wrapText="1"/>
    </xf>
    <xf numFmtId="0" fontId="21" fillId="7" borderId="3" xfId="9" applyFont="1" applyFill="1" applyBorder="1" applyAlignment="1">
      <alignment horizontal="left" vertical="center"/>
    </xf>
    <xf numFmtId="0" fontId="21" fillId="7" borderId="3" xfId="11" applyFont="1" applyFill="1" applyBorder="1" applyAlignment="1">
      <alignment horizontal="center" vertical="center"/>
    </xf>
    <xf numFmtId="0" fontId="22" fillId="7" borderId="3" xfId="11" applyFont="1" applyFill="1" applyBorder="1" applyAlignment="1">
      <alignment horizontal="center" vertical="center"/>
    </xf>
    <xf numFmtId="0" fontId="23" fillId="0" borderId="3" xfId="10" applyFont="1" applyFill="1" applyBorder="1" applyAlignment="1">
      <alignment horizontal="left" vertical="center" wrapText="1"/>
    </xf>
    <xf numFmtId="0" fontId="17" fillId="0" borderId="3" xfId="11" applyFont="1" applyFill="1" applyBorder="1" applyAlignment="1">
      <alignment horizontal="left" vertical="center"/>
    </xf>
    <xf numFmtId="177" fontId="24" fillId="0" borderId="3" xfId="11" applyNumberFormat="1" applyFont="1" applyFill="1" applyBorder="1" applyAlignment="1">
      <alignment horizontal="right" vertical="center"/>
    </xf>
    <xf numFmtId="178" fontId="21" fillId="7" borderId="3" xfId="11" applyNumberFormat="1" applyFont="1" applyFill="1" applyBorder="1" applyAlignment="1">
      <alignment horizontal="right" vertical="center"/>
    </xf>
    <xf numFmtId="0" fontId="21" fillId="0" borderId="3" xfId="11" applyFont="1" applyBorder="1" applyAlignment="1">
      <alignment horizontal="left" vertical="center"/>
    </xf>
    <xf numFmtId="9" fontId="25" fillId="0" borderId="3" xfId="11" applyNumberFormat="1" applyFont="1" applyBorder="1" applyAlignment="1">
      <alignment horizontal="center" vertical="center"/>
    </xf>
    <xf numFmtId="178" fontId="25" fillId="0" borderId="3" xfId="11" applyNumberFormat="1" applyFont="1" applyBorder="1" applyAlignment="1">
      <alignment horizontal="right" vertical="center"/>
    </xf>
    <xf numFmtId="182" fontId="21" fillId="0" borderId="0" xfId="11" applyNumberFormat="1" applyFont="1" applyBorder="1" applyAlignment="1">
      <alignment vertical="center" wrapText="1"/>
    </xf>
    <xf numFmtId="182" fontId="21" fillId="0" borderId="0" xfId="11" applyNumberFormat="1" applyFont="1" applyBorder="1" applyAlignment="1">
      <alignment vertical="center"/>
    </xf>
    <xf numFmtId="182" fontId="21" fillId="0" borderId="0" xfId="11" applyNumberFormat="1" applyFont="1" applyBorder="1" applyAlignment="1">
      <alignment horizontal="center" vertical="center"/>
    </xf>
    <xf numFmtId="0" fontId="26" fillId="0" borderId="0" xfId="0" applyFont="1" applyBorder="1" applyAlignment="1">
      <alignment horizontal="left" vertical="center"/>
    </xf>
    <xf numFmtId="0" fontId="17" fillId="0" borderId="0" xfId="2" applyFont="1" applyAlignment="1">
      <alignment vertical="center"/>
    </xf>
    <xf numFmtId="0" fontId="26" fillId="0" borderId="0" xfId="0" applyFont="1" applyAlignment="1">
      <alignment horizontal="left" vertical="center" wrapText="1"/>
    </xf>
    <xf numFmtId="0" fontId="26" fillId="0" borderId="0" xfId="0" applyFont="1" applyBorder="1" applyAlignment="1">
      <alignment horizontal="left" vertical="center" wrapText="1"/>
    </xf>
    <xf numFmtId="184" fontId="26" fillId="0" borderId="0" xfId="0" applyNumberFormat="1" applyFont="1" applyAlignment="1">
      <alignment horizontal="left" vertical="center" wrapText="1"/>
    </xf>
    <xf numFmtId="0" fontId="26" fillId="0" borderId="0" xfId="11" applyFont="1" applyBorder="1" applyAlignment="1">
      <alignment horizontal="left" vertical="center" wrapText="1"/>
    </xf>
    <xf numFmtId="0" fontId="26" fillId="0" borderId="0" xfId="11" applyFont="1" applyAlignment="1">
      <alignment horizontal="left" vertical="center" wrapText="1"/>
    </xf>
    <xf numFmtId="0" fontId="26" fillId="0" borderId="0" xfId="11" applyFont="1" applyAlignment="1">
      <alignment horizontal="center" vertical="center" wrapText="1"/>
    </xf>
    <xf numFmtId="0" fontId="18" fillId="0" borderId="0" xfId="11" applyFont="1" applyBorder="1" applyAlignment="1">
      <alignment horizontal="left" vertical="center" wrapText="1"/>
    </xf>
    <xf numFmtId="0" fontId="18" fillId="0" borderId="0" xfId="11" applyFont="1" applyAlignment="1">
      <alignment horizontal="left" vertical="center" wrapText="1"/>
    </xf>
    <xf numFmtId="0" fontId="18" fillId="0" borderId="0" xfId="11" applyFont="1" applyAlignment="1">
      <alignment horizontal="center" vertical="center" wrapText="1"/>
    </xf>
    <xf numFmtId="0" fontId="17" fillId="0" borderId="0" xfId="11" applyFont="1" applyBorder="1" applyAlignment="1">
      <alignment horizontal="left" vertical="center"/>
    </xf>
    <xf numFmtId="0" fontId="17" fillId="0" borderId="0" xfId="11" applyFont="1" applyAlignment="1">
      <alignment horizontal="left" vertical="center" wrapText="1"/>
    </xf>
    <xf numFmtId="0" fontId="17" fillId="0" borderId="0" xfId="11" applyFont="1" applyAlignment="1">
      <alignment horizontal="center" vertical="center" wrapText="1"/>
    </xf>
    <xf numFmtId="0" fontId="19" fillId="0" borderId="0" xfId="8" applyFont="1" applyFill="1" applyAlignment="1">
      <alignment horizontal="center" vertical="center" wrapText="1"/>
    </xf>
    <xf numFmtId="0" fontId="18" fillId="0" borderId="0" xfId="2" applyFont="1" applyAlignment="1">
      <alignment horizontal="left" vertical="center" wrapText="1"/>
    </xf>
    <xf numFmtId="0" fontId="20" fillId="0" borderId="0" xfId="2" applyFont="1" applyAlignment="1">
      <alignment horizontal="left" vertical="center" wrapText="1"/>
    </xf>
    <xf numFmtId="0" fontId="21" fillId="7" borderId="3" xfId="11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 wrapText="1"/>
    </xf>
    <xf numFmtId="0" fontId="5" fillId="0" borderId="0" xfId="8" applyFont="1" applyFill="1" applyAlignment="1">
      <alignment horizontal="center" vertical="center" wrapText="1"/>
    </xf>
    <xf numFmtId="0" fontId="5" fillId="0" borderId="1" xfId="8" applyFont="1" applyFill="1" applyBorder="1" applyAlignment="1">
      <alignment horizontal="center" vertical="center" wrapText="1"/>
    </xf>
    <xf numFmtId="0" fontId="5" fillId="0" borderId="2" xfId="8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31" fontId="6" fillId="0" borderId="4" xfId="0" applyNumberFormat="1" applyFont="1" applyBorder="1" applyAlignment="1">
      <alignment horizontal="center" vertical="center" wrapText="1"/>
    </xf>
    <xf numFmtId="0" fontId="7" fillId="4" borderId="4" xfId="5" applyFont="1" applyFill="1" applyBorder="1" applyAlignment="1">
      <alignment horizontal="left" vertical="center" wrapText="1"/>
    </xf>
    <xf numFmtId="0" fontId="7" fillId="4" borderId="3" xfId="5" applyFont="1" applyFill="1" applyBorder="1" applyAlignment="1">
      <alignment horizontal="left" vertical="center" wrapText="1"/>
    </xf>
    <xf numFmtId="0" fontId="7" fillId="4" borderId="6" xfId="5" applyFont="1" applyFill="1" applyBorder="1" applyAlignment="1">
      <alignment horizontal="center" vertical="center"/>
    </xf>
    <xf numFmtId="0" fontId="7" fillId="4" borderId="3" xfId="5" applyFont="1" applyFill="1" applyBorder="1" applyAlignment="1">
      <alignment horizontal="center" vertical="center"/>
    </xf>
    <xf numFmtId="0" fontId="7" fillId="0" borderId="3" xfId="5" applyFont="1" applyBorder="1" applyAlignment="1">
      <alignment horizontal="right" vertical="center"/>
    </xf>
    <xf numFmtId="0" fontId="7" fillId="0" borderId="3" xfId="3" applyFont="1" applyFill="1" applyBorder="1" applyAlignment="1">
      <alignment horizontal="left" vertical="center"/>
    </xf>
    <xf numFmtId="9" fontId="10" fillId="3" borderId="3" xfId="5" applyNumberFormat="1" applyFont="1" applyFill="1" applyBorder="1" applyAlignment="1">
      <alignment horizontal="right" vertical="center"/>
    </xf>
    <xf numFmtId="0" fontId="7" fillId="0" borderId="3" xfId="5" applyFont="1" applyBorder="1" applyAlignment="1">
      <alignment horizontal="center" vertical="center"/>
    </xf>
    <xf numFmtId="0" fontId="7" fillId="4" borderId="3" xfId="5" applyFont="1" applyFill="1" applyBorder="1" applyAlignment="1">
      <alignment horizontal="left" vertical="center"/>
    </xf>
    <xf numFmtId="0" fontId="2" fillId="6" borderId="4" xfId="3" applyFont="1" applyFill="1" applyBorder="1" applyAlignment="1">
      <alignment horizontal="left" vertical="center" wrapText="1"/>
    </xf>
    <xf numFmtId="0" fontId="2" fillId="6" borderId="5" xfId="3" applyFont="1" applyFill="1" applyBorder="1" applyAlignment="1">
      <alignment horizontal="left" vertical="center" wrapText="1"/>
    </xf>
    <xf numFmtId="0" fontId="2" fillId="6" borderId="6" xfId="3" applyFont="1" applyFill="1" applyBorder="1" applyAlignment="1">
      <alignment horizontal="left" vertical="center" wrapText="1"/>
    </xf>
    <xf numFmtId="0" fontId="7" fillId="4" borderId="4" xfId="5" applyFont="1" applyFill="1" applyBorder="1" applyAlignment="1">
      <alignment horizontal="left" vertical="center"/>
    </xf>
    <xf numFmtId="0" fontId="7" fillId="4" borderId="5" xfId="5" applyFont="1" applyFill="1" applyBorder="1" applyAlignment="1">
      <alignment horizontal="left" vertical="center"/>
    </xf>
    <xf numFmtId="0" fontId="7" fillId="4" borderId="6" xfId="5" applyFont="1" applyFill="1" applyBorder="1" applyAlignment="1">
      <alignment horizontal="left" vertical="center"/>
    </xf>
    <xf numFmtId="182" fontId="7" fillId="0" borderId="3" xfId="5" applyNumberFormat="1" applyFont="1" applyFill="1" applyBorder="1" applyAlignment="1">
      <alignment horizontal="center" vertical="center"/>
    </xf>
    <xf numFmtId="0" fontId="7" fillId="0" borderId="3" xfId="5" applyFont="1" applyFill="1" applyBorder="1" applyAlignment="1">
      <alignment horizontal="center" vertical="center"/>
    </xf>
    <xf numFmtId="0" fontId="11" fillId="4" borderId="3" xfId="5" applyFont="1" applyFill="1" applyBorder="1" applyAlignment="1">
      <alignment horizontal="left" vertical="center" wrapText="1"/>
    </xf>
    <xf numFmtId="0" fontId="2" fillId="0" borderId="3" xfId="5" applyFont="1" applyBorder="1" applyAlignment="1">
      <alignment horizontal="center" vertical="center"/>
    </xf>
    <xf numFmtId="0" fontId="7" fillId="0" borderId="3" xfId="5" applyFont="1" applyFill="1" applyBorder="1" applyAlignment="1">
      <alignment horizontal="center" vertical="center" wrapText="1"/>
    </xf>
    <xf numFmtId="0" fontId="7" fillId="7" borderId="3" xfId="5" applyFont="1" applyFill="1" applyBorder="1" applyAlignment="1">
      <alignment horizontal="left" vertical="center" wrapText="1"/>
    </xf>
    <xf numFmtId="0" fontId="7" fillId="7" borderId="3" xfId="5" applyFont="1" applyFill="1" applyBorder="1" applyAlignment="1">
      <alignment horizontal="center" vertical="center" wrapText="1"/>
    </xf>
    <xf numFmtId="182" fontId="7" fillId="0" borderId="3" xfId="5" applyNumberFormat="1" applyFont="1" applyFill="1" applyBorder="1" applyAlignment="1">
      <alignment horizontal="center" vertical="center" wrapText="1"/>
    </xf>
    <xf numFmtId="0" fontId="7" fillId="0" borderId="3" xfId="5" applyFont="1" applyBorder="1" applyAlignment="1">
      <alignment horizontal="right" vertical="center" wrapText="1"/>
    </xf>
    <xf numFmtId="182" fontId="7" fillId="0" borderId="3" xfId="3" applyNumberFormat="1" applyFont="1" applyFill="1" applyBorder="1" applyAlignment="1">
      <alignment horizontal="center" vertical="center" wrapText="1"/>
    </xf>
    <xf numFmtId="0" fontId="7" fillId="0" borderId="3" xfId="3" applyFont="1" applyFill="1" applyBorder="1" applyAlignment="1">
      <alignment horizontal="center" vertical="center" wrapText="1"/>
    </xf>
    <xf numFmtId="0" fontId="7" fillId="0" borderId="3" xfId="5" applyNumberFormat="1" applyFont="1" applyFill="1" applyBorder="1" applyAlignment="1">
      <alignment horizontal="center" vertical="center" wrapText="1"/>
    </xf>
    <xf numFmtId="0" fontId="14" fillId="0" borderId="3" xfId="5" applyFont="1" applyBorder="1" applyAlignment="1">
      <alignment horizontal="right" vertical="center"/>
    </xf>
    <xf numFmtId="0" fontId="2" fillId="0" borderId="0" xfId="5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13">
    <cellStyle name="常规" xfId="0" builtinId="0"/>
    <cellStyle name="常规 10" xfId="7"/>
    <cellStyle name="常规 2" xfId="8"/>
    <cellStyle name="常规 2 11" xfId="2"/>
    <cellStyle name="常规 2_2016年预算报价模板" xfId="9"/>
    <cellStyle name="常规 5" xfId="10"/>
    <cellStyle name="常规_2016年预算报价模板" xfId="11"/>
    <cellStyle name="常规_AUDI Actoin奥迪驾控汇活动费用预算单0817（成本预算）" xfId="3"/>
    <cellStyle name="常规_奥迪新A4东区投放结算0225" xfId="6"/>
    <cellStyle name="常规_陕西2小区巡展预算" xfId="5"/>
    <cellStyle name="货币" xfId="1" builtinId="4"/>
    <cellStyle name="货币 10" xfId="12"/>
    <cellStyle name="样式 1_陕西2小区巡展预算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&#12289;&#24037;&#20316;\1&#65292;&#24403;&#21069;&#20219;&#21153;\27.&#35199;&#21306;&#27963;&#21160;\7.&#20848;&#24030;6.10&#22242;&#36141;&#20250;\A-2017&#24180;6&#26376;-&#20848;&#24030;&#22320;&#21306;&#32852;&#21512;&#22242;&#36141;&#20250;%20&#31435;&#39033;&#21333;%20&#31435;&#39033;&#26448;&#26009;\3&#65292;&#39044;&#31639;&#21333;\A-2017&#24180;6&#26376;-&#20848;&#24030;-&#32852;&#21512;&#22242;&#36141;&#20250;%20&#39044;&#31639;&#21333;%20-%20&#21103;&#2641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汇总"/>
      <sheetName val="分项"/>
    </sheetNames>
    <sheetDataSet>
      <sheetData sheetId="0"/>
      <sheetData sheetId="1">
        <row r="68">
          <cell r="G68">
            <v>0</v>
          </cell>
        </row>
        <row r="74">
          <cell r="G74">
            <v>0</v>
          </cell>
        </row>
        <row r="80">
          <cell r="G8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8"/>
  <sheetViews>
    <sheetView zoomScale="85" zoomScaleNormal="85" workbookViewId="0">
      <selection activeCell="B4" sqref="B4:C4"/>
    </sheetView>
  </sheetViews>
  <sheetFormatPr defaultColWidth="11" defaultRowHeight="15"/>
  <cols>
    <col min="1" max="1" width="30" style="87" customWidth="1"/>
    <col min="2" max="2" width="31.125" style="88" customWidth="1"/>
    <col min="3" max="3" width="35.875" style="89" customWidth="1"/>
    <col min="4" max="4" width="11" style="90"/>
    <col min="5" max="16384" width="11" style="91"/>
  </cols>
  <sheetData>
    <row r="1" spans="1:4" ht="69" customHeight="1">
      <c r="A1" s="123" t="s">
        <v>0</v>
      </c>
      <c r="B1" s="123"/>
      <c r="C1" s="123"/>
    </row>
    <row r="2" spans="1:4" s="85" customFormat="1" ht="15.75">
      <c r="A2" s="92" t="s">
        <v>1</v>
      </c>
      <c r="B2" s="124" t="s">
        <v>2</v>
      </c>
      <c r="C2" s="124"/>
      <c r="D2" s="124"/>
    </row>
    <row r="3" spans="1:4" s="85" customFormat="1" ht="35.25" customHeight="1">
      <c r="A3" s="93" t="s">
        <v>3</v>
      </c>
      <c r="B3" s="125" t="s">
        <v>4</v>
      </c>
      <c r="C3" s="125"/>
      <c r="D3" s="94"/>
    </row>
    <row r="4" spans="1:4" s="85" customFormat="1" ht="48.75" customHeight="1">
      <c r="A4" s="92" t="s">
        <v>5</v>
      </c>
      <c r="B4" s="125" t="s">
        <v>6</v>
      </c>
      <c r="C4" s="125"/>
      <c r="D4" s="95"/>
    </row>
    <row r="5" spans="1:4" s="86" customFormat="1" ht="15.75">
      <c r="A5" s="90"/>
      <c r="B5" s="88"/>
      <c r="C5" s="89"/>
    </row>
    <row r="6" spans="1:4" s="86" customFormat="1" ht="15.75">
      <c r="A6" s="96" t="s">
        <v>7</v>
      </c>
      <c r="B6" s="97" t="s">
        <v>8</v>
      </c>
      <c r="C6" s="98" t="s">
        <v>9</v>
      </c>
    </row>
    <row r="7" spans="1:4" s="86" customFormat="1" ht="15.75">
      <c r="A7" s="99" t="s">
        <v>10</v>
      </c>
      <c r="B7" s="100"/>
      <c r="C7" s="101">
        <f>分项!H8</f>
        <v>0</v>
      </c>
    </row>
    <row r="8" spans="1:4" s="86" customFormat="1" ht="38.25">
      <c r="A8" s="99" t="s">
        <v>11</v>
      </c>
      <c r="B8" s="100"/>
      <c r="C8" s="101">
        <f>分项!H42</f>
        <v>20560</v>
      </c>
    </row>
    <row r="9" spans="1:4" s="86" customFormat="1" ht="25.5">
      <c r="A9" s="99" t="s">
        <v>12</v>
      </c>
      <c r="B9" s="100"/>
      <c r="C9" s="101">
        <f>分项!H65</f>
        <v>5000</v>
      </c>
    </row>
    <row r="10" spans="1:4" s="86" customFormat="1" ht="38.25" hidden="1">
      <c r="A10" s="99" t="s">
        <v>13</v>
      </c>
      <c r="B10" s="100"/>
      <c r="C10" s="101">
        <f>[1]分项!G68</f>
        <v>0</v>
      </c>
    </row>
    <row r="11" spans="1:4" s="86" customFormat="1" ht="25.5" hidden="1">
      <c r="A11" s="99" t="s">
        <v>14</v>
      </c>
      <c r="B11" s="100"/>
      <c r="C11" s="101">
        <f>[1]分项!G74</f>
        <v>0</v>
      </c>
    </row>
    <row r="12" spans="1:4" s="86" customFormat="1" ht="25.5" hidden="1">
      <c r="A12" s="99" t="s">
        <v>15</v>
      </c>
      <c r="B12" s="100"/>
      <c r="C12" s="101">
        <f>[1]分项!G80</f>
        <v>0</v>
      </c>
    </row>
    <row r="13" spans="1:4" s="86" customFormat="1" ht="38.25">
      <c r="A13" s="99" t="s">
        <v>16</v>
      </c>
      <c r="B13" s="100"/>
      <c r="C13" s="101">
        <f>分项!H95</f>
        <v>0</v>
      </c>
    </row>
    <row r="14" spans="1:4" s="86" customFormat="1" ht="15.75">
      <c r="A14" s="126" t="s">
        <v>17</v>
      </c>
      <c r="B14" s="126"/>
      <c r="C14" s="102">
        <f>SUM(C7:C13)</f>
        <v>25560</v>
      </c>
    </row>
    <row r="15" spans="1:4" s="86" customFormat="1" ht="15.75">
      <c r="A15" s="103" t="s">
        <v>18</v>
      </c>
      <c r="B15" s="104">
        <v>0.06</v>
      </c>
      <c r="C15" s="105">
        <f>C14*0.06</f>
        <v>1533.6</v>
      </c>
    </row>
    <row r="16" spans="1:4" ht="15.75">
      <c r="A16" s="126" t="s">
        <v>19</v>
      </c>
      <c r="B16" s="126"/>
      <c r="C16" s="102">
        <f>C14+C15</f>
        <v>27093.599999999999</v>
      </c>
    </row>
    <row r="17" spans="1:4" ht="15.75">
      <c r="A17" s="106"/>
      <c r="B17" s="107"/>
      <c r="C17" s="108"/>
    </row>
    <row r="18" spans="1:4" ht="15.75">
      <c r="A18" s="106"/>
      <c r="B18" s="107"/>
      <c r="C18" s="108"/>
    </row>
    <row r="19" spans="1:4">
      <c r="A19" s="109" t="s">
        <v>20</v>
      </c>
      <c r="B19" s="127" t="s">
        <v>21</v>
      </c>
      <c r="C19" s="127"/>
      <c r="D19" s="110"/>
    </row>
    <row r="20" spans="1:4">
      <c r="A20" s="109" t="s">
        <v>22</v>
      </c>
      <c r="B20" s="111"/>
      <c r="C20" s="111"/>
      <c r="D20" s="110"/>
    </row>
    <row r="21" spans="1:4">
      <c r="A21" s="112" t="s">
        <v>23</v>
      </c>
      <c r="B21" s="113" t="e">
        <f>分项!#REF!</f>
        <v>#REF!</v>
      </c>
      <c r="C21" s="111"/>
      <c r="D21" s="110"/>
    </row>
    <row r="22" spans="1:4">
      <c r="A22" s="114"/>
      <c r="B22" s="115"/>
      <c r="C22" s="116"/>
    </row>
    <row r="23" spans="1:4" ht="15.75">
      <c r="A23" s="117"/>
      <c r="B23" s="118"/>
      <c r="C23" s="119"/>
    </row>
    <row r="24" spans="1:4">
      <c r="A24" s="120"/>
      <c r="B24" s="121"/>
      <c r="C24" s="122"/>
    </row>
    <row r="25" spans="1:4">
      <c r="A25" s="120"/>
      <c r="B25" s="121"/>
      <c r="C25" s="122"/>
    </row>
    <row r="26" spans="1:4">
      <c r="A26" s="120"/>
      <c r="B26" s="121"/>
      <c r="C26" s="122"/>
    </row>
    <row r="27" spans="1:4">
      <c r="A27" s="120"/>
      <c r="B27" s="121"/>
      <c r="C27" s="122"/>
    </row>
    <row r="28" spans="1:4">
      <c r="A28" s="120"/>
      <c r="B28" s="121"/>
      <c r="C28" s="122"/>
    </row>
  </sheetData>
  <mergeCells count="7">
    <mergeCell ref="A16:B16"/>
    <mergeCell ref="B19:C19"/>
    <mergeCell ref="A1:C1"/>
    <mergeCell ref="B2:D2"/>
    <mergeCell ref="B3:C3"/>
    <mergeCell ref="B4:C4"/>
    <mergeCell ref="A14:B14"/>
  </mergeCells>
  <phoneticPr fontId="34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AV174"/>
  <sheetViews>
    <sheetView tabSelected="1" topLeftCell="A46" zoomScale="88" zoomScaleNormal="88" workbookViewId="0">
      <selection activeCell="G62" sqref="G62"/>
    </sheetView>
  </sheetViews>
  <sheetFormatPr defaultColWidth="11" defaultRowHeight="18"/>
  <cols>
    <col min="1" max="1" width="5.625" style="9" customWidth="1"/>
    <col min="2" max="2" width="32.125" style="10" customWidth="1"/>
    <col min="3" max="3" width="53.5" style="11" customWidth="1"/>
    <col min="4" max="4" width="9.875" style="9" customWidth="1"/>
    <col min="5" max="5" width="17.5" style="9" customWidth="1"/>
    <col min="6" max="6" width="6" style="9" customWidth="1"/>
    <col min="7" max="7" width="13.125" style="12" customWidth="1"/>
    <col min="8" max="8" width="15.875" style="13" customWidth="1"/>
    <col min="9" max="9" width="29.625" style="7" customWidth="1"/>
    <col min="10" max="12" width="11" style="7"/>
    <col min="13" max="257" width="11" style="14"/>
    <col min="258" max="258" width="32.125" style="14" customWidth="1"/>
    <col min="259" max="259" width="53.5" style="14" customWidth="1"/>
    <col min="260" max="260" width="9.875" style="14" customWidth="1"/>
    <col min="261" max="261" width="9.5" style="14" customWidth="1"/>
    <col min="262" max="262" width="6" style="14" customWidth="1"/>
    <col min="263" max="263" width="13.125" style="14" customWidth="1"/>
    <col min="264" max="264" width="15.875" style="14" customWidth="1"/>
    <col min="265" max="265" width="29.625" style="14" customWidth="1"/>
    <col min="266" max="513" width="11" style="14"/>
    <col min="514" max="514" width="32.125" style="14" customWidth="1"/>
    <col min="515" max="515" width="53.5" style="14" customWidth="1"/>
    <col min="516" max="516" width="9.875" style="14" customWidth="1"/>
    <col min="517" max="517" width="9.5" style="14" customWidth="1"/>
    <col min="518" max="518" width="6" style="14" customWidth="1"/>
    <col min="519" max="519" width="13.125" style="14" customWidth="1"/>
    <col min="520" max="520" width="15.875" style="14" customWidth="1"/>
    <col min="521" max="521" width="29.625" style="14" customWidth="1"/>
    <col min="522" max="769" width="11" style="14"/>
    <col min="770" max="770" width="32.125" style="14" customWidth="1"/>
    <col min="771" max="771" width="53.5" style="14" customWidth="1"/>
    <col min="772" max="772" width="9.875" style="14" customWidth="1"/>
    <col min="773" max="773" width="9.5" style="14" customWidth="1"/>
    <col min="774" max="774" width="6" style="14" customWidth="1"/>
    <col min="775" max="775" width="13.125" style="14" customWidth="1"/>
    <col min="776" max="776" width="15.875" style="14" customWidth="1"/>
    <col min="777" max="777" width="29.625" style="14" customWidth="1"/>
    <col min="778" max="1025" width="11" style="14"/>
    <col min="1026" max="1026" width="32.125" style="14" customWidth="1"/>
    <col min="1027" max="1027" width="53.5" style="14" customWidth="1"/>
    <col min="1028" max="1028" width="9.875" style="14" customWidth="1"/>
    <col min="1029" max="1029" width="9.5" style="14" customWidth="1"/>
    <col min="1030" max="1030" width="6" style="14" customWidth="1"/>
    <col min="1031" max="1031" width="13.125" style="14" customWidth="1"/>
    <col min="1032" max="1032" width="15.875" style="14" customWidth="1"/>
    <col min="1033" max="1033" width="29.625" style="14" customWidth="1"/>
    <col min="1034" max="1281" width="11" style="14"/>
    <col min="1282" max="1282" width="32.125" style="14" customWidth="1"/>
    <col min="1283" max="1283" width="53.5" style="14" customWidth="1"/>
    <col min="1284" max="1284" width="9.875" style="14" customWidth="1"/>
    <col min="1285" max="1285" width="9.5" style="14" customWidth="1"/>
    <col min="1286" max="1286" width="6" style="14" customWidth="1"/>
    <col min="1287" max="1287" width="13.125" style="14" customWidth="1"/>
    <col min="1288" max="1288" width="15.875" style="14" customWidth="1"/>
    <col min="1289" max="1289" width="29.625" style="14" customWidth="1"/>
    <col min="1290" max="1537" width="11" style="14"/>
    <col min="1538" max="1538" width="32.125" style="14" customWidth="1"/>
    <col min="1539" max="1539" width="53.5" style="14" customWidth="1"/>
    <col min="1540" max="1540" width="9.875" style="14" customWidth="1"/>
    <col min="1541" max="1541" width="9.5" style="14" customWidth="1"/>
    <col min="1542" max="1542" width="6" style="14" customWidth="1"/>
    <col min="1543" max="1543" width="13.125" style="14" customWidth="1"/>
    <col min="1544" max="1544" width="15.875" style="14" customWidth="1"/>
    <col min="1545" max="1545" width="29.625" style="14" customWidth="1"/>
    <col min="1546" max="1793" width="11" style="14"/>
    <col min="1794" max="1794" width="32.125" style="14" customWidth="1"/>
    <col min="1795" max="1795" width="53.5" style="14" customWidth="1"/>
    <col min="1796" max="1796" width="9.875" style="14" customWidth="1"/>
    <col min="1797" max="1797" width="9.5" style="14" customWidth="1"/>
    <col min="1798" max="1798" width="6" style="14" customWidth="1"/>
    <col min="1799" max="1799" width="13.125" style="14" customWidth="1"/>
    <col min="1800" max="1800" width="15.875" style="14" customWidth="1"/>
    <col min="1801" max="1801" width="29.625" style="14" customWidth="1"/>
    <col min="1802" max="2049" width="11" style="14"/>
    <col min="2050" max="2050" width="32.125" style="14" customWidth="1"/>
    <col min="2051" max="2051" width="53.5" style="14" customWidth="1"/>
    <col min="2052" max="2052" width="9.875" style="14" customWidth="1"/>
    <col min="2053" max="2053" width="9.5" style="14" customWidth="1"/>
    <col min="2054" max="2054" width="6" style="14" customWidth="1"/>
    <col min="2055" max="2055" width="13.125" style="14" customWidth="1"/>
    <col min="2056" max="2056" width="15.875" style="14" customWidth="1"/>
    <col min="2057" max="2057" width="29.625" style="14" customWidth="1"/>
    <col min="2058" max="2305" width="11" style="14"/>
    <col min="2306" max="2306" width="32.125" style="14" customWidth="1"/>
    <col min="2307" max="2307" width="53.5" style="14" customWidth="1"/>
    <col min="2308" max="2308" width="9.875" style="14" customWidth="1"/>
    <col min="2309" max="2309" width="9.5" style="14" customWidth="1"/>
    <col min="2310" max="2310" width="6" style="14" customWidth="1"/>
    <col min="2311" max="2311" width="13.125" style="14" customWidth="1"/>
    <col min="2312" max="2312" width="15.875" style="14" customWidth="1"/>
    <col min="2313" max="2313" width="29.625" style="14" customWidth="1"/>
    <col min="2314" max="2561" width="11" style="14"/>
    <col min="2562" max="2562" width="32.125" style="14" customWidth="1"/>
    <col min="2563" max="2563" width="53.5" style="14" customWidth="1"/>
    <col min="2564" max="2564" width="9.875" style="14" customWidth="1"/>
    <col min="2565" max="2565" width="9.5" style="14" customWidth="1"/>
    <col min="2566" max="2566" width="6" style="14" customWidth="1"/>
    <col min="2567" max="2567" width="13.125" style="14" customWidth="1"/>
    <col min="2568" max="2568" width="15.875" style="14" customWidth="1"/>
    <col min="2569" max="2569" width="29.625" style="14" customWidth="1"/>
    <col min="2570" max="2817" width="11" style="14"/>
    <col min="2818" max="2818" width="32.125" style="14" customWidth="1"/>
    <col min="2819" max="2819" width="53.5" style="14" customWidth="1"/>
    <col min="2820" max="2820" width="9.875" style="14" customWidth="1"/>
    <col min="2821" max="2821" width="9.5" style="14" customWidth="1"/>
    <col min="2822" max="2822" width="6" style="14" customWidth="1"/>
    <col min="2823" max="2823" width="13.125" style="14" customWidth="1"/>
    <col min="2824" max="2824" width="15.875" style="14" customWidth="1"/>
    <col min="2825" max="2825" width="29.625" style="14" customWidth="1"/>
    <col min="2826" max="3073" width="11" style="14"/>
    <col min="3074" max="3074" width="32.125" style="14" customWidth="1"/>
    <col min="3075" max="3075" width="53.5" style="14" customWidth="1"/>
    <col min="3076" max="3076" width="9.875" style="14" customWidth="1"/>
    <col min="3077" max="3077" width="9.5" style="14" customWidth="1"/>
    <col min="3078" max="3078" width="6" style="14" customWidth="1"/>
    <col min="3079" max="3079" width="13.125" style="14" customWidth="1"/>
    <col min="3080" max="3080" width="15.875" style="14" customWidth="1"/>
    <col min="3081" max="3081" width="29.625" style="14" customWidth="1"/>
    <col min="3082" max="3329" width="11" style="14"/>
    <col min="3330" max="3330" width="32.125" style="14" customWidth="1"/>
    <col min="3331" max="3331" width="53.5" style="14" customWidth="1"/>
    <col min="3332" max="3332" width="9.875" style="14" customWidth="1"/>
    <col min="3333" max="3333" width="9.5" style="14" customWidth="1"/>
    <col min="3334" max="3334" width="6" style="14" customWidth="1"/>
    <col min="3335" max="3335" width="13.125" style="14" customWidth="1"/>
    <col min="3336" max="3336" width="15.875" style="14" customWidth="1"/>
    <col min="3337" max="3337" width="29.625" style="14" customWidth="1"/>
    <col min="3338" max="3585" width="11" style="14"/>
    <col min="3586" max="3586" width="32.125" style="14" customWidth="1"/>
    <col min="3587" max="3587" width="53.5" style="14" customWidth="1"/>
    <col min="3588" max="3588" width="9.875" style="14" customWidth="1"/>
    <col min="3589" max="3589" width="9.5" style="14" customWidth="1"/>
    <col min="3590" max="3590" width="6" style="14" customWidth="1"/>
    <col min="3591" max="3591" width="13.125" style="14" customWidth="1"/>
    <col min="3592" max="3592" width="15.875" style="14" customWidth="1"/>
    <col min="3593" max="3593" width="29.625" style="14" customWidth="1"/>
    <col min="3594" max="3841" width="11" style="14"/>
    <col min="3842" max="3842" width="32.125" style="14" customWidth="1"/>
    <col min="3843" max="3843" width="53.5" style="14" customWidth="1"/>
    <col min="3844" max="3844" width="9.875" style="14" customWidth="1"/>
    <col min="3845" max="3845" width="9.5" style="14" customWidth="1"/>
    <col min="3846" max="3846" width="6" style="14" customWidth="1"/>
    <col min="3847" max="3847" width="13.125" style="14" customWidth="1"/>
    <col min="3848" max="3848" width="15.875" style="14" customWidth="1"/>
    <col min="3849" max="3849" width="29.625" style="14" customWidth="1"/>
    <col min="3850" max="4097" width="11" style="14"/>
    <col min="4098" max="4098" width="32.125" style="14" customWidth="1"/>
    <col min="4099" max="4099" width="53.5" style="14" customWidth="1"/>
    <col min="4100" max="4100" width="9.875" style="14" customWidth="1"/>
    <col min="4101" max="4101" width="9.5" style="14" customWidth="1"/>
    <col min="4102" max="4102" width="6" style="14" customWidth="1"/>
    <col min="4103" max="4103" width="13.125" style="14" customWidth="1"/>
    <col min="4104" max="4104" width="15.875" style="14" customWidth="1"/>
    <col min="4105" max="4105" width="29.625" style="14" customWidth="1"/>
    <col min="4106" max="4353" width="11" style="14"/>
    <col min="4354" max="4354" width="32.125" style="14" customWidth="1"/>
    <col min="4355" max="4355" width="53.5" style="14" customWidth="1"/>
    <col min="4356" max="4356" width="9.875" style="14" customWidth="1"/>
    <col min="4357" max="4357" width="9.5" style="14" customWidth="1"/>
    <col min="4358" max="4358" width="6" style="14" customWidth="1"/>
    <col min="4359" max="4359" width="13.125" style="14" customWidth="1"/>
    <col min="4360" max="4360" width="15.875" style="14" customWidth="1"/>
    <col min="4361" max="4361" width="29.625" style="14" customWidth="1"/>
    <col min="4362" max="4609" width="11" style="14"/>
    <col min="4610" max="4610" width="32.125" style="14" customWidth="1"/>
    <col min="4611" max="4611" width="53.5" style="14" customWidth="1"/>
    <col min="4612" max="4612" width="9.875" style="14" customWidth="1"/>
    <col min="4613" max="4613" width="9.5" style="14" customWidth="1"/>
    <col min="4614" max="4614" width="6" style="14" customWidth="1"/>
    <col min="4615" max="4615" width="13.125" style="14" customWidth="1"/>
    <col min="4616" max="4616" width="15.875" style="14" customWidth="1"/>
    <col min="4617" max="4617" width="29.625" style="14" customWidth="1"/>
    <col min="4618" max="4865" width="11" style="14"/>
    <col min="4866" max="4866" width="32.125" style="14" customWidth="1"/>
    <col min="4867" max="4867" width="53.5" style="14" customWidth="1"/>
    <col min="4868" max="4868" width="9.875" style="14" customWidth="1"/>
    <col min="4869" max="4869" width="9.5" style="14" customWidth="1"/>
    <col min="4870" max="4870" width="6" style="14" customWidth="1"/>
    <col min="4871" max="4871" width="13.125" style="14" customWidth="1"/>
    <col min="4872" max="4872" width="15.875" style="14" customWidth="1"/>
    <col min="4873" max="4873" width="29.625" style="14" customWidth="1"/>
    <col min="4874" max="5121" width="11" style="14"/>
    <col min="5122" max="5122" width="32.125" style="14" customWidth="1"/>
    <col min="5123" max="5123" width="53.5" style="14" customWidth="1"/>
    <col min="5124" max="5124" width="9.875" style="14" customWidth="1"/>
    <col min="5125" max="5125" width="9.5" style="14" customWidth="1"/>
    <col min="5126" max="5126" width="6" style="14" customWidth="1"/>
    <col min="5127" max="5127" width="13.125" style="14" customWidth="1"/>
    <col min="5128" max="5128" width="15.875" style="14" customWidth="1"/>
    <col min="5129" max="5129" width="29.625" style="14" customWidth="1"/>
    <col min="5130" max="5377" width="11" style="14"/>
    <col min="5378" max="5378" width="32.125" style="14" customWidth="1"/>
    <col min="5379" max="5379" width="53.5" style="14" customWidth="1"/>
    <col min="5380" max="5380" width="9.875" style="14" customWidth="1"/>
    <col min="5381" max="5381" width="9.5" style="14" customWidth="1"/>
    <col min="5382" max="5382" width="6" style="14" customWidth="1"/>
    <col min="5383" max="5383" width="13.125" style="14" customWidth="1"/>
    <col min="5384" max="5384" width="15.875" style="14" customWidth="1"/>
    <col min="5385" max="5385" width="29.625" style="14" customWidth="1"/>
    <col min="5386" max="5633" width="11" style="14"/>
    <col min="5634" max="5634" width="32.125" style="14" customWidth="1"/>
    <col min="5635" max="5635" width="53.5" style="14" customWidth="1"/>
    <col min="5636" max="5636" width="9.875" style="14" customWidth="1"/>
    <col min="5637" max="5637" width="9.5" style="14" customWidth="1"/>
    <col min="5638" max="5638" width="6" style="14" customWidth="1"/>
    <col min="5639" max="5639" width="13.125" style="14" customWidth="1"/>
    <col min="5640" max="5640" width="15.875" style="14" customWidth="1"/>
    <col min="5641" max="5641" width="29.625" style="14" customWidth="1"/>
    <col min="5642" max="5889" width="11" style="14"/>
    <col min="5890" max="5890" width="32.125" style="14" customWidth="1"/>
    <col min="5891" max="5891" width="53.5" style="14" customWidth="1"/>
    <col min="5892" max="5892" width="9.875" style="14" customWidth="1"/>
    <col min="5893" max="5893" width="9.5" style="14" customWidth="1"/>
    <col min="5894" max="5894" width="6" style="14" customWidth="1"/>
    <col min="5895" max="5895" width="13.125" style="14" customWidth="1"/>
    <col min="5896" max="5896" width="15.875" style="14" customWidth="1"/>
    <col min="5897" max="5897" width="29.625" style="14" customWidth="1"/>
    <col min="5898" max="6145" width="11" style="14"/>
    <col min="6146" max="6146" width="32.125" style="14" customWidth="1"/>
    <col min="6147" max="6147" width="53.5" style="14" customWidth="1"/>
    <col min="6148" max="6148" width="9.875" style="14" customWidth="1"/>
    <col min="6149" max="6149" width="9.5" style="14" customWidth="1"/>
    <col min="6150" max="6150" width="6" style="14" customWidth="1"/>
    <col min="6151" max="6151" width="13.125" style="14" customWidth="1"/>
    <col min="6152" max="6152" width="15.875" style="14" customWidth="1"/>
    <col min="6153" max="6153" width="29.625" style="14" customWidth="1"/>
    <col min="6154" max="6401" width="11" style="14"/>
    <col min="6402" max="6402" width="32.125" style="14" customWidth="1"/>
    <col min="6403" max="6403" width="53.5" style="14" customWidth="1"/>
    <col min="6404" max="6404" width="9.875" style="14" customWidth="1"/>
    <col min="6405" max="6405" width="9.5" style="14" customWidth="1"/>
    <col min="6406" max="6406" width="6" style="14" customWidth="1"/>
    <col min="6407" max="6407" width="13.125" style="14" customWidth="1"/>
    <col min="6408" max="6408" width="15.875" style="14" customWidth="1"/>
    <col min="6409" max="6409" width="29.625" style="14" customWidth="1"/>
    <col min="6410" max="6657" width="11" style="14"/>
    <col min="6658" max="6658" width="32.125" style="14" customWidth="1"/>
    <col min="6659" max="6659" width="53.5" style="14" customWidth="1"/>
    <col min="6660" max="6660" width="9.875" style="14" customWidth="1"/>
    <col min="6661" max="6661" width="9.5" style="14" customWidth="1"/>
    <col min="6662" max="6662" width="6" style="14" customWidth="1"/>
    <col min="6663" max="6663" width="13.125" style="14" customWidth="1"/>
    <col min="6664" max="6664" width="15.875" style="14" customWidth="1"/>
    <col min="6665" max="6665" width="29.625" style="14" customWidth="1"/>
    <col min="6666" max="6913" width="11" style="14"/>
    <col min="6914" max="6914" width="32.125" style="14" customWidth="1"/>
    <col min="6915" max="6915" width="53.5" style="14" customWidth="1"/>
    <col min="6916" max="6916" width="9.875" style="14" customWidth="1"/>
    <col min="6917" max="6917" width="9.5" style="14" customWidth="1"/>
    <col min="6918" max="6918" width="6" style="14" customWidth="1"/>
    <col min="6919" max="6919" width="13.125" style="14" customWidth="1"/>
    <col min="6920" max="6920" width="15.875" style="14" customWidth="1"/>
    <col min="6921" max="6921" width="29.625" style="14" customWidth="1"/>
    <col min="6922" max="7169" width="11" style="14"/>
    <col min="7170" max="7170" width="32.125" style="14" customWidth="1"/>
    <col min="7171" max="7171" width="53.5" style="14" customWidth="1"/>
    <col min="7172" max="7172" width="9.875" style="14" customWidth="1"/>
    <col min="7173" max="7173" width="9.5" style="14" customWidth="1"/>
    <col min="7174" max="7174" width="6" style="14" customWidth="1"/>
    <col min="7175" max="7175" width="13.125" style="14" customWidth="1"/>
    <col min="7176" max="7176" width="15.875" style="14" customWidth="1"/>
    <col min="7177" max="7177" width="29.625" style="14" customWidth="1"/>
    <col min="7178" max="7425" width="11" style="14"/>
    <col min="7426" max="7426" width="32.125" style="14" customWidth="1"/>
    <col min="7427" max="7427" width="53.5" style="14" customWidth="1"/>
    <col min="7428" max="7428" width="9.875" style="14" customWidth="1"/>
    <col min="7429" max="7429" width="9.5" style="14" customWidth="1"/>
    <col min="7430" max="7430" width="6" style="14" customWidth="1"/>
    <col min="7431" max="7431" width="13.125" style="14" customWidth="1"/>
    <col min="7432" max="7432" width="15.875" style="14" customWidth="1"/>
    <col min="7433" max="7433" width="29.625" style="14" customWidth="1"/>
    <col min="7434" max="7681" width="11" style="14"/>
    <col min="7682" max="7682" width="32.125" style="14" customWidth="1"/>
    <col min="7683" max="7683" width="53.5" style="14" customWidth="1"/>
    <col min="7684" max="7684" width="9.875" style="14" customWidth="1"/>
    <col min="7685" max="7685" width="9.5" style="14" customWidth="1"/>
    <col min="7686" max="7686" width="6" style="14" customWidth="1"/>
    <col min="7687" max="7687" width="13.125" style="14" customWidth="1"/>
    <col min="7688" max="7688" width="15.875" style="14" customWidth="1"/>
    <col min="7689" max="7689" width="29.625" style="14" customWidth="1"/>
    <col min="7690" max="7937" width="11" style="14"/>
    <col min="7938" max="7938" width="32.125" style="14" customWidth="1"/>
    <col min="7939" max="7939" width="53.5" style="14" customWidth="1"/>
    <col min="7940" max="7940" width="9.875" style="14" customWidth="1"/>
    <col min="7941" max="7941" width="9.5" style="14" customWidth="1"/>
    <col min="7942" max="7942" width="6" style="14" customWidth="1"/>
    <col min="7943" max="7943" width="13.125" style="14" customWidth="1"/>
    <col min="7944" max="7944" width="15.875" style="14" customWidth="1"/>
    <col min="7945" max="7945" width="29.625" style="14" customWidth="1"/>
    <col min="7946" max="8193" width="11" style="14"/>
    <col min="8194" max="8194" width="32.125" style="14" customWidth="1"/>
    <col min="8195" max="8195" width="53.5" style="14" customWidth="1"/>
    <col min="8196" max="8196" width="9.875" style="14" customWidth="1"/>
    <col min="8197" max="8197" width="9.5" style="14" customWidth="1"/>
    <col min="8198" max="8198" width="6" style="14" customWidth="1"/>
    <col min="8199" max="8199" width="13.125" style="14" customWidth="1"/>
    <col min="8200" max="8200" width="15.875" style="14" customWidth="1"/>
    <col min="8201" max="8201" width="29.625" style="14" customWidth="1"/>
    <col min="8202" max="8449" width="11" style="14"/>
    <col min="8450" max="8450" width="32.125" style="14" customWidth="1"/>
    <col min="8451" max="8451" width="53.5" style="14" customWidth="1"/>
    <col min="8452" max="8452" width="9.875" style="14" customWidth="1"/>
    <col min="8453" max="8453" width="9.5" style="14" customWidth="1"/>
    <col min="8454" max="8454" width="6" style="14" customWidth="1"/>
    <col min="8455" max="8455" width="13.125" style="14" customWidth="1"/>
    <col min="8456" max="8456" width="15.875" style="14" customWidth="1"/>
    <col min="8457" max="8457" width="29.625" style="14" customWidth="1"/>
    <col min="8458" max="8705" width="11" style="14"/>
    <col min="8706" max="8706" width="32.125" style="14" customWidth="1"/>
    <col min="8707" max="8707" width="53.5" style="14" customWidth="1"/>
    <col min="8708" max="8708" width="9.875" style="14" customWidth="1"/>
    <col min="8709" max="8709" width="9.5" style="14" customWidth="1"/>
    <col min="8710" max="8710" width="6" style="14" customWidth="1"/>
    <col min="8711" max="8711" width="13.125" style="14" customWidth="1"/>
    <col min="8712" max="8712" width="15.875" style="14" customWidth="1"/>
    <col min="8713" max="8713" width="29.625" style="14" customWidth="1"/>
    <col min="8714" max="8961" width="11" style="14"/>
    <col min="8962" max="8962" width="32.125" style="14" customWidth="1"/>
    <col min="8963" max="8963" width="53.5" style="14" customWidth="1"/>
    <col min="8964" max="8964" width="9.875" style="14" customWidth="1"/>
    <col min="8965" max="8965" width="9.5" style="14" customWidth="1"/>
    <col min="8966" max="8966" width="6" style="14" customWidth="1"/>
    <col min="8967" max="8967" width="13.125" style="14" customWidth="1"/>
    <col min="8968" max="8968" width="15.875" style="14" customWidth="1"/>
    <col min="8969" max="8969" width="29.625" style="14" customWidth="1"/>
    <col min="8970" max="9217" width="11" style="14"/>
    <col min="9218" max="9218" width="32.125" style="14" customWidth="1"/>
    <col min="9219" max="9219" width="53.5" style="14" customWidth="1"/>
    <col min="9220" max="9220" width="9.875" style="14" customWidth="1"/>
    <col min="9221" max="9221" width="9.5" style="14" customWidth="1"/>
    <col min="9222" max="9222" width="6" style="14" customWidth="1"/>
    <col min="9223" max="9223" width="13.125" style="14" customWidth="1"/>
    <col min="9224" max="9224" width="15.875" style="14" customWidth="1"/>
    <col min="9225" max="9225" width="29.625" style="14" customWidth="1"/>
    <col min="9226" max="9473" width="11" style="14"/>
    <col min="9474" max="9474" width="32.125" style="14" customWidth="1"/>
    <col min="9475" max="9475" width="53.5" style="14" customWidth="1"/>
    <col min="9476" max="9476" width="9.875" style="14" customWidth="1"/>
    <col min="9477" max="9477" width="9.5" style="14" customWidth="1"/>
    <col min="9478" max="9478" width="6" style="14" customWidth="1"/>
    <col min="9479" max="9479" width="13.125" style="14" customWidth="1"/>
    <col min="9480" max="9480" width="15.875" style="14" customWidth="1"/>
    <col min="9481" max="9481" width="29.625" style="14" customWidth="1"/>
    <col min="9482" max="9729" width="11" style="14"/>
    <col min="9730" max="9730" width="32.125" style="14" customWidth="1"/>
    <col min="9731" max="9731" width="53.5" style="14" customWidth="1"/>
    <col min="9732" max="9732" width="9.875" style="14" customWidth="1"/>
    <col min="9733" max="9733" width="9.5" style="14" customWidth="1"/>
    <col min="9734" max="9734" width="6" style="14" customWidth="1"/>
    <col min="9735" max="9735" width="13.125" style="14" customWidth="1"/>
    <col min="9736" max="9736" width="15.875" style="14" customWidth="1"/>
    <col min="9737" max="9737" width="29.625" style="14" customWidth="1"/>
    <col min="9738" max="9985" width="11" style="14"/>
    <col min="9986" max="9986" width="32.125" style="14" customWidth="1"/>
    <col min="9987" max="9987" width="53.5" style="14" customWidth="1"/>
    <col min="9988" max="9988" width="9.875" style="14" customWidth="1"/>
    <col min="9989" max="9989" width="9.5" style="14" customWidth="1"/>
    <col min="9990" max="9990" width="6" style="14" customWidth="1"/>
    <col min="9991" max="9991" width="13.125" style="14" customWidth="1"/>
    <col min="9992" max="9992" width="15.875" style="14" customWidth="1"/>
    <col min="9993" max="9993" width="29.625" style="14" customWidth="1"/>
    <col min="9994" max="10241" width="11" style="14"/>
    <col min="10242" max="10242" width="32.125" style="14" customWidth="1"/>
    <col min="10243" max="10243" width="53.5" style="14" customWidth="1"/>
    <col min="10244" max="10244" width="9.875" style="14" customWidth="1"/>
    <col min="10245" max="10245" width="9.5" style="14" customWidth="1"/>
    <col min="10246" max="10246" width="6" style="14" customWidth="1"/>
    <col min="10247" max="10247" width="13.125" style="14" customWidth="1"/>
    <col min="10248" max="10248" width="15.875" style="14" customWidth="1"/>
    <col min="10249" max="10249" width="29.625" style="14" customWidth="1"/>
    <col min="10250" max="10497" width="11" style="14"/>
    <col min="10498" max="10498" width="32.125" style="14" customWidth="1"/>
    <col min="10499" max="10499" width="53.5" style="14" customWidth="1"/>
    <col min="10500" max="10500" width="9.875" style="14" customWidth="1"/>
    <col min="10501" max="10501" width="9.5" style="14" customWidth="1"/>
    <col min="10502" max="10502" width="6" style="14" customWidth="1"/>
    <col min="10503" max="10503" width="13.125" style="14" customWidth="1"/>
    <col min="10504" max="10504" width="15.875" style="14" customWidth="1"/>
    <col min="10505" max="10505" width="29.625" style="14" customWidth="1"/>
    <col min="10506" max="10753" width="11" style="14"/>
    <col min="10754" max="10754" width="32.125" style="14" customWidth="1"/>
    <col min="10755" max="10755" width="53.5" style="14" customWidth="1"/>
    <col min="10756" max="10756" width="9.875" style="14" customWidth="1"/>
    <col min="10757" max="10757" width="9.5" style="14" customWidth="1"/>
    <col min="10758" max="10758" width="6" style="14" customWidth="1"/>
    <col min="10759" max="10759" width="13.125" style="14" customWidth="1"/>
    <col min="10760" max="10760" width="15.875" style="14" customWidth="1"/>
    <col min="10761" max="10761" width="29.625" style="14" customWidth="1"/>
    <col min="10762" max="11009" width="11" style="14"/>
    <col min="11010" max="11010" width="32.125" style="14" customWidth="1"/>
    <col min="11011" max="11011" width="53.5" style="14" customWidth="1"/>
    <col min="11012" max="11012" width="9.875" style="14" customWidth="1"/>
    <col min="11013" max="11013" width="9.5" style="14" customWidth="1"/>
    <col min="11014" max="11014" width="6" style="14" customWidth="1"/>
    <col min="11015" max="11015" width="13.125" style="14" customWidth="1"/>
    <col min="11016" max="11016" width="15.875" style="14" customWidth="1"/>
    <col min="11017" max="11017" width="29.625" style="14" customWidth="1"/>
    <col min="11018" max="11265" width="11" style="14"/>
    <col min="11266" max="11266" width="32.125" style="14" customWidth="1"/>
    <col min="11267" max="11267" width="53.5" style="14" customWidth="1"/>
    <col min="11268" max="11268" width="9.875" style="14" customWidth="1"/>
    <col min="11269" max="11269" width="9.5" style="14" customWidth="1"/>
    <col min="11270" max="11270" width="6" style="14" customWidth="1"/>
    <col min="11271" max="11271" width="13.125" style="14" customWidth="1"/>
    <col min="11272" max="11272" width="15.875" style="14" customWidth="1"/>
    <col min="11273" max="11273" width="29.625" style="14" customWidth="1"/>
    <col min="11274" max="11521" width="11" style="14"/>
    <col min="11522" max="11522" width="32.125" style="14" customWidth="1"/>
    <col min="11523" max="11523" width="53.5" style="14" customWidth="1"/>
    <col min="11524" max="11524" width="9.875" style="14" customWidth="1"/>
    <col min="11525" max="11525" width="9.5" style="14" customWidth="1"/>
    <col min="11526" max="11526" width="6" style="14" customWidth="1"/>
    <col min="11527" max="11527" width="13.125" style="14" customWidth="1"/>
    <col min="11528" max="11528" width="15.875" style="14" customWidth="1"/>
    <col min="11529" max="11529" width="29.625" style="14" customWidth="1"/>
    <col min="11530" max="11777" width="11" style="14"/>
    <col min="11778" max="11778" width="32.125" style="14" customWidth="1"/>
    <col min="11779" max="11779" width="53.5" style="14" customWidth="1"/>
    <col min="11780" max="11780" width="9.875" style="14" customWidth="1"/>
    <col min="11781" max="11781" width="9.5" style="14" customWidth="1"/>
    <col min="11782" max="11782" width="6" style="14" customWidth="1"/>
    <col min="11783" max="11783" width="13.125" style="14" customWidth="1"/>
    <col min="11784" max="11784" width="15.875" style="14" customWidth="1"/>
    <col min="11785" max="11785" width="29.625" style="14" customWidth="1"/>
    <col min="11786" max="12033" width="11" style="14"/>
    <col min="12034" max="12034" width="32.125" style="14" customWidth="1"/>
    <col min="12035" max="12035" width="53.5" style="14" customWidth="1"/>
    <col min="12036" max="12036" width="9.875" style="14" customWidth="1"/>
    <col min="12037" max="12037" width="9.5" style="14" customWidth="1"/>
    <col min="12038" max="12038" width="6" style="14" customWidth="1"/>
    <col min="12039" max="12039" width="13.125" style="14" customWidth="1"/>
    <col min="12040" max="12040" width="15.875" style="14" customWidth="1"/>
    <col min="12041" max="12041" width="29.625" style="14" customWidth="1"/>
    <col min="12042" max="12289" width="11" style="14"/>
    <col min="12290" max="12290" width="32.125" style="14" customWidth="1"/>
    <col min="12291" max="12291" width="53.5" style="14" customWidth="1"/>
    <col min="12292" max="12292" width="9.875" style="14" customWidth="1"/>
    <col min="12293" max="12293" width="9.5" style="14" customWidth="1"/>
    <col min="12294" max="12294" width="6" style="14" customWidth="1"/>
    <col min="12295" max="12295" width="13.125" style="14" customWidth="1"/>
    <col min="12296" max="12296" width="15.875" style="14" customWidth="1"/>
    <col min="12297" max="12297" width="29.625" style="14" customWidth="1"/>
    <col min="12298" max="12545" width="11" style="14"/>
    <col min="12546" max="12546" width="32.125" style="14" customWidth="1"/>
    <col min="12547" max="12547" width="53.5" style="14" customWidth="1"/>
    <col min="12548" max="12548" width="9.875" style="14" customWidth="1"/>
    <col min="12549" max="12549" width="9.5" style="14" customWidth="1"/>
    <col min="12550" max="12550" width="6" style="14" customWidth="1"/>
    <col min="12551" max="12551" width="13.125" style="14" customWidth="1"/>
    <col min="12552" max="12552" width="15.875" style="14" customWidth="1"/>
    <col min="12553" max="12553" width="29.625" style="14" customWidth="1"/>
    <col min="12554" max="12801" width="11" style="14"/>
    <col min="12802" max="12802" width="32.125" style="14" customWidth="1"/>
    <col min="12803" max="12803" width="53.5" style="14" customWidth="1"/>
    <col min="12804" max="12804" width="9.875" style="14" customWidth="1"/>
    <col min="12805" max="12805" width="9.5" style="14" customWidth="1"/>
    <col min="12806" max="12806" width="6" style="14" customWidth="1"/>
    <col min="12807" max="12807" width="13.125" style="14" customWidth="1"/>
    <col min="12808" max="12808" width="15.875" style="14" customWidth="1"/>
    <col min="12809" max="12809" width="29.625" style="14" customWidth="1"/>
    <col min="12810" max="13057" width="11" style="14"/>
    <col min="13058" max="13058" width="32.125" style="14" customWidth="1"/>
    <col min="13059" max="13059" width="53.5" style="14" customWidth="1"/>
    <col min="13060" max="13060" width="9.875" style="14" customWidth="1"/>
    <col min="13061" max="13061" width="9.5" style="14" customWidth="1"/>
    <col min="13062" max="13062" width="6" style="14" customWidth="1"/>
    <col min="13063" max="13063" width="13.125" style="14" customWidth="1"/>
    <col min="13064" max="13064" width="15.875" style="14" customWidth="1"/>
    <col min="13065" max="13065" width="29.625" style="14" customWidth="1"/>
    <col min="13066" max="13313" width="11" style="14"/>
    <col min="13314" max="13314" width="32.125" style="14" customWidth="1"/>
    <col min="13315" max="13315" width="53.5" style="14" customWidth="1"/>
    <col min="13316" max="13316" width="9.875" style="14" customWidth="1"/>
    <col min="13317" max="13317" width="9.5" style="14" customWidth="1"/>
    <col min="13318" max="13318" width="6" style="14" customWidth="1"/>
    <col min="13319" max="13319" width="13.125" style="14" customWidth="1"/>
    <col min="13320" max="13320" width="15.875" style="14" customWidth="1"/>
    <col min="13321" max="13321" width="29.625" style="14" customWidth="1"/>
    <col min="13322" max="13569" width="11" style="14"/>
    <col min="13570" max="13570" width="32.125" style="14" customWidth="1"/>
    <col min="13571" max="13571" width="53.5" style="14" customWidth="1"/>
    <col min="13572" max="13572" width="9.875" style="14" customWidth="1"/>
    <col min="13573" max="13573" width="9.5" style="14" customWidth="1"/>
    <col min="13574" max="13574" width="6" style="14" customWidth="1"/>
    <col min="13575" max="13575" width="13.125" style="14" customWidth="1"/>
    <col min="13576" max="13576" width="15.875" style="14" customWidth="1"/>
    <col min="13577" max="13577" width="29.625" style="14" customWidth="1"/>
    <col min="13578" max="13825" width="11" style="14"/>
    <col min="13826" max="13826" width="32.125" style="14" customWidth="1"/>
    <col min="13827" max="13827" width="53.5" style="14" customWidth="1"/>
    <col min="13828" max="13828" width="9.875" style="14" customWidth="1"/>
    <col min="13829" max="13829" width="9.5" style="14" customWidth="1"/>
    <col min="13830" max="13830" width="6" style="14" customWidth="1"/>
    <col min="13831" max="13831" width="13.125" style="14" customWidth="1"/>
    <col min="13832" max="13832" width="15.875" style="14" customWidth="1"/>
    <col min="13833" max="13833" width="29.625" style="14" customWidth="1"/>
    <col min="13834" max="14081" width="11" style="14"/>
    <col min="14082" max="14082" width="32.125" style="14" customWidth="1"/>
    <col min="14083" max="14083" width="53.5" style="14" customWidth="1"/>
    <col min="14084" max="14084" width="9.875" style="14" customWidth="1"/>
    <col min="14085" max="14085" width="9.5" style="14" customWidth="1"/>
    <col min="14086" max="14086" width="6" style="14" customWidth="1"/>
    <col min="14087" max="14087" width="13.125" style="14" customWidth="1"/>
    <col min="14088" max="14088" width="15.875" style="14" customWidth="1"/>
    <col min="14089" max="14089" width="29.625" style="14" customWidth="1"/>
    <col min="14090" max="14337" width="11" style="14"/>
    <col min="14338" max="14338" width="32.125" style="14" customWidth="1"/>
    <col min="14339" max="14339" width="53.5" style="14" customWidth="1"/>
    <col min="14340" max="14340" width="9.875" style="14" customWidth="1"/>
    <col min="14341" max="14341" width="9.5" style="14" customWidth="1"/>
    <col min="14342" max="14342" width="6" style="14" customWidth="1"/>
    <col min="14343" max="14343" width="13.125" style="14" customWidth="1"/>
    <col min="14344" max="14344" width="15.875" style="14" customWidth="1"/>
    <col min="14345" max="14345" width="29.625" style="14" customWidth="1"/>
    <col min="14346" max="14593" width="11" style="14"/>
    <col min="14594" max="14594" width="32.125" style="14" customWidth="1"/>
    <col min="14595" max="14595" width="53.5" style="14" customWidth="1"/>
    <col min="14596" max="14596" width="9.875" style="14" customWidth="1"/>
    <col min="14597" max="14597" width="9.5" style="14" customWidth="1"/>
    <col min="14598" max="14598" width="6" style="14" customWidth="1"/>
    <col min="14599" max="14599" width="13.125" style="14" customWidth="1"/>
    <col min="14600" max="14600" width="15.875" style="14" customWidth="1"/>
    <col min="14601" max="14601" width="29.625" style="14" customWidth="1"/>
    <col min="14602" max="14849" width="11" style="14"/>
    <col min="14850" max="14850" width="32.125" style="14" customWidth="1"/>
    <col min="14851" max="14851" width="53.5" style="14" customWidth="1"/>
    <col min="14852" max="14852" width="9.875" style="14" customWidth="1"/>
    <col min="14853" max="14853" width="9.5" style="14" customWidth="1"/>
    <col min="14854" max="14854" width="6" style="14" customWidth="1"/>
    <col min="14855" max="14855" width="13.125" style="14" customWidth="1"/>
    <col min="14856" max="14856" width="15.875" style="14" customWidth="1"/>
    <col min="14857" max="14857" width="29.625" style="14" customWidth="1"/>
    <col min="14858" max="15105" width="11" style="14"/>
    <col min="15106" max="15106" width="32.125" style="14" customWidth="1"/>
    <col min="15107" max="15107" width="53.5" style="14" customWidth="1"/>
    <col min="15108" max="15108" width="9.875" style="14" customWidth="1"/>
    <col min="15109" max="15109" width="9.5" style="14" customWidth="1"/>
    <col min="15110" max="15110" width="6" style="14" customWidth="1"/>
    <col min="15111" max="15111" width="13.125" style="14" customWidth="1"/>
    <col min="15112" max="15112" width="15.875" style="14" customWidth="1"/>
    <col min="15113" max="15113" width="29.625" style="14" customWidth="1"/>
    <col min="15114" max="15361" width="11" style="14"/>
    <col min="15362" max="15362" width="32.125" style="14" customWidth="1"/>
    <col min="15363" max="15363" width="53.5" style="14" customWidth="1"/>
    <col min="15364" max="15364" width="9.875" style="14" customWidth="1"/>
    <col min="15365" max="15365" width="9.5" style="14" customWidth="1"/>
    <col min="15366" max="15366" width="6" style="14" customWidth="1"/>
    <col min="15367" max="15367" width="13.125" style="14" customWidth="1"/>
    <col min="15368" max="15368" width="15.875" style="14" customWidth="1"/>
    <col min="15369" max="15369" width="29.625" style="14" customWidth="1"/>
    <col min="15370" max="15617" width="11" style="14"/>
    <col min="15618" max="15618" width="32.125" style="14" customWidth="1"/>
    <col min="15619" max="15619" width="53.5" style="14" customWidth="1"/>
    <col min="15620" max="15620" width="9.875" style="14" customWidth="1"/>
    <col min="15621" max="15621" width="9.5" style="14" customWidth="1"/>
    <col min="15622" max="15622" width="6" style="14" customWidth="1"/>
    <col min="15623" max="15623" width="13.125" style="14" customWidth="1"/>
    <col min="15624" max="15624" width="15.875" style="14" customWidth="1"/>
    <col min="15625" max="15625" width="29.625" style="14" customWidth="1"/>
    <col min="15626" max="15873" width="11" style="14"/>
    <col min="15874" max="15874" width="32.125" style="14" customWidth="1"/>
    <col min="15875" max="15875" width="53.5" style="14" customWidth="1"/>
    <col min="15876" max="15876" width="9.875" style="14" customWidth="1"/>
    <col min="15877" max="15877" width="9.5" style="14" customWidth="1"/>
    <col min="15878" max="15878" width="6" style="14" customWidth="1"/>
    <col min="15879" max="15879" width="13.125" style="14" customWidth="1"/>
    <col min="15880" max="15880" width="15.875" style="14" customWidth="1"/>
    <col min="15881" max="15881" width="29.625" style="14" customWidth="1"/>
    <col min="15882" max="16129" width="11" style="14"/>
    <col min="16130" max="16130" width="32.125" style="14" customWidth="1"/>
    <col min="16131" max="16131" width="53.5" style="14" customWidth="1"/>
    <col min="16132" max="16132" width="9.875" style="14" customWidth="1"/>
    <col min="16133" max="16133" width="9.5" style="14" customWidth="1"/>
    <col min="16134" max="16134" width="6" style="14" customWidth="1"/>
    <col min="16135" max="16135" width="13.125" style="14" customWidth="1"/>
    <col min="16136" max="16136" width="15.875" style="14" customWidth="1"/>
    <col min="16137" max="16137" width="29.625" style="14" customWidth="1"/>
    <col min="16138" max="16384" width="11" style="14"/>
  </cols>
  <sheetData>
    <row r="1" spans="1:20" s="1" customFormat="1" ht="37.5" customHeight="1">
      <c r="A1" s="128" t="s">
        <v>24</v>
      </c>
      <c r="B1" s="129"/>
      <c r="C1" s="130"/>
      <c r="D1" s="128"/>
      <c r="E1" s="128"/>
      <c r="F1" s="128"/>
      <c r="G1" s="128"/>
      <c r="H1" s="12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</row>
    <row r="2" spans="1:20" s="2" customFormat="1" ht="17.25" customHeight="1">
      <c r="A2" s="15"/>
      <c r="B2" s="16" t="s">
        <v>25</v>
      </c>
      <c r="C2" s="131" t="s">
        <v>26</v>
      </c>
      <c r="D2" s="132"/>
      <c r="E2" s="132"/>
      <c r="F2" s="132"/>
      <c r="G2" s="132"/>
      <c r="H2" s="133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1:20" s="2" customFormat="1" ht="17.25">
      <c r="A3" s="15"/>
      <c r="B3" s="16" t="s">
        <v>27</v>
      </c>
      <c r="C3" s="134">
        <v>43372</v>
      </c>
      <c r="D3" s="132"/>
      <c r="E3" s="132"/>
      <c r="F3" s="132"/>
      <c r="G3" s="132"/>
      <c r="H3" s="133"/>
      <c r="I3" s="49"/>
      <c r="J3" s="49"/>
      <c r="K3" s="164"/>
      <c r="L3" s="164"/>
      <c r="M3" s="49"/>
      <c r="N3" s="49"/>
      <c r="O3" s="49"/>
      <c r="P3" s="49"/>
      <c r="Q3" s="49"/>
      <c r="R3" s="49"/>
      <c r="S3" s="49"/>
      <c r="T3" s="49"/>
    </row>
    <row r="4" spans="1:20" ht="17.25" customHeight="1">
      <c r="A4" s="135" t="s">
        <v>28</v>
      </c>
      <c r="B4" s="136"/>
      <c r="C4" s="136"/>
      <c r="D4" s="137"/>
      <c r="E4" s="138"/>
      <c r="F4" s="138"/>
      <c r="G4" s="138"/>
      <c r="H4" s="138"/>
      <c r="K4" s="164"/>
      <c r="L4" s="164"/>
    </row>
    <row r="5" spans="1:20" ht="30">
      <c r="A5" s="17" t="s">
        <v>29</v>
      </c>
      <c r="B5" s="18" t="s">
        <v>30</v>
      </c>
      <c r="C5" s="19" t="s">
        <v>31</v>
      </c>
      <c r="D5" s="20" t="s">
        <v>32</v>
      </c>
      <c r="E5" s="19" t="s">
        <v>33</v>
      </c>
      <c r="F5" s="20" t="s">
        <v>34</v>
      </c>
      <c r="G5" s="21" t="s">
        <v>35</v>
      </c>
      <c r="H5" s="22" t="s">
        <v>36</v>
      </c>
      <c r="K5" s="164"/>
      <c r="L5" s="164"/>
      <c r="M5" s="7"/>
      <c r="N5" s="7"/>
      <c r="O5" s="7"/>
      <c r="P5" s="7"/>
      <c r="Q5" s="7"/>
    </row>
    <row r="6" spans="1:20" ht="17.25">
      <c r="A6" s="17">
        <v>1</v>
      </c>
      <c r="B6" s="23" t="s">
        <v>37</v>
      </c>
      <c r="C6" s="23" t="s">
        <v>38</v>
      </c>
      <c r="D6" s="24">
        <v>1</v>
      </c>
      <c r="E6" s="24" t="s">
        <v>39</v>
      </c>
      <c r="F6" s="24">
        <v>1</v>
      </c>
      <c r="G6" s="25"/>
      <c r="H6" s="26">
        <f t="shared" ref="H6:H7" si="0">G6*D6*F6</f>
        <v>0</v>
      </c>
      <c r="K6" s="164"/>
      <c r="L6" s="164"/>
      <c r="M6" s="7"/>
      <c r="N6" s="7"/>
      <c r="O6" s="7"/>
      <c r="P6" s="7"/>
      <c r="Q6" s="7"/>
    </row>
    <row r="7" spans="1:20" ht="17.25">
      <c r="A7" s="17">
        <v>2</v>
      </c>
      <c r="B7" s="27" t="s">
        <v>40</v>
      </c>
      <c r="C7" s="23" t="s">
        <v>41</v>
      </c>
      <c r="D7" s="24">
        <v>100</v>
      </c>
      <c r="E7" s="24" t="s">
        <v>42</v>
      </c>
      <c r="F7" s="24">
        <v>1</v>
      </c>
      <c r="G7" s="25"/>
      <c r="H7" s="26">
        <f t="shared" si="0"/>
        <v>0</v>
      </c>
      <c r="M7" s="7"/>
      <c r="N7" s="7"/>
      <c r="O7" s="7"/>
      <c r="P7" s="7"/>
      <c r="Q7" s="7"/>
    </row>
    <row r="8" spans="1:20" ht="17.25">
      <c r="A8" s="17"/>
      <c r="B8" s="28"/>
      <c r="C8" s="28"/>
      <c r="D8" s="139" t="s">
        <v>43</v>
      </c>
      <c r="E8" s="139"/>
      <c r="F8" s="139"/>
      <c r="G8" s="139"/>
      <c r="H8" s="29">
        <f>SUM(H6:H7)</f>
        <v>0</v>
      </c>
    </row>
    <row r="9" spans="1:20" ht="17.25">
      <c r="A9" s="17"/>
      <c r="B9" s="140" t="s">
        <v>44</v>
      </c>
      <c r="C9" s="140"/>
      <c r="D9" s="141">
        <v>0.12</v>
      </c>
      <c r="E9" s="141"/>
      <c r="F9" s="141"/>
      <c r="G9" s="141"/>
      <c r="H9" s="30">
        <f>H8*D9</f>
        <v>0</v>
      </c>
    </row>
    <row r="10" spans="1:20" ht="17.25">
      <c r="A10" s="31"/>
      <c r="B10" s="142"/>
      <c r="C10" s="142"/>
      <c r="D10" s="139" t="s">
        <v>45</v>
      </c>
      <c r="E10" s="139"/>
      <c r="F10" s="139"/>
      <c r="G10" s="139"/>
      <c r="H10" s="32">
        <f>H9+H8</f>
        <v>0</v>
      </c>
    </row>
    <row r="11" spans="1:20" ht="17.25">
      <c r="A11" s="143" t="s">
        <v>46</v>
      </c>
      <c r="B11" s="143"/>
      <c r="C11" s="143"/>
      <c r="D11" s="138"/>
      <c r="E11" s="138"/>
      <c r="F11" s="138"/>
      <c r="G11" s="138"/>
      <c r="H11" s="138"/>
    </row>
    <row r="12" spans="1:20" s="3" customFormat="1" ht="17.25">
      <c r="A12" s="33">
        <v>1</v>
      </c>
      <c r="B12" s="27" t="s">
        <v>47</v>
      </c>
      <c r="C12" s="23" t="s">
        <v>48</v>
      </c>
      <c r="D12" s="24">
        <v>10</v>
      </c>
      <c r="E12" s="24" t="s">
        <v>49</v>
      </c>
      <c r="F12" s="24">
        <v>1</v>
      </c>
      <c r="G12" s="34"/>
      <c r="H12" s="26">
        <f>D12*F12*G12</f>
        <v>0</v>
      </c>
    </row>
    <row r="13" spans="1:20" s="3" customFormat="1" ht="17.25">
      <c r="A13" s="33">
        <v>2</v>
      </c>
      <c r="B13" s="27" t="s">
        <v>50</v>
      </c>
      <c r="C13" s="23" t="s">
        <v>51</v>
      </c>
      <c r="D13" s="24">
        <v>1</v>
      </c>
      <c r="E13" s="24" t="s">
        <v>52</v>
      </c>
      <c r="F13" s="24">
        <v>1</v>
      </c>
      <c r="G13" s="34"/>
      <c r="H13" s="26">
        <v>1000</v>
      </c>
    </row>
    <row r="14" spans="1:20" s="3" customFormat="1" ht="17.25">
      <c r="A14" s="33">
        <v>3</v>
      </c>
      <c r="B14" s="27" t="s">
        <v>53</v>
      </c>
      <c r="C14" s="23" t="s">
        <v>54</v>
      </c>
      <c r="D14" s="24">
        <v>4</v>
      </c>
      <c r="E14" s="24" t="s">
        <v>52</v>
      </c>
      <c r="F14" s="24">
        <v>1</v>
      </c>
      <c r="G14" s="34"/>
      <c r="H14" s="26">
        <v>800</v>
      </c>
    </row>
    <row r="15" spans="1:20" s="3" customFormat="1" ht="17.25">
      <c r="A15" s="33"/>
      <c r="B15" s="28"/>
      <c r="C15" s="28"/>
      <c r="D15" s="139" t="s">
        <v>43</v>
      </c>
      <c r="E15" s="139"/>
      <c r="F15" s="139"/>
      <c r="G15" s="139"/>
      <c r="H15" s="29">
        <f>SUM(H12:H14)</f>
        <v>1800</v>
      </c>
    </row>
    <row r="16" spans="1:20" s="3" customFormat="1" ht="17.25">
      <c r="A16" s="33"/>
      <c r="B16" s="140" t="s">
        <v>44</v>
      </c>
      <c r="C16" s="140"/>
      <c r="D16" s="141">
        <v>0</v>
      </c>
      <c r="E16" s="141"/>
      <c r="F16" s="141"/>
      <c r="G16" s="141"/>
      <c r="H16" s="30">
        <f>H15*D16</f>
        <v>0</v>
      </c>
    </row>
    <row r="17" spans="1:33" s="3" customFormat="1" ht="17.25">
      <c r="A17" s="33"/>
      <c r="B17" s="142"/>
      <c r="C17" s="142"/>
      <c r="D17" s="139" t="s">
        <v>45</v>
      </c>
      <c r="E17" s="139"/>
      <c r="F17" s="139"/>
      <c r="G17" s="139"/>
      <c r="H17" s="32">
        <f>H16+H15</f>
        <v>1800</v>
      </c>
    </row>
    <row r="18" spans="1:33" s="3" customFormat="1" ht="17.25">
      <c r="A18" s="144" t="s">
        <v>55</v>
      </c>
      <c r="B18" s="145"/>
      <c r="C18" s="145"/>
      <c r="D18" s="145"/>
      <c r="E18" s="145"/>
      <c r="F18" s="145"/>
      <c r="G18" s="145"/>
      <c r="H18" s="146"/>
    </row>
    <row r="19" spans="1:33" s="3" customFormat="1" ht="17.25">
      <c r="A19" s="33">
        <v>1</v>
      </c>
      <c r="B19" s="35" t="s">
        <v>56</v>
      </c>
      <c r="C19" s="35" t="s">
        <v>57</v>
      </c>
      <c r="D19" s="35"/>
      <c r="E19" s="35"/>
      <c r="F19" s="35"/>
      <c r="G19" s="35"/>
      <c r="H19" s="35"/>
    </row>
    <row r="20" spans="1:33" s="3" customFormat="1" ht="33">
      <c r="A20" s="33">
        <v>2</v>
      </c>
      <c r="B20" s="23" t="s">
        <v>58</v>
      </c>
      <c r="C20" s="23" t="s">
        <v>59</v>
      </c>
      <c r="D20" s="24">
        <v>2</v>
      </c>
      <c r="E20" s="24" t="s">
        <v>60</v>
      </c>
      <c r="F20" s="24">
        <v>1</v>
      </c>
      <c r="G20" s="34"/>
      <c r="H20" s="26">
        <f>D20*F20*G20</f>
        <v>0</v>
      </c>
    </row>
    <row r="21" spans="1:33" s="3" customFormat="1" ht="14.1" customHeight="1">
      <c r="A21" s="33"/>
      <c r="B21" s="28"/>
      <c r="C21" s="28"/>
      <c r="D21" s="139" t="s">
        <v>43</v>
      </c>
      <c r="E21" s="139"/>
      <c r="F21" s="139"/>
      <c r="G21" s="139"/>
      <c r="H21" s="29">
        <f>SUM(H18:H20)</f>
        <v>0</v>
      </c>
    </row>
    <row r="22" spans="1:33" s="3" customFormat="1" ht="14.1" customHeight="1">
      <c r="A22" s="33"/>
      <c r="B22" s="140" t="s">
        <v>44</v>
      </c>
      <c r="C22" s="140"/>
      <c r="D22" s="141">
        <v>0</v>
      </c>
      <c r="E22" s="141"/>
      <c r="F22" s="141"/>
      <c r="G22" s="141"/>
      <c r="H22" s="30">
        <f>H21*D22</f>
        <v>0</v>
      </c>
    </row>
    <row r="23" spans="1:33" s="3" customFormat="1" ht="14.1" customHeight="1">
      <c r="A23" s="33"/>
      <c r="B23" s="142"/>
      <c r="C23" s="142"/>
      <c r="D23" s="139" t="s">
        <v>45</v>
      </c>
      <c r="E23" s="139"/>
      <c r="F23" s="139"/>
      <c r="G23" s="139"/>
      <c r="H23" s="32">
        <f>H22+H21</f>
        <v>0</v>
      </c>
    </row>
    <row r="24" spans="1:33" s="3" customFormat="1" ht="14.1" customHeight="1">
      <c r="A24" s="147" t="s">
        <v>61</v>
      </c>
      <c r="B24" s="148"/>
      <c r="C24" s="148"/>
      <c r="D24" s="148"/>
      <c r="E24" s="148"/>
      <c r="F24" s="148"/>
      <c r="G24" s="148"/>
      <c r="H24" s="149"/>
    </row>
    <row r="25" spans="1:33" s="4" customFormat="1" ht="17.25">
      <c r="A25" s="33">
        <v>1</v>
      </c>
      <c r="B25" s="27" t="s">
        <v>62</v>
      </c>
      <c r="C25" s="23" t="s">
        <v>63</v>
      </c>
      <c r="D25" s="24">
        <v>100</v>
      </c>
      <c r="E25" s="24" t="s">
        <v>64</v>
      </c>
      <c r="F25" s="24">
        <v>1</v>
      </c>
      <c r="G25" s="34"/>
      <c r="H25" s="26">
        <v>5000</v>
      </c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1:33" s="4" customFormat="1" ht="20.100000000000001" customHeight="1">
      <c r="A26" s="33">
        <v>2</v>
      </c>
      <c r="B26" s="36" t="s">
        <v>65</v>
      </c>
      <c r="C26" s="23" t="s">
        <v>66</v>
      </c>
      <c r="D26" s="24">
        <v>4</v>
      </c>
      <c r="E26" s="37" t="s">
        <v>52</v>
      </c>
      <c r="F26" s="37">
        <v>1</v>
      </c>
      <c r="G26" s="38"/>
      <c r="H26" s="39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1:33" s="4" customFormat="1" ht="17.25">
      <c r="A27" s="33">
        <v>3</v>
      </c>
      <c r="B27" s="36" t="s">
        <v>67</v>
      </c>
      <c r="C27" s="40"/>
      <c r="D27" s="24">
        <v>100</v>
      </c>
      <c r="E27" s="37" t="s">
        <v>68</v>
      </c>
      <c r="F27" s="37">
        <v>1</v>
      </c>
      <c r="G27" s="38"/>
      <c r="H27" s="39">
        <v>500</v>
      </c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s="4" customFormat="1" ht="17.25">
      <c r="A28" s="33">
        <v>4</v>
      </c>
      <c r="B28" s="36" t="s">
        <v>69</v>
      </c>
      <c r="C28" s="40" t="s">
        <v>70</v>
      </c>
      <c r="D28" s="24">
        <v>1</v>
      </c>
      <c r="E28" s="37" t="s">
        <v>52</v>
      </c>
      <c r="F28" s="37">
        <v>1</v>
      </c>
      <c r="G28" s="38"/>
      <c r="H28" s="39">
        <v>300</v>
      </c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s="4" customFormat="1" ht="17.25">
      <c r="A29" s="33"/>
      <c r="B29" s="28"/>
      <c r="C29" s="28"/>
      <c r="D29" s="139" t="s">
        <v>43</v>
      </c>
      <c r="E29" s="139"/>
      <c r="F29" s="139"/>
      <c r="G29" s="139"/>
      <c r="H29" s="29">
        <f>SUM(H25:H28)</f>
        <v>5800</v>
      </c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s="4" customFormat="1" ht="17.25">
      <c r="A30" s="33"/>
      <c r="B30" s="140" t="s">
        <v>44</v>
      </c>
      <c r="C30" s="140"/>
      <c r="D30" s="141">
        <v>0.12</v>
      </c>
      <c r="E30" s="141"/>
      <c r="F30" s="141"/>
      <c r="G30" s="141"/>
      <c r="H30" s="30">
        <f>H29*D30</f>
        <v>696</v>
      </c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s="3" customFormat="1" ht="20.100000000000001" customHeight="1">
      <c r="A31" s="33"/>
      <c r="B31" s="142"/>
      <c r="C31" s="142"/>
      <c r="D31" s="139" t="s">
        <v>45</v>
      </c>
      <c r="E31" s="139"/>
      <c r="F31" s="139"/>
      <c r="G31" s="139"/>
      <c r="H31" s="32">
        <f>H30+H29</f>
        <v>6496</v>
      </c>
    </row>
    <row r="32" spans="1:33" s="3" customFormat="1" ht="23.1" customHeight="1">
      <c r="A32" s="147" t="s">
        <v>71</v>
      </c>
      <c r="B32" s="148"/>
      <c r="C32" s="148"/>
      <c r="D32" s="148"/>
      <c r="E32" s="148"/>
      <c r="F32" s="148"/>
      <c r="G32" s="148"/>
      <c r="H32" s="149"/>
    </row>
    <row r="33" spans="1:48" s="3" customFormat="1" ht="23.1" customHeight="1">
      <c r="A33" s="33">
        <v>1</v>
      </c>
      <c r="B33" s="27" t="s">
        <v>72</v>
      </c>
      <c r="C33" s="41" t="s">
        <v>73</v>
      </c>
      <c r="D33" s="24">
        <v>21</v>
      </c>
      <c r="E33" s="24" t="s">
        <v>74</v>
      </c>
      <c r="F33" s="24">
        <v>1</v>
      </c>
      <c r="G33" s="34"/>
      <c r="H33" s="26">
        <v>4620</v>
      </c>
    </row>
    <row r="34" spans="1:48" s="3" customFormat="1" ht="17.25">
      <c r="A34" s="33">
        <v>2</v>
      </c>
      <c r="B34" s="27" t="s">
        <v>75</v>
      </c>
      <c r="C34" s="23" t="s">
        <v>76</v>
      </c>
      <c r="D34" s="24">
        <v>150</v>
      </c>
      <c r="E34" s="24" t="s">
        <v>74</v>
      </c>
      <c r="F34" s="24">
        <v>1</v>
      </c>
      <c r="G34" s="34"/>
      <c r="H34" s="26">
        <v>10000</v>
      </c>
    </row>
    <row r="35" spans="1:48" s="3" customFormat="1" ht="38.1" customHeight="1">
      <c r="A35" s="33">
        <v>3</v>
      </c>
      <c r="B35" s="36" t="s">
        <v>77</v>
      </c>
      <c r="C35" s="42" t="s">
        <v>78</v>
      </c>
      <c r="D35" s="24">
        <v>21.5</v>
      </c>
      <c r="E35" s="37" t="s">
        <v>74</v>
      </c>
      <c r="F35" s="37">
        <v>1</v>
      </c>
      <c r="G35" s="38"/>
      <c r="H35" s="39">
        <v>1080</v>
      </c>
    </row>
    <row r="36" spans="1:48" s="3" customFormat="1" ht="17.25">
      <c r="A36" s="33">
        <v>4</v>
      </c>
      <c r="B36" s="27" t="s">
        <v>79</v>
      </c>
      <c r="C36" s="41" t="s">
        <v>80</v>
      </c>
      <c r="D36" s="24">
        <v>30</v>
      </c>
      <c r="E36" s="24" t="s">
        <v>74</v>
      </c>
      <c r="F36" s="24">
        <v>1</v>
      </c>
      <c r="G36" s="34"/>
      <c r="H36" s="26">
        <v>1500</v>
      </c>
    </row>
    <row r="37" spans="1:48" s="3" customFormat="1" ht="17.25">
      <c r="A37" s="33">
        <v>5</v>
      </c>
      <c r="B37" s="27" t="s">
        <v>81</v>
      </c>
      <c r="C37" s="41" t="s">
        <v>82</v>
      </c>
      <c r="D37" s="24">
        <v>1</v>
      </c>
      <c r="E37" s="24" t="s">
        <v>83</v>
      </c>
      <c r="F37" s="24">
        <v>1</v>
      </c>
      <c r="G37" s="34"/>
      <c r="H37" s="26">
        <f>D37*F37*G37</f>
        <v>0</v>
      </c>
    </row>
    <row r="38" spans="1:48" s="3" customFormat="1" ht="17.25">
      <c r="A38" s="33">
        <v>6</v>
      </c>
      <c r="B38" s="27" t="s">
        <v>84</v>
      </c>
      <c r="C38" s="41" t="s">
        <v>85</v>
      </c>
      <c r="D38" s="24">
        <v>12</v>
      </c>
      <c r="E38" s="24" t="s">
        <v>86</v>
      </c>
      <c r="F38" s="24">
        <v>1</v>
      </c>
      <c r="G38" s="34"/>
      <c r="H38" s="26">
        <v>960</v>
      </c>
    </row>
    <row r="39" spans="1:48" s="3" customFormat="1" ht="17.25">
      <c r="A39" s="33">
        <v>7</v>
      </c>
      <c r="B39" s="27" t="s">
        <v>87</v>
      </c>
      <c r="C39" s="41" t="s">
        <v>88</v>
      </c>
      <c r="D39" s="24">
        <v>60</v>
      </c>
      <c r="E39" s="24" t="s">
        <v>52</v>
      </c>
      <c r="F39" s="24">
        <v>1</v>
      </c>
      <c r="G39" s="34"/>
      <c r="H39" s="26">
        <v>2400</v>
      </c>
    </row>
    <row r="40" spans="1:48" s="5" customFormat="1" ht="17.25">
      <c r="A40" s="43"/>
      <c r="B40" s="150"/>
      <c r="C40" s="150"/>
      <c r="D40" s="139" t="s">
        <v>43</v>
      </c>
      <c r="E40" s="139"/>
      <c r="F40" s="139"/>
      <c r="G40" s="139"/>
      <c r="H40" s="44">
        <f>SUM(H33:H39)</f>
        <v>20560</v>
      </c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</row>
    <row r="41" spans="1:48" ht="17.25">
      <c r="A41" s="17"/>
      <c r="B41" s="140" t="s">
        <v>44</v>
      </c>
      <c r="C41" s="140"/>
      <c r="D41" s="141">
        <v>0</v>
      </c>
      <c r="E41" s="141"/>
      <c r="F41" s="141"/>
      <c r="G41" s="141"/>
      <c r="H41" s="44">
        <f>H40*D41</f>
        <v>0</v>
      </c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</row>
    <row r="42" spans="1:48" ht="17.25">
      <c r="A42" s="17"/>
      <c r="B42" s="151"/>
      <c r="C42" s="151"/>
      <c r="D42" s="139" t="s">
        <v>45</v>
      </c>
      <c r="E42" s="139"/>
      <c r="F42" s="139"/>
      <c r="G42" s="139"/>
      <c r="H42" s="32">
        <f>H41+H40</f>
        <v>20560</v>
      </c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</row>
    <row r="43" spans="1:48" ht="17.25">
      <c r="A43" s="147" t="s">
        <v>89</v>
      </c>
      <c r="B43" s="148"/>
      <c r="C43" s="148"/>
      <c r="D43" s="148"/>
      <c r="E43" s="148"/>
      <c r="F43" s="148"/>
      <c r="G43" s="148"/>
      <c r="H43" s="149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</row>
    <row r="44" spans="1:48" ht="17.25">
      <c r="A44" s="17"/>
      <c r="B44" s="27" t="s">
        <v>90</v>
      </c>
      <c r="C44" s="41" t="s">
        <v>91</v>
      </c>
      <c r="D44" s="24">
        <v>9</v>
      </c>
      <c r="E44" s="24" t="s">
        <v>74</v>
      </c>
      <c r="F44" s="24">
        <v>1</v>
      </c>
      <c r="G44" s="34"/>
      <c r="H44" s="26">
        <v>450</v>
      </c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</row>
    <row r="45" spans="1:48" ht="17.25">
      <c r="A45" s="17"/>
      <c r="B45" s="27" t="s">
        <v>92</v>
      </c>
      <c r="C45" s="41" t="s">
        <v>93</v>
      </c>
      <c r="D45" s="24">
        <v>25</v>
      </c>
      <c r="E45" s="24" t="s">
        <v>83</v>
      </c>
      <c r="F45" s="24">
        <v>1</v>
      </c>
      <c r="G45" s="34"/>
      <c r="H45" s="26">
        <v>4000</v>
      </c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</row>
    <row r="46" spans="1:48" ht="17.25">
      <c r="A46" s="17"/>
      <c r="B46" s="27" t="s">
        <v>94</v>
      </c>
      <c r="C46" s="41" t="s">
        <v>95</v>
      </c>
      <c r="D46" s="24">
        <v>4</v>
      </c>
      <c r="E46" s="24" t="s">
        <v>52</v>
      </c>
      <c r="F46" s="24">
        <v>1</v>
      </c>
      <c r="G46" s="34"/>
      <c r="H46" s="26">
        <v>800</v>
      </c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</row>
    <row r="47" spans="1:48" ht="17.25">
      <c r="A47" s="17"/>
      <c r="B47" s="150"/>
      <c r="C47" s="150"/>
      <c r="D47" s="139" t="s">
        <v>43</v>
      </c>
      <c r="E47" s="139"/>
      <c r="F47" s="139"/>
      <c r="G47" s="139"/>
      <c r="H47" s="44">
        <f>SUM(H44:H46)</f>
        <v>5250</v>
      </c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</row>
    <row r="48" spans="1:48" ht="17.25">
      <c r="A48" s="17"/>
      <c r="B48" s="140" t="s">
        <v>44</v>
      </c>
      <c r="C48" s="140"/>
      <c r="D48" s="141">
        <v>0</v>
      </c>
      <c r="E48" s="141"/>
      <c r="F48" s="141"/>
      <c r="G48" s="141"/>
      <c r="H48" s="44">
        <f>H47*D48</f>
        <v>0</v>
      </c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</row>
    <row r="49" spans="1:48" ht="17.25">
      <c r="A49" s="17"/>
      <c r="B49" s="151"/>
      <c r="C49" s="151"/>
      <c r="D49" s="139" t="s">
        <v>45</v>
      </c>
      <c r="E49" s="139"/>
      <c r="F49" s="139"/>
      <c r="G49" s="139"/>
      <c r="H49" s="32">
        <f>H48+H47</f>
        <v>5250</v>
      </c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</row>
    <row r="50" spans="1:48" ht="17.25">
      <c r="A50" s="147" t="s">
        <v>96</v>
      </c>
      <c r="B50" s="148"/>
      <c r="C50" s="148"/>
      <c r="D50" s="148"/>
      <c r="E50" s="148"/>
      <c r="F50" s="148"/>
      <c r="G50" s="148"/>
      <c r="H50" s="149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</row>
    <row r="51" spans="1:48" ht="17.25">
      <c r="A51" s="17"/>
      <c r="B51" s="27"/>
      <c r="C51" s="41" t="s">
        <v>97</v>
      </c>
      <c r="D51" s="24">
        <v>100</v>
      </c>
      <c r="E51" s="24" t="s">
        <v>52</v>
      </c>
      <c r="F51" s="24">
        <v>1</v>
      </c>
      <c r="G51" s="34"/>
      <c r="H51" s="26">
        <v>5000</v>
      </c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</row>
    <row r="52" spans="1:48" ht="17.25">
      <c r="A52" s="17"/>
      <c r="B52" s="150"/>
      <c r="C52" s="150"/>
      <c r="D52" s="139" t="s">
        <v>43</v>
      </c>
      <c r="E52" s="139"/>
      <c r="F52" s="139"/>
      <c r="G52" s="139"/>
      <c r="H52" s="44">
        <f>SUM(H51)</f>
        <v>5000</v>
      </c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17.25">
      <c r="A53" s="17"/>
      <c r="B53" s="140" t="s">
        <v>44</v>
      </c>
      <c r="C53" s="140"/>
      <c r="D53" s="141">
        <v>0.12</v>
      </c>
      <c r="E53" s="141"/>
      <c r="F53" s="141"/>
      <c r="G53" s="141"/>
      <c r="H53" s="44">
        <f>H52*D53</f>
        <v>600</v>
      </c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</row>
    <row r="54" spans="1:48" ht="17.25">
      <c r="A54" s="17"/>
      <c r="B54" s="151"/>
      <c r="C54" s="151"/>
      <c r="D54" s="139" t="s">
        <v>45</v>
      </c>
      <c r="E54" s="139"/>
      <c r="F54" s="139"/>
      <c r="G54" s="139"/>
      <c r="H54" s="32">
        <f>H53+H52</f>
        <v>5600</v>
      </c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</row>
    <row r="55" spans="1:48" ht="17.25">
      <c r="A55" s="152" t="s">
        <v>98</v>
      </c>
      <c r="B55" s="152"/>
      <c r="C55" s="152"/>
      <c r="D55" s="138"/>
      <c r="E55" s="138"/>
      <c r="F55" s="138"/>
      <c r="G55" s="138"/>
      <c r="H55" s="138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</row>
    <row r="56" spans="1:48" ht="17.25">
      <c r="A56" s="17">
        <v>1</v>
      </c>
      <c r="B56" s="45" t="s">
        <v>99</v>
      </c>
      <c r="C56" s="46" t="s">
        <v>100</v>
      </c>
      <c r="D56" s="24">
        <v>1</v>
      </c>
      <c r="E56" s="24" t="s">
        <v>101</v>
      </c>
      <c r="F56" s="24">
        <v>1</v>
      </c>
      <c r="G56" s="25"/>
      <c r="H56" s="26">
        <f>D56*F56*G56</f>
        <v>0</v>
      </c>
    </row>
    <row r="57" spans="1:48" ht="17.25">
      <c r="A57" s="17">
        <v>2</v>
      </c>
      <c r="B57" s="45" t="s">
        <v>102</v>
      </c>
      <c r="C57" s="46" t="s">
        <v>103</v>
      </c>
      <c r="D57" s="24">
        <v>4</v>
      </c>
      <c r="E57" s="24" t="s">
        <v>64</v>
      </c>
      <c r="F57" s="24">
        <v>1</v>
      </c>
      <c r="G57" s="25"/>
      <c r="H57" s="26">
        <f>D57*F57*G57</f>
        <v>0</v>
      </c>
    </row>
    <row r="58" spans="1:48" ht="17.25">
      <c r="A58" s="17">
        <v>3</v>
      </c>
      <c r="B58" s="45" t="s">
        <v>104</v>
      </c>
      <c r="C58" s="46" t="s">
        <v>105</v>
      </c>
      <c r="D58" s="24">
        <v>6</v>
      </c>
      <c r="E58" s="24" t="s">
        <v>101</v>
      </c>
      <c r="F58" s="24">
        <v>1</v>
      </c>
      <c r="G58" s="25"/>
      <c r="H58" s="26">
        <f>D58*F58*G58</f>
        <v>0</v>
      </c>
    </row>
    <row r="59" spans="1:48" ht="18.95" customHeight="1">
      <c r="A59" s="17">
        <v>4</v>
      </c>
      <c r="B59" s="45" t="s">
        <v>106</v>
      </c>
      <c r="C59" s="46" t="s">
        <v>107</v>
      </c>
      <c r="D59" s="24">
        <v>1</v>
      </c>
      <c r="E59" s="24" t="s">
        <v>64</v>
      </c>
      <c r="F59" s="24">
        <v>1</v>
      </c>
      <c r="G59" s="25"/>
      <c r="H59" s="26">
        <f>D59*F59*G59</f>
        <v>0</v>
      </c>
    </row>
    <row r="60" spans="1:48" ht="21" customHeight="1">
      <c r="A60" s="17">
        <v>5</v>
      </c>
      <c r="B60" s="45" t="s">
        <v>108</v>
      </c>
      <c r="C60" s="46" t="s">
        <v>109</v>
      </c>
      <c r="D60" s="24">
        <v>6</v>
      </c>
      <c r="E60" s="24" t="s">
        <v>64</v>
      </c>
      <c r="F60" s="24">
        <v>1</v>
      </c>
      <c r="G60" s="25"/>
      <c r="H60" s="26">
        <v>900</v>
      </c>
    </row>
    <row r="61" spans="1:48" ht="17.25">
      <c r="A61" s="17">
        <v>6</v>
      </c>
      <c r="B61" s="45" t="s">
        <v>110</v>
      </c>
      <c r="C61" s="46" t="s">
        <v>111</v>
      </c>
      <c r="D61" s="24">
        <v>100</v>
      </c>
      <c r="E61" s="24" t="s">
        <v>52</v>
      </c>
      <c r="F61" s="24">
        <v>1</v>
      </c>
      <c r="G61" s="25"/>
      <c r="H61" s="26">
        <v>500</v>
      </c>
    </row>
    <row r="62" spans="1:48" ht="17.25">
      <c r="A62" s="17">
        <v>7</v>
      </c>
      <c r="B62" s="45" t="s">
        <v>112</v>
      </c>
      <c r="C62" s="46" t="s">
        <v>113</v>
      </c>
      <c r="D62" s="24">
        <v>3</v>
      </c>
      <c r="E62" s="24" t="s">
        <v>114</v>
      </c>
      <c r="F62" s="24">
        <v>1</v>
      </c>
      <c r="G62" s="25"/>
      <c r="H62" s="26">
        <v>3600</v>
      </c>
    </row>
    <row r="63" spans="1:48" ht="17.25" customHeight="1">
      <c r="A63" s="153"/>
      <c r="B63" s="153"/>
      <c r="C63" s="153"/>
      <c r="D63" s="139" t="s">
        <v>43</v>
      </c>
      <c r="E63" s="139"/>
      <c r="F63" s="139"/>
      <c r="G63" s="139"/>
      <c r="H63" s="47">
        <f>SUM(H56:H62)</f>
        <v>5000</v>
      </c>
    </row>
    <row r="64" spans="1:48" ht="17.25" customHeight="1">
      <c r="A64" s="17"/>
      <c r="B64" s="140" t="s">
        <v>44</v>
      </c>
      <c r="C64" s="140"/>
      <c r="D64" s="141">
        <v>0</v>
      </c>
      <c r="E64" s="141"/>
      <c r="F64" s="141"/>
      <c r="G64" s="141"/>
      <c r="H64" s="47">
        <f>H63*D64</f>
        <v>0</v>
      </c>
    </row>
    <row r="65" spans="1:12" ht="17.25" customHeight="1">
      <c r="A65" s="17"/>
      <c r="B65" s="154"/>
      <c r="C65" s="154"/>
      <c r="D65" s="139" t="s">
        <v>45</v>
      </c>
      <c r="E65" s="139"/>
      <c r="F65" s="139"/>
      <c r="G65" s="139"/>
      <c r="H65" s="51">
        <f>H64+H63</f>
        <v>5000</v>
      </c>
    </row>
    <row r="66" spans="1:12" ht="17.25" hidden="1">
      <c r="A66" s="17"/>
      <c r="B66" s="155" t="s">
        <v>115</v>
      </c>
      <c r="C66" s="155"/>
      <c r="D66" s="52"/>
      <c r="E66" s="53"/>
      <c r="F66" s="53"/>
      <c r="G66" s="156"/>
      <c r="H66" s="156"/>
    </row>
    <row r="67" spans="1:12" ht="17.25" hidden="1">
      <c r="A67" s="17"/>
      <c r="B67" s="24"/>
      <c r="C67" s="46"/>
      <c r="D67" s="24"/>
      <c r="E67" s="24"/>
      <c r="F67" s="24"/>
      <c r="G67" s="25"/>
      <c r="H67" s="26"/>
    </row>
    <row r="68" spans="1:12" ht="17.25" hidden="1">
      <c r="A68" s="17"/>
      <c r="B68" s="24"/>
      <c r="C68" s="46"/>
      <c r="D68" s="24"/>
      <c r="E68" s="24"/>
      <c r="F68" s="24"/>
      <c r="G68" s="25"/>
      <c r="H68" s="26">
        <v>0</v>
      </c>
    </row>
    <row r="69" spans="1:12" s="6" customFormat="1" ht="17.25" hidden="1">
      <c r="A69" s="54"/>
      <c r="B69" s="157"/>
      <c r="C69" s="157"/>
      <c r="D69" s="158" t="s">
        <v>116</v>
      </c>
      <c r="E69" s="158"/>
      <c r="F69" s="158"/>
      <c r="G69" s="55"/>
      <c r="H69" s="47">
        <f>SUM(H67:H68)</f>
        <v>0</v>
      </c>
      <c r="I69" s="7"/>
      <c r="J69" s="7"/>
      <c r="K69" s="7"/>
      <c r="L69" s="7"/>
    </row>
    <row r="70" spans="1:12" s="6" customFormat="1" ht="17.25" hidden="1">
      <c r="A70" s="54"/>
      <c r="B70" s="140" t="s">
        <v>117</v>
      </c>
      <c r="C70" s="140"/>
      <c r="D70" s="50"/>
      <c r="E70" s="50"/>
      <c r="F70" s="50"/>
      <c r="G70" s="56"/>
      <c r="H70" s="57"/>
      <c r="I70" s="7"/>
      <c r="J70" s="7"/>
      <c r="K70" s="7"/>
      <c r="L70" s="7"/>
    </row>
    <row r="71" spans="1:12" ht="17.25" hidden="1">
      <c r="A71" s="17"/>
      <c r="B71" s="58" t="s">
        <v>117</v>
      </c>
      <c r="C71" s="59" t="s">
        <v>118</v>
      </c>
      <c r="D71" s="60">
        <v>0.03</v>
      </c>
      <c r="E71" s="60"/>
      <c r="F71" s="60"/>
      <c r="G71" s="61"/>
      <c r="H71" s="47">
        <f>H69*D71</f>
        <v>0</v>
      </c>
    </row>
    <row r="72" spans="1:12" ht="17.25" hidden="1">
      <c r="A72" s="17"/>
      <c r="B72" s="154"/>
      <c r="C72" s="154"/>
      <c r="D72" s="158" t="s">
        <v>119</v>
      </c>
      <c r="E72" s="158"/>
      <c r="F72" s="158"/>
      <c r="G72" s="55"/>
      <c r="H72" s="51">
        <f>H69+H71</f>
        <v>0</v>
      </c>
    </row>
    <row r="73" spans="1:12" ht="17.25" hidden="1">
      <c r="A73" s="17"/>
      <c r="B73" s="155" t="s">
        <v>120</v>
      </c>
      <c r="C73" s="155"/>
      <c r="D73" s="52"/>
      <c r="E73" s="53"/>
      <c r="F73" s="53"/>
      <c r="G73" s="156"/>
      <c r="H73" s="156"/>
    </row>
    <row r="74" spans="1:12" ht="17.25" hidden="1">
      <c r="A74" s="17"/>
      <c r="B74" s="27"/>
      <c r="C74" s="27"/>
      <c r="D74" s="24"/>
      <c r="E74" s="24"/>
      <c r="F74" s="24"/>
      <c r="G74" s="25"/>
      <c r="H74" s="26"/>
    </row>
    <row r="75" spans="1:12" ht="17.25" hidden="1">
      <c r="A75" s="17"/>
      <c r="B75" s="157"/>
      <c r="C75" s="157"/>
      <c r="D75" s="158" t="s">
        <v>116</v>
      </c>
      <c r="E75" s="158"/>
      <c r="F75" s="158"/>
      <c r="G75" s="55"/>
      <c r="H75" s="47">
        <f>SUM(H74:H74)</f>
        <v>0</v>
      </c>
    </row>
    <row r="76" spans="1:12" ht="17.25" hidden="1">
      <c r="A76" s="17"/>
      <c r="B76" s="140" t="s">
        <v>117</v>
      </c>
      <c r="C76" s="140"/>
      <c r="D76" s="50"/>
      <c r="E76" s="50"/>
      <c r="F76" s="50"/>
      <c r="G76" s="56"/>
      <c r="H76" s="57"/>
    </row>
    <row r="77" spans="1:12" ht="17.25" hidden="1">
      <c r="A77" s="17"/>
      <c r="B77" s="58" t="s">
        <v>117</v>
      </c>
      <c r="C77" s="59" t="s">
        <v>118</v>
      </c>
      <c r="D77" s="60">
        <v>0.03</v>
      </c>
      <c r="E77" s="60"/>
      <c r="F77" s="60"/>
      <c r="G77" s="61"/>
      <c r="H77" s="25">
        <f>H75*D77</f>
        <v>0</v>
      </c>
    </row>
    <row r="78" spans="1:12" ht="17.25" hidden="1">
      <c r="A78" s="17"/>
      <c r="B78" s="154"/>
      <c r="C78" s="154"/>
      <c r="D78" s="158" t="s">
        <v>119</v>
      </c>
      <c r="E78" s="158"/>
      <c r="F78" s="158"/>
      <c r="G78" s="55"/>
      <c r="H78" s="51">
        <f>H72</f>
        <v>0</v>
      </c>
    </row>
    <row r="79" spans="1:12" ht="17.25" hidden="1">
      <c r="A79" s="17"/>
      <c r="B79" s="155" t="s">
        <v>121</v>
      </c>
      <c r="C79" s="155"/>
      <c r="D79" s="62"/>
      <c r="E79" s="62"/>
      <c r="F79" s="62"/>
      <c r="G79" s="62"/>
      <c r="H79" s="62"/>
    </row>
    <row r="80" spans="1:12" ht="17.25" hidden="1">
      <c r="A80" s="17"/>
      <c r="B80" s="27"/>
      <c r="C80" s="27"/>
      <c r="D80" s="24"/>
      <c r="E80" s="24"/>
      <c r="F80" s="24"/>
      <c r="G80" s="25"/>
      <c r="H80" s="26"/>
    </row>
    <row r="81" spans="1:12" ht="17.25" hidden="1">
      <c r="A81" s="17"/>
      <c r="B81" s="159"/>
      <c r="C81" s="159"/>
      <c r="D81" s="158" t="s">
        <v>116</v>
      </c>
      <c r="E81" s="158"/>
      <c r="F81" s="158"/>
      <c r="G81" s="55"/>
      <c r="H81" s="47">
        <v>0</v>
      </c>
      <c r="I81" s="14"/>
      <c r="J81" s="14"/>
      <c r="K81" s="14"/>
      <c r="L81" s="14"/>
    </row>
    <row r="82" spans="1:12" s="7" customFormat="1" ht="17.25" hidden="1">
      <c r="A82" s="63"/>
      <c r="B82" s="140" t="s">
        <v>117</v>
      </c>
      <c r="C82" s="140"/>
      <c r="D82" s="50"/>
      <c r="E82" s="50"/>
      <c r="F82" s="50"/>
      <c r="G82" s="47"/>
      <c r="H82" s="57"/>
    </row>
    <row r="83" spans="1:12" ht="17.25" hidden="1">
      <c r="A83" s="17"/>
      <c r="B83" s="58" t="s">
        <v>117</v>
      </c>
      <c r="C83" s="59" t="s">
        <v>118</v>
      </c>
      <c r="D83" s="60">
        <v>0.03</v>
      </c>
      <c r="E83" s="60"/>
      <c r="F83" s="60"/>
      <c r="G83" s="61"/>
      <c r="H83" s="25">
        <f>H81*D83</f>
        <v>0</v>
      </c>
      <c r="I83" s="14"/>
      <c r="J83" s="14"/>
      <c r="K83" s="14"/>
      <c r="L83" s="14"/>
    </row>
    <row r="84" spans="1:12" ht="17.25" hidden="1">
      <c r="A84" s="17"/>
      <c r="B84" s="160"/>
      <c r="C84" s="160"/>
      <c r="D84" s="158" t="s">
        <v>119</v>
      </c>
      <c r="E84" s="158"/>
      <c r="F84" s="158"/>
      <c r="G84" s="55"/>
      <c r="H84" s="51">
        <f>SUM(H81:H83)</f>
        <v>0</v>
      </c>
      <c r="I84" s="14"/>
      <c r="J84" s="14"/>
      <c r="K84" s="14"/>
      <c r="L84" s="14"/>
    </row>
    <row r="85" spans="1:12" ht="17.25" hidden="1" customHeight="1">
      <c r="A85" s="136" t="s">
        <v>122</v>
      </c>
      <c r="B85" s="136"/>
      <c r="C85" s="136"/>
      <c r="D85" s="138"/>
      <c r="E85" s="138"/>
      <c r="F85" s="138"/>
      <c r="G85" s="138"/>
      <c r="H85" s="138"/>
      <c r="I85" s="14"/>
      <c r="J85" s="14"/>
      <c r="K85" s="14"/>
      <c r="L85" s="14"/>
    </row>
    <row r="86" spans="1:12" ht="49.5" hidden="1">
      <c r="A86" s="17"/>
      <c r="B86" s="58" t="s">
        <v>123</v>
      </c>
      <c r="C86" s="64" t="s">
        <v>124</v>
      </c>
      <c r="D86" s="65">
        <v>1</v>
      </c>
      <c r="E86" s="24" t="s">
        <v>42</v>
      </c>
      <c r="F86" s="65">
        <v>6</v>
      </c>
      <c r="G86" s="66">
        <v>0</v>
      </c>
      <c r="H86" s="26">
        <f t="shared" ref="H86:H87" si="1">D86*F86*G86</f>
        <v>0</v>
      </c>
      <c r="I86" s="14"/>
      <c r="J86" s="14"/>
      <c r="K86" s="14"/>
      <c r="L86" s="14"/>
    </row>
    <row r="87" spans="1:12" ht="33" hidden="1">
      <c r="A87" s="17"/>
      <c r="B87" s="58" t="s">
        <v>125</v>
      </c>
      <c r="C87" s="64" t="s">
        <v>126</v>
      </c>
      <c r="D87" s="65">
        <v>3</v>
      </c>
      <c r="E87" s="24" t="s">
        <v>42</v>
      </c>
      <c r="F87" s="65">
        <v>6</v>
      </c>
      <c r="G87" s="66">
        <v>0</v>
      </c>
      <c r="H87" s="26">
        <f t="shared" si="1"/>
        <v>0</v>
      </c>
      <c r="I87" s="14"/>
      <c r="J87" s="14"/>
      <c r="K87" s="14"/>
      <c r="L87" s="14"/>
    </row>
    <row r="88" spans="1:12" ht="17.25" hidden="1">
      <c r="A88" s="17"/>
      <c r="B88" s="161"/>
      <c r="C88" s="161"/>
      <c r="D88" s="67"/>
      <c r="E88" s="24" t="s">
        <v>42</v>
      </c>
      <c r="F88" s="68"/>
      <c r="G88" s="68" t="s">
        <v>116</v>
      </c>
      <c r="H88" s="69">
        <f>SUM(H86:H87)</f>
        <v>0</v>
      </c>
      <c r="I88" s="14"/>
      <c r="J88" s="14"/>
      <c r="K88" s="14"/>
      <c r="L88" s="14"/>
    </row>
    <row r="89" spans="1:12" s="8" customFormat="1" ht="33" hidden="1">
      <c r="A89" s="17">
        <v>37</v>
      </c>
      <c r="B89" s="70" t="s">
        <v>127</v>
      </c>
      <c r="C89" s="71" t="s">
        <v>128</v>
      </c>
      <c r="D89" s="72">
        <v>4</v>
      </c>
      <c r="E89" s="37" t="s">
        <v>129</v>
      </c>
      <c r="F89" s="73">
        <v>2</v>
      </c>
      <c r="G89" s="74">
        <v>0</v>
      </c>
      <c r="H89" s="39">
        <f>G89*F89*D89</f>
        <v>0</v>
      </c>
    </row>
    <row r="90" spans="1:12" ht="49.5" hidden="1">
      <c r="A90" s="17">
        <v>38</v>
      </c>
      <c r="B90" s="75" t="s">
        <v>130</v>
      </c>
      <c r="C90" s="76" t="s">
        <v>131</v>
      </c>
      <c r="D90" s="67">
        <v>4</v>
      </c>
      <c r="E90" s="24" t="s">
        <v>129</v>
      </c>
      <c r="F90" s="65">
        <v>4</v>
      </c>
      <c r="G90" s="66">
        <v>0</v>
      </c>
      <c r="H90" s="26">
        <f t="shared" ref="H90:H93" si="2">G90*F90*D90</f>
        <v>0</v>
      </c>
      <c r="I90" s="14"/>
      <c r="J90" s="14"/>
      <c r="K90" s="14"/>
      <c r="L90" s="14"/>
    </row>
    <row r="91" spans="1:12" ht="49.5" hidden="1">
      <c r="A91" s="17">
        <v>39</v>
      </c>
      <c r="B91" s="76" t="s">
        <v>132</v>
      </c>
      <c r="C91" s="76" t="s">
        <v>131</v>
      </c>
      <c r="D91" s="65">
        <v>4</v>
      </c>
      <c r="E91" s="24" t="s">
        <v>129</v>
      </c>
      <c r="F91" s="65">
        <v>4</v>
      </c>
      <c r="G91" s="66">
        <v>0</v>
      </c>
      <c r="H91" s="26">
        <f t="shared" si="2"/>
        <v>0</v>
      </c>
      <c r="I91" s="14"/>
      <c r="J91" s="14"/>
      <c r="K91" s="14"/>
      <c r="L91" s="14"/>
    </row>
    <row r="92" spans="1:12" ht="49.5" hidden="1">
      <c r="A92" s="17">
        <v>40</v>
      </c>
      <c r="B92" s="76" t="s">
        <v>133</v>
      </c>
      <c r="C92" s="76" t="s">
        <v>131</v>
      </c>
      <c r="D92" s="65">
        <v>4</v>
      </c>
      <c r="E92" s="24" t="s">
        <v>129</v>
      </c>
      <c r="F92" s="65">
        <v>4</v>
      </c>
      <c r="G92" s="66">
        <v>0</v>
      </c>
      <c r="H92" s="26">
        <f t="shared" si="2"/>
        <v>0</v>
      </c>
      <c r="I92" s="14"/>
      <c r="J92" s="14"/>
      <c r="K92" s="14"/>
      <c r="L92" s="14"/>
    </row>
    <row r="93" spans="1:12" ht="49.5" hidden="1">
      <c r="A93" s="17">
        <v>41</v>
      </c>
      <c r="B93" s="76" t="s">
        <v>134</v>
      </c>
      <c r="C93" s="76" t="s">
        <v>131</v>
      </c>
      <c r="D93" s="65">
        <v>4</v>
      </c>
      <c r="E93" s="24" t="s">
        <v>129</v>
      </c>
      <c r="F93" s="65">
        <v>4</v>
      </c>
      <c r="G93" s="66">
        <v>0</v>
      </c>
      <c r="H93" s="26">
        <f t="shared" si="2"/>
        <v>0</v>
      </c>
      <c r="I93" s="14"/>
      <c r="J93" s="14"/>
      <c r="K93" s="14"/>
      <c r="L93" s="14"/>
    </row>
    <row r="94" spans="1:12" ht="17.25" hidden="1">
      <c r="A94" s="17"/>
      <c r="B94" s="157"/>
      <c r="C94" s="157"/>
      <c r="D94" s="139" t="s">
        <v>43</v>
      </c>
      <c r="E94" s="139"/>
      <c r="F94" s="139"/>
      <c r="G94" s="139"/>
      <c r="H94" s="77">
        <f>SUM(H89:H93)</f>
        <v>0</v>
      </c>
      <c r="I94" s="14"/>
      <c r="J94" s="14"/>
      <c r="K94" s="14"/>
      <c r="L94" s="14"/>
    </row>
    <row r="95" spans="1:12" ht="17.25" hidden="1">
      <c r="A95" s="17"/>
      <c r="B95" s="154"/>
      <c r="C95" s="154"/>
      <c r="D95" s="139" t="s">
        <v>45</v>
      </c>
      <c r="E95" s="139"/>
      <c r="F95" s="139"/>
      <c r="G95" s="139"/>
      <c r="H95" s="51">
        <f>H88+H94</f>
        <v>0</v>
      </c>
      <c r="I95" s="14"/>
      <c r="J95" s="14"/>
      <c r="K95" s="14"/>
      <c r="L95" s="14"/>
    </row>
    <row r="96" spans="1:12" ht="32.25" customHeight="1">
      <c r="A96" s="162" t="s">
        <v>135</v>
      </c>
      <c r="B96" s="162"/>
      <c r="C96" s="162"/>
      <c r="D96" s="162"/>
      <c r="E96" s="162"/>
      <c r="F96" s="162"/>
      <c r="G96" s="162"/>
      <c r="H96" s="78">
        <f>H65+H42+H54+H49+H31+H23+H17+H10</f>
        <v>44706</v>
      </c>
      <c r="I96" s="14"/>
      <c r="J96" s="14"/>
      <c r="K96" s="14"/>
      <c r="L96" s="14"/>
    </row>
    <row r="97" spans="1:12" ht="17.25">
      <c r="A97" s="163"/>
      <c r="B97" s="163"/>
      <c r="C97" s="163"/>
      <c r="D97" s="163"/>
      <c r="E97" s="163"/>
      <c r="F97" s="163"/>
      <c r="G97" s="163"/>
      <c r="H97" s="79"/>
      <c r="I97" s="14"/>
      <c r="J97" s="14"/>
      <c r="K97" s="14"/>
      <c r="L97" s="14"/>
    </row>
    <row r="98" spans="1:12" ht="17.25">
      <c r="B98" s="80"/>
      <c r="C98" s="81"/>
      <c r="D98" s="82"/>
      <c r="E98" s="82"/>
      <c r="F98" s="82"/>
      <c r="G98" s="83"/>
      <c r="H98" s="79"/>
      <c r="I98" s="14"/>
      <c r="J98" s="14"/>
      <c r="K98" s="14"/>
      <c r="L98" s="14"/>
    </row>
    <row r="99" spans="1:12" ht="17.25">
      <c r="B99" s="80"/>
      <c r="C99" s="81"/>
      <c r="D99" s="82"/>
      <c r="E99" s="82"/>
      <c r="F99" s="82"/>
      <c r="G99" s="83"/>
      <c r="H99" s="79"/>
      <c r="I99" s="14"/>
      <c r="J99" s="14"/>
      <c r="K99" s="14"/>
      <c r="L99" s="14"/>
    </row>
    <row r="100" spans="1:12" ht="17.25">
      <c r="B100" s="80"/>
      <c r="C100" s="81"/>
      <c r="D100" s="82"/>
      <c r="E100" s="82"/>
      <c r="F100" s="82"/>
      <c r="G100" s="83"/>
      <c r="H100" s="79"/>
      <c r="I100" s="14"/>
      <c r="J100" s="14"/>
      <c r="K100" s="14"/>
      <c r="L100" s="14"/>
    </row>
    <row r="101" spans="1:12" ht="17.25">
      <c r="B101" s="80"/>
      <c r="C101" s="81"/>
      <c r="D101" s="82"/>
      <c r="E101" s="82"/>
      <c r="F101" s="82"/>
      <c r="G101" s="83"/>
      <c r="H101" s="79"/>
      <c r="I101" s="14"/>
      <c r="J101" s="14"/>
      <c r="K101" s="14"/>
      <c r="L101" s="14"/>
    </row>
    <row r="102" spans="1:12" ht="17.25">
      <c r="B102" s="79"/>
      <c r="C102" s="79"/>
      <c r="D102" s="82"/>
      <c r="E102" s="82"/>
      <c r="F102" s="82"/>
      <c r="G102" s="83"/>
      <c r="H102" s="79"/>
      <c r="I102" s="14"/>
      <c r="J102" s="14"/>
      <c r="K102" s="14"/>
      <c r="L102" s="14"/>
    </row>
    <row r="103" spans="1:12" ht="17.25">
      <c r="B103" s="79"/>
      <c r="C103" s="79"/>
      <c r="D103" s="82"/>
      <c r="E103" s="82"/>
      <c r="F103" s="82"/>
      <c r="G103" s="83"/>
      <c r="H103" s="79"/>
      <c r="I103" s="14"/>
      <c r="J103" s="14"/>
      <c r="K103" s="14"/>
      <c r="L103" s="14"/>
    </row>
    <row r="104" spans="1:12" ht="17.25">
      <c r="B104" s="79"/>
      <c r="C104" s="79"/>
      <c r="D104" s="82"/>
      <c r="E104" s="82"/>
      <c r="F104" s="82"/>
      <c r="G104" s="83"/>
      <c r="H104" s="79"/>
      <c r="I104" s="14"/>
      <c r="J104" s="14"/>
      <c r="K104" s="14"/>
      <c r="L104" s="14"/>
    </row>
    <row r="105" spans="1:12" ht="17.25">
      <c r="B105" s="79"/>
      <c r="C105" s="79"/>
      <c r="D105" s="82"/>
      <c r="E105" s="82"/>
      <c r="F105" s="82"/>
      <c r="G105" s="83"/>
      <c r="H105" s="79"/>
      <c r="I105" s="14"/>
      <c r="J105" s="14"/>
      <c r="K105" s="14"/>
      <c r="L105" s="14"/>
    </row>
    <row r="106" spans="1:12" ht="17.25">
      <c r="B106" s="79"/>
      <c r="C106" s="79"/>
      <c r="D106" s="82"/>
      <c r="E106" s="82"/>
      <c r="F106" s="82"/>
      <c r="G106" s="83"/>
      <c r="H106" s="79"/>
      <c r="I106" s="14"/>
      <c r="J106" s="14"/>
      <c r="K106" s="14"/>
      <c r="L106" s="14"/>
    </row>
    <row r="107" spans="1:12" ht="17.25">
      <c r="B107" s="79"/>
      <c r="C107" s="79"/>
      <c r="D107" s="82"/>
      <c r="E107" s="82"/>
      <c r="F107" s="82"/>
      <c r="G107" s="83"/>
      <c r="H107" s="79"/>
      <c r="I107" s="14"/>
      <c r="J107" s="14"/>
      <c r="K107" s="14"/>
      <c r="L107" s="14"/>
    </row>
    <row r="108" spans="1:12" ht="17.25">
      <c r="B108" s="79"/>
      <c r="C108" s="79"/>
      <c r="D108" s="82"/>
      <c r="E108" s="82"/>
      <c r="F108" s="82"/>
      <c r="G108" s="83"/>
      <c r="H108" s="79"/>
      <c r="I108" s="14"/>
      <c r="J108" s="14"/>
      <c r="K108" s="14"/>
      <c r="L108" s="14"/>
    </row>
    <row r="109" spans="1:12" ht="17.25">
      <c r="B109" s="79"/>
      <c r="C109" s="79"/>
      <c r="D109" s="82"/>
      <c r="E109" s="82"/>
      <c r="F109" s="82"/>
      <c r="G109" s="83"/>
      <c r="H109" s="79"/>
      <c r="I109" s="14"/>
      <c r="J109" s="14"/>
      <c r="K109" s="14"/>
      <c r="L109" s="14"/>
    </row>
    <row r="110" spans="1:12" ht="17.25">
      <c r="B110" s="79"/>
      <c r="C110" s="79"/>
      <c r="D110" s="82"/>
      <c r="E110" s="82"/>
      <c r="F110" s="82"/>
      <c r="G110" s="83"/>
      <c r="H110" s="79"/>
      <c r="I110" s="14"/>
      <c r="J110" s="14"/>
      <c r="K110" s="14"/>
      <c r="L110" s="14"/>
    </row>
    <row r="111" spans="1:12" ht="17.25">
      <c r="B111" s="79"/>
      <c r="C111" s="79"/>
      <c r="D111" s="82"/>
      <c r="E111" s="82"/>
      <c r="F111" s="82"/>
      <c r="G111" s="83"/>
      <c r="H111" s="79"/>
      <c r="I111" s="14"/>
      <c r="J111" s="14"/>
      <c r="K111" s="14"/>
      <c r="L111" s="14"/>
    </row>
    <row r="112" spans="1:12" ht="17.25">
      <c r="B112" s="79"/>
      <c r="C112" s="79"/>
      <c r="D112" s="82"/>
      <c r="E112" s="82"/>
      <c r="F112" s="82"/>
      <c r="G112" s="83"/>
      <c r="H112" s="79"/>
      <c r="I112" s="14"/>
      <c r="J112" s="14"/>
      <c r="K112" s="14"/>
      <c r="L112" s="14"/>
    </row>
    <row r="113" spans="2:12" ht="17.25">
      <c r="B113" s="79"/>
      <c r="C113" s="79"/>
      <c r="D113" s="82"/>
      <c r="E113" s="82"/>
      <c r="F113" s="82"/>
      <c r="G113" s="83"/>
      <c r="H113" s="79"/>
      <c r="I113" s="14"/>
      <c r="J113" s="14"/>
      <c r="K113" s="14"/>
      <c r="L113" s="14"/>
    </row>
    <row r="114" spans="2:12" ht="17.25">
      <c r="B114" s="79"/>
      <c r="C114" s="79"/>
      <c r="D114" s="82"/>
      <c r="E114" s="82"/>
      <c r="F114" s="82"/>
      <c r="G114" s="83"/>
      <c r="H114" s="79"/>
      <c r="I114" s="14"/>
      <c r="J114" s="14"/>
      <c r="K114" s="14"/>
      <c r="L114" s="14"/>
    </row>
    <row r="115" spans="2:12" ht="17.25">
      <c r="B115" s="79"/>
      <c r="C115" s="79"/>
      <c r="D115" s="82"/>
      <c r="E115" s="82"/>
      <c r="F115" s="82"/>
      <c r="G115" s="83"/>
      <c r="H115" s="79"/>
      <c r="I115" s="14"/>
      <c r="J115" s="14"/>
      <c r="K115" s="14"/>
      <c r="L115" s="14"/>
    </row>
    <row r="116" spans="2:12" ht="17.25">
      <c r="B116" s="80"/>
      <c r="C116" s="81"/>
      <c r="D116" s="82"/>
      <c r="E116" s="82"/>
      <c r="F116" s="82"/>
      <c r="G116" s="83"/>
      <c r="H116" s="84"/>
    </row>
    <row r="117" spans="2:12" ht="17.25">
      <c r="B117" s="80"/>
      <c r="C117" s="81"/>
      <c r="D117" s="82"/>
      <c r="E117" s="82"/>
      <c r="F117" s="82"/>
      <c r="G117" s="83"/>
      <c r="H117" s="84"/>
    </row>
    <row r="118" spans="2:12" ht="17.25">
      <c r="B118" s="80"/>
      <c r="C118" s="81"/>
      <c r="D118" s="82"/>
      <c r="E118" s="82"/>
      <c r="F118" s="82"/>
      <c r="G118" s="83"/>
      <c r="H118" s="84"/>
    </row>
    <row r="119" spans="2:12" ht="17.25">
      <c r="B119" s="80"/>
      <c r="C119" s="81"/>
      <c r="D119" s="82"/>
      <c r="E119" s="82"/>
      <c r="F119" s="82"/>
      <c r="G119" s="83"/>
      <c r="H119" s="84"/>
    </row>
    <row r="120" spans="2:12" ht="17.25">
      <c r="B120" s="80"/>
      <c r="C120" s="81"/>
      <c r="D120" s="82"/>
      <c r="E120" s="82"/>
      <c r="F120" s="82"/>
      <c r="G120" s="83"/>
      <c r="H120" s="84"/>
    </row>
    <row r="121" spans="2:12" ht="17.25">
      <c r="B121" s="80"/>
      <c r="C121" s="81"/>
      <c r="D121" s="82"/>
      <c r="E121" s="82"/>
      <c r="F121" s="82"/>
      <c r="G121" s="83"/>
      <c r="H121" s="84"/>
    </row>
    <row r="122" spans="2:12" ht="17.25">
      <c r="B122" s="80"/>
      <c r="C122" s="81"/>
      <c r="D122" s="82"/>
      <c r="E122" s="82"/>
      <c r="F122" s="82"/>
      <c r="G122" s="83"/>
      <c r="H122" s="84"/>
    </row>
    <row r="123" spans="2:12" ht="17.25">
      <c r="B123" s="80"/>
      <c r="C123" s="81"/>
      <c r="D123" s="82"/>
      <c r="E123" s="82"/>
      <c r="F123" s="82"/>
      <c r="G123" s="83"/>
      <c r="H123" s="84"/>
    </row>
    <row r="124" spans="2:12" ht="17.25">
      <c r="B124" s="80"/>
      <c r="C124" s="81"/>
      <c r="D124" s="82"/>
      <c r="E124" s="82"/>
      <c r="F124" s="82"/>
      <c r="G124" s="83"/>
      <c r="H124" s="84"/>
    </row>
    <row r="125" spans="2:12" ht="17.25">
      <c r="B125" s="80"/>
      <c r="C125" s="81"/>
      <c r="D125" s="82"/>
      <c r="E125" s="82"/>
      <c r="F125" s="82"/>
      <c r="G125" s="83"/>
      <c r="H125" s="84"/>
    </row>
    <row r="126" spans="2:12" ht="17.25">
      <c r="B126" s="80"/>
      <c r="C126" s="81"/>
      <c r="D126" s="82"/>
      <c r="E126" s="82"/>
      <c r="F126" s="82"/>
      <c r="G126" s="83"/>
      <c r="H126" s="84"/>
    </row>
    <row r="127" spans="2:12" ht="17.25">
      <c r="B127" s="80"/>
      <c r="C127" s="81"/>
      <c r="D127" s="82"/>
      <c r="E127" s="82"/>
      <c r="F127" s="82"/>
      <c r="G127" s="83"/>
      <c r="H127" s="84"/>
    </row>
    <row r="128" spans="2:12" ht="17.25">
      <c r="B128" s="80"/>
      <c r="C128" s="81"/>
      <c r="D128" s="82"/>
      <c r="E128" s="82"/>
      <c r="F128" s="82"/>
      <c r="G128" s="83"/>
      <c r="H128" s="84"/>
    </row>
    <row r="129" spans="2:8" ht="17.25">
      <c r="B129" s="80"/>
      <c r="C129" s="81"/>
      <c r="D129" s="82"/>
      <c r="E129" s="82"/>
      <c r="F129" s="82"/>
      <c r="G129" s="83"/>
      <c r="H129" s="84"/>
    </row>
    <row r="130" spans="2:8" ht="17.25">
      <c r="B130" s="80"/>
      <c r="C130" s="81"/>
      <c r="D130" s="82"/>
      <c r="E130" s="82"/>
      <c r="F130" s="82"/>
      <c r="G130" s="83"/>
      <c r="H130" s="84"/>
    </row>
    <row r="131" spans="2:8" ht="17.25">
      <c r="B131" s="80"/>
      <c r="C131" s="81"/>
      <c r="D131" s="82"/>
      <c r="E131" s="82"/>
      <c r="F131" s="82"/>
      <c r="G131" s="83"/>
      <c r="H131" s="84"/>
    </row>
    <row r="132" spans="2:8" ht="17.25">
      <c r="B132" s="80"/>
      <c r="C132" s="81"/>
      <c r="D132" s="82"/>
      <c r="E132" s="82"/>
      <c r="F132" s="82"/>
      <c r="G132" s="83"/>
      <c r="H132" s="84"/>
    </row>
    <row r="133" spans="2:8" ht="17.25">
      <c r="B133" s="80"/>
      <c r="C133" s="81"/>
      <c r="D133" s="82"/>
      <c r="E133" s="82"/>
      <c r="F133" s="82"/>
      <c r="G133" s="83"/>
      <c r="H133" s="84"/>
    </row>
    <row r="134" spans="2:8" ht="17.25">
      <c r="B134" s="80"/>
      <c r="C134" s="81"/>
      <c r="D134" s="82"/>
      <c r="E134" s="82"/>
      <c r="F134" s="82"/>
      <c r="G134" s="83"/>
      <c r="H134" s="84"/>
    </row>
    <row r="135" spans="2:8" ht="17.25">
      <c r="B135" s="80"/>
      <c r="C135" s="81"/>
      <c r="D135" s="82"/>
      <c r="E135" s="82"/>
      <c r="F135" s="82"/>
      <c r="G135" s="83"/>
      <c r="H135" s="84"/>
    </row>
    <row r="136" spans="2:8" ht="17.25">
      <c r="B136" s="80"/>
      <c r="C136" s="81"/>
      <c r="D136" s="82"/>
      <c r="E136" s="82"/>
      <c r="F136" s="82"/>
      <c r="G136" s="83"/>
      <c r="H136" s="84"/>
    </row>
    <row r="137" spans="2:8" ht="17.25">
      <c r="B137" s="80"/>
      <c r="C137" s="81"/>
      <c r="D137" s="82"/>
      <c r="E137" s="82"/>
      <c r="F137" s="82"/>
      <c r="G137" s="83"/>
      <c r="H137" s="84"/>
    </row>
    <row r="138" spans="2:8" ht="17.25">
      <c r="B138" s="80"/>
      <c r="C138" s="81"/>
      <c r="D138" s="82"/>
      <c r="E138" s="82"/>
      <c r="F138" s="82"/>
      <c r="G138" s="83"/>
      <c r="H138" s="84"/>
    </row>
    <row r="139" spans="2:8" ht="17.25">
      <c r="B139" s="80"/>
      <c r="C139" s="81"/>
      <c r="D139" s="82"/>
      <c r="E139" s="82"/>
      <c r="F139" s="82"/>
      <c r="G139" s="83"/>
      <c r="H139" s="84"/>
    </row>
    <row r="140" spans="2:8" ht="17.25">
      <c r="B140" s="80"/>
      <c r="C140" s="81"/>
      <c r="D140" s="82"/>
      <c r="E140" s="82"/>
      <c r="F140" s="82"/>
      <c r="G140" s="83"/>
      <c r="H140" s="84"/>
    </row>
    <row r="141" spans="2:8" ht="17.25">
      <c r="B141" s="80"/>
      <c r="C141" s="81"/>
      <c r="D141" s="82"/>
      <c r="E141" s="82"/>
      <c r="F141" s="82"/>
      <c r="G141" s="83"/>
      <c r="H141" s="84"/>
    </row>
    <row r="142" spans="2:8" ht="17.25">
      <c r="B142" s="80"/>
      <c r="C142" s="81"/>
      <c r="D142" s="82"/>
      <c r="E142" s="82"/>
      <c r="F142" s="82"/>
      <c r="G142" s="83"/>
      <c r="H142" s="84"/>
    </row>
    <row r="143" spans="2:8" ht="17.25">
      <c r="B143" s="80"/>
      <c r="C143" s="81"/>
      <c r="D143" s="82"/>
      <c r="E143" s="82"/>
      <c r="F143" s="82"/>
      <c r="G143" s="83"/>
      <c r="H143" s="84"/>
    </row>
    <row r="144" spans="2:8" ht="17.25">
      <c r="B144" s="80"/>
      <c r="C144" s="81"/>
      <c r="D144" s="82"/>
      <c r="E144" s="82"/>
      <c r="F144" s="82"/>
      <c r="G144" s="83"/>
      <c r="H144" s="84"/>
    </row>
    <row r="145" spans="2:8" ht="17.25">
      <c r="B145" s="80"/>
      <c r="C145" s="81"/>
      <c r="D145" s="82"/>
      <c r="E145" s="82"/>
      <c r="F145" s="82"/>
      <c r="G145" s="83"/>
      <c r="H145" s="84"/>
    </row>
    <row r="146" spans="2:8" ht="17.25">
      <c r="B146" s="80"/>
      <c r="C146" s="81"/>
      <c r="D146" s="82"/>
      <c r="E146" s="82"/>
      <c r="F146" s="82"/>
      <c r="G146" s="83"/>
      <c r="H146" s="84"/>
    </row>
    <row r="147" spans="2:8" ht="17.25">
      <c r="B147" s="80"/>
      <c r="C147" s="81"/>
      <c r="D147" s="82"/>
      <c r="E147" s="82"/>
      <c r="F147" s="82"/>
      <c r="G147" s="83"/>
      <c r="H147" s="84"/>
    </row>
    <row r="148" spans="2:8" ht="17.25">
      <c r="B148" s="80"/>
      <c r="C148" s="81"/>
      <c r="D148" s="82"/>
      <c r="E148" s="82"/>
      <c r="F148" s="82"/>
      <c r="G148" s="83"/>
      <c r="H148" s="84"/>
    </row>
    <row r="149" spans="2:8" ht="17.25">
      <c r="B149" s="80"/>
      <c r="C149" s="81"/>
      <c r="D149" s="82"/>
      <c r="E149" s="82"/>
      <c r="F149" s="82"/>
      <c r="G149" s="83"/>
      <c r="H149" s="84"/>
    </row>
    <row r="150" spans="2:8" ht="17.25">
      <c r="B150" s="80"/>
      <c r="C150" s="81"/>
      <c r="D150" s="82"/>
      <c r="E150" s="82"/>
      <c r="F150" s="82"/>
      <c r="G150" s="83"/>
      <c r="H150" s="84"/>
    </row>
    <row r="151" spans="2:8" ht="17.25">
      <c r="B151" s="80"/>
      <c r="C151" s="81"/>
      <c r="D151" s="82"/>
      <c r="E151" s="82"/>
      <c r="F151" s="82"/>
      <c r="G151" s="83"/>
      <c r="H151" s="84"/>
    </row>
    <row r="152" spans="2:8" ht="17.25">
      <c r="B152" s="80"/>
      <c r="C152" s="81"/>
      <c r="D152" s="82"/>
      <c r="E152" s="82"/>
      <c r="F152" s="82"/>
      <c r="G152" s="83"/>
      <c r="H152" s="84"/>
    </row>
    <row r="153" spans="2:8" ht="17.25">
      <c r="B153" s="80"/>
      <c r="C153" s="81"/>
      <c r="D153" s="82"/>
      <c r="E153" s="82"/>
      <c r="F153" s="82"/>
      <c r="G153" s="83"/>
      <c r="H153" s="84"/>
    </row>
    <row r="154" spans="2:8" ht="17.25">
      <c r="B154" s="80"/>
      <c r="C154" s="81"/>
      <c r="D154" s="82"/>
      <c r="E154" s="82"/>
      <c r="F154" s="82"/>
      <c r="G154" s="83"/>
      <c r="H154" s="84"/>
    </row>
    <row r="155" spans="2:8" ht="17.25">
      <c r="B155" s="80"/>
      <c r="C155" s="81"/>
      <c r="D155" s="82"/>
      <c r="E155" s="82"/>
      <c r="F155" s="82"/>
      <c r="G155" s="83"/>
      <c r="H155" s="84"/>
    </row>
    <row r="156" spans="2:8" ht="17.25">
      <c r="B156" s="80"/>
      <c r="C156" s="81"/>
      <c r="D156" s="82"/>
      <c r="E156" s="82"/>
      <c r="F156" s="82"/>
      <c r="G156" s="83"/>
      <c r="H156" s="84"/>
    </row>
    <row r="157" spans="2:8" ht="17.25">
      <c r="B157" s="80"/>
      <c r="C157" s="81"/>
      <c r="D157" s="82"/>
      <c r="E157" s="82"/>
      <c r="F157" s="82"/>
      <c r="G157" s="83"/>
      <c r="H157" s="84"/>
    </row>
    <row r="158" spans="2:8" ht="17.25">
      <c r="B158" s="80"/>
      <c r="C158" s="81"/>
      <c r="D158" s="82"/>
      <c r="E158" s="82"/>
      <c r="F158" s="82"/>
      <c r="G158" s="83"/>
      <c r="H158" s="84"/>
    </row>
    <row r="159" spans="2:8" ht="17.25">
      <c r="B159" s="80"/>
      <c r="C159" s="81"/>
      <c r="D159" s="82"/>
      <c r="E159" s="82"/>
      <c r="F159" s="82"/>
      <c r="G159" s="83"/>
      <c r="H159" s="84"/>
    </row>
    <row r="160" spans="2:8" ht="17.25">
      <c r="B160" s="80"/>
      <c r="C160" s="81"/>
      <c r="D160" s="82"/>
      <c r="E160" s="82"/>
      <c r="F160" s="82"/>
      <c r="G160" s="83"/>
      <c r="H160" s="84"/>
    </row>
    <row r="161" spans="2:8" ht="17.25">
      <c r="B161" s="80"/>
      <c r="C161" s="81"/>
      <c r="D161" s="82"/>
      <c r="E161" s="82"/>
      <c r="F161" s="82"/>
      <c r="G161" s="83"/>
      <c r="H161" s="84"/>
    </row>
    <row r="162" spans="2:8" ht="17.25">
      <c r="B162" s="80"/>
      <c r="C162" s="81"/>
      <c r="D162" s="82"/>
      <c r="E162" s="82"/>
      <c r="F162" s="82"/>
      <c r="G162" s="83"/>
      <c r="H162" s="84"/>
    </row>
    <row r="163" spans="2:8" ht="17.25">
      <c r="B163" s="80"/>
      <c r="C163" s="81"/>
      <c r="D163" s="82"/>
      <c r="E163" s="82"/>
      <c r="F163" s="82"/>
      <c r="G163" s="83"/>
      <c r="H163" s="84"/>
    </row>
    <row r="164" spans="2:8" ht="17.25">
      <c r="B164" s="80"/>
      <c r="C164" s="81"/>
      <c r="D164" s="82"/>
      <c r="E164" s="82"/>
      <c r="F164" s="82"/>
      <c r="G164" s="83"/>
      <c r="H164" s="84"/>
    </row>
    <row r="165" spans="2:8" ht="17.25">
      <c r="B165" s="80"/>
      <c r="C165" s="81"/>
      <c r="D165" s="82"/>
      <c r="E165" s="82"/>
      <c r="F165" s="82"/>
      <c r="G165" s="83"/>
      <c r="H165" s="84"/>
    </row>
    <row r="166" spans="2:8" ht="17.25">
      <c r="B166" s="80"/>
      <c r="C166" s="81"/>
      <c r="D166" s="82"/>
      <c r="E166" s="82"/>
      <c r="F166" s="82"/>
      <c r="G166" s="83"/>
      <c r="H166" s="84"/>
    </row>
    <row r="167" spans="2:8" ht="17.25">
      <c r="B167" s="80"/>
      <c r="C167" s="81"/>
      <c r="D167" s="82"/>
      <c r="E167" s="82"/>
      <c r="F167" s="82"/>
      <c r="G167" s="83"/>
      <c r="H167" s="84"/>
    </row>
    <row r="168" spans="2:8" ht="17.25">
      <c r="B168" s="80"/>
      <c r="C168" s="81"/>
      <c r="D168" s="82"/>
      <c r="E168" s="82"/>
      <c r="F168" s="82"/>
      <c r="G168" s="83"/>
      <c r="H168" s="84"/>
    </row>
    <row r="169" spans="2:8" ht="17.25">
      <c r="B169" s="80"/>
      <c r="C169" s="81"/>
      <c r="D169" s="82"/>
      <c r="E169" s="82"/>
      <c r="F169" s="82"/>
      <c r="G169" s="83"/>
      <c r="H169" s="84"/>
    </row>
    <row r="170" spans="2:8" ht="17.25">
      <c r="B170" s="80"/>
      <c r="C170" s="81"/>
      <c r="D170" s="82"/>
      <c r="E170" s="82"/>
      <c r="F170" s="82"/>
      <c r="G170" s="83"/>
      <c r="H170" s="84"/>
    </row>
    <row r="171" spans="2:8" ht="17.25">
      <c r="B171" s="80"/>
      <c r="C171" s="81"/>
      <c r="D171" s="82"/>
      <c r="E171" s="82"/>
      <c r="F171" s="82"/>
      <c r="G171" s="83"/>
      <c r="H171" s="84"/>
    </row>
    <row r="172" spans="2:8" ht="17.25">
      <c r="B172" s="80"/>
      <c r="C172" s="81"/>
      <c r="D172" s="82"/>
      <c r="E172" s="82"/>
      <c r="F172" s="82"/>
      <c r="G172" s="83"/>
      <c r="H172" s="84"/>
    </row>
    <row r="173" spans="2:8" ht="17.25">
      <c r="B173" s="80"/>
      <c r="C173" s="81"/>
      <c r="D173" s="82"/>
      <c r="E173" s="82"/>
      <c r="F173" s="82"/>
      <c r="G173" s="83"/>
      <c r="H173" s="84"/>
    </row>
    <row r="174" spans="2:8" ht="17.25">
      <c r="B174" s="80"/>
      <c r="C174" s="81"/>
      <c r="D174" s="82"/>
      <c r="E174" s="82"/>
      <c r="F174" s="82"/>
      <c r="G174" s="83"/>
      <c r="H174" s="84"/>
    </row>
  </sheetData>
  <mergeCells count="88">
    <mergeCell ref="A96:G96"/>
    <mergeCell ref="A97:G97"/>
    <mergeCell ref="K3:L6"/>
    <mergeCell ref="B88:C88"/>
    <mergeCell ref="B94:C94"/>
    <mergeCell ref="D94:G94"/>
    <mergeCell ref="B95:C95"/>
    <mergeCell ref="D95:G95"/>
    <mergeCell ref="B82:C82"/>
    <mergeCell ref="B84:C84"/>
    <mergeCell ref="D84:F84"/>
    <mergeCell ref="A85:C85"/>
    <mergeCell ref="D85:H85"/>
    <mergeCell ref="B78:C78"/>
    <mergeCell ref="D78:F78"/>
    <mergeCell ref="B79:C79"/>
    <mergeCell ref="B81:C81"/>
    <mergeCell ref="D81:F81"/>
    <mergeCell ref="B73:C73"/>
    <mergeCell ref="G73:H73"/>
    <mergeCell ref="B75:C75"/>
    <mergeCell ref="D75:F75"/>
    <mergeCell ref="B76:C76"/>
    <mergeCell ref="B69:C69"/>
    <mergeCell ref="D69:F69"/>
    <mergeCell ref="B70:C70"/>
    <mergeCell ref="B72:C72"/>
    <mergeCell ref="D72:F72"/>
    <mergeCell ref="B64:C64"/>
    <mergeCell ref="D64:G64"/>
    <mergeCell ref="B65:C65"/>
    <mergeCell ref="D65:G65"/>
    <mergeCell ref="B66:C66"/>
    <mergeCell ref="G66:H66"/>
    <mergeCell ref="B54:C54"/>
    <mergeCell ref="D54:G54"/>
    <mergeCell ref="A55:C55"/>
    <mergeCell ref="D55:H55"/>
    <mergeCell ref="A63:C63"/>
    <mergeCell ref="D63:G63"/>
    <mergeCell ref="A50:H50"/>
    <mergeCell ref="B52:C52"/>
    <mergeCell ref="D52:G52"/>
    <mergeCell ref="B53:C53"/>
    <mergeCell ref="D53:G53"/>
    <mergeCell ref="B47:C47"/>
    <mergeCell ref="D47:G47"/>
    <mergeCell ref="B48:C48"/>
    <mergeCell ref="D48:G48"/>
    <mergeCell ref="B49:C49"/>
    <mergeCell ref="D49:G49"/>
    <mergeCell ref="B41:C41"/>
    <mergeCell ref="D41:G41"/>
    <mergeCell ref="B42:C42"/>
    <mergeCell ref="D42:G42"/>
    <mergeCell ref="A43:H43"/>
    <mergeCell ref="B31:C31"/>
    <mergeCell ref="D31:G31"/>
    <mergeCell ref="A32:H32"/>
    <mergeCell ref="B40:C40"/>
    <mergeCell ref="D40:G40"/>
    <mergeCell ref="B23:C23"/>
    <mergeCell ref="D23:G23"/>
    <mergeCell ref="A24:H24"/>
    <mergeCell ref="D29:G29"/>
    <mergeCell ref="B30:C30"/>
    <mergeCell ref="D30:G30"/>
    <mergeCell ref="B17:C17"/>
    <mergeCell ref="D17:G17"/>
    <mergeCell ref="A18:H18"/>
    <mergeCell ref="D21:G21"/>
    <mergeCell ref="B22:C22"/>
    <mergeCell ref="D22:G22"/>
    <mergeCell ref="A11:C11"/>
    <mergeCell ref="D11:H11"/>
    <mergeCell ref="D15:G15"/>
    <mergeCell ref="B16:C16"/>
    <mergeCell ref="D16:G16"/>
    <mergeCell ref="D8:G8"/>
    <mergeCell ref="B9:C9"/>
    <mergeCell ref="D9:G9"/>
    <mergeCell ref="B10:C10"/>
    <mergeCell ref="D10:G10"/>
    <mergeCell ref="A1:H1"/>
    <mergeCell ref="C2:H2"/>
    <mergeCell ref="C3:H3"/>
    <mergeCell ref="A4:C4"/>
    <mergeCell ref="D4:H4"/>
  </mergeCells>
  <phoneticPr fontId="34" type="noConversion"/>
  <pageMargins left="0.69930555555555596" right="0.69930555555555596" top="0.75" bottom="0.75" header="0.3" footer="0.3"/>
  <pageSetup paperSize="9" scale="5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汇总</vt:lpstr>
      <vt:lpstr>分项</vt:lpstr>
      <vt:lpstr>分项!Print_Area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左立国</dc:creator>
  <cp:lastModifiedBy>微软用户</cp:lastModifiedBy>
  <dcterms:created xsi:type="dcterms:W3CDTF">2015-06-05T18:19:00Z</dcterms:created>
  <dcterms:modified xsi:type="dcterms:W3CDTF">2018-09-10T06:15:17Z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