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0" yWindow="0" windowWidth="24240" windowHeight="13740" tabRatio="500" activeTab="2"/>
  </bookViews>
  <sheets>
    <sheet name="Sols" sheetId="1" r:id="rId1"/>
    <sheet name="Murs" sheetId="2" r:id="rId2"/>
    <sheet name="Escaliers" sheetId="3" r:id="rId3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" i="1"/>
  <c r="I7" i="2"/>
  <c r="I8"/>
  <c r="I9"/>
  <c r="I10"/>
  <c r="I11"/>
  <c r="I12"/>
  <c r="I13"/>
  <c r="I14"/>
  <c r="I15"/>
  <c r="I16"/>
  <c r="I17"/>
  <c r="I18"/>
  <c r="I19"/>
  <c r="I20"/>
  <c r="I21"/>
  <c r="H21"/>
  <c r="G21"/>
  <c r="F21"/>
  <c r="E21"/>
  <c r="I11" i="3"/>
  <c r="I10"/>
  <c r="I9"/>
  <c r="I8"/>
  <c r="I7"/>
  <c r="E7" i="1"/>
  <c r="I7"/>
  <c r="E8"/>
  <c r="I8"/>
  <c r="E9"/>
  <c r="I9"/>
  <c r="E10"/>
  <c r="I10"/>
  <c r="E11"/>
  <c r="E12"/>
  <c r="I12"/>
  <c r="E13"/>
  <c r="I13"/>
  <c r="E14"/>
  <c r="I14"/>
  <c r="I15"/>
  <c r="I16"/>
  <c r="E17"/>
  <c r="F17"/>
  <c r="G17"/>
  <c r="H17"/>
  <c r="I17"/>
  <c r="F18"/>
  <c r="I18"/>
  <c r="F19"/>
  <c r="I19"/>
  <c r="F20"/>
  <c r="I20"/>
  <c r="F21"/>
  <c r="I21"/>
  <c r="F22"/>
  <c r="G22"/>
  <c r="I22"/>
  <c r="F23"/>
  <c r="G23"/>
  <c r="I23"/>
  <c r="F24"/>
  <c r="G24"/>
  <c r="I24"/>
  <c r="F25"/>
  <c r="I25"/>
  <c r="I26"/>
  <c r="F27"/>
  <c r="I27"/>
  <c r="I28"/>
  <c r="F29"/>
  <c r="I29"/>
  <c r="F30"/>
  <c r="I30"/>
  <c r="I31"/>
  <c r="I32"/>
  <c r="I33"/>
  <c r="I34"/>
  <c r="I35"/>
  <c r="I36"/>
  <c r="I37"/>
  <c r="I38"/>
  <c r="I39"/>
  <c r="I40"/>
  <c r="I41"/>
  <c r="I42"/>
  <c r="H42"/>
  <c r="G42"/>
  <c r="F42"/>
  <c r="E42"/>
</calcChain>
</file>

<file path=xl/sharedStrings.xml><?xml version="1.0" encoding="utf-8"?>
<sst xmlns="http://schemas.openxmlformats.org/spreadsheetml/2006/main" count="313" uniqueCount="105">
  <si>
    <t>N°</t>
  </si>
  <si>
    <t>TOTAL</t>
  </si>
  <si>
    <t xml:space="preserve"> -</t>
  </si>
  <si>
    <t>TOTAL GLOBAL</t>
  </si>
  <si>
    <t>Selection Catalogue (Voyage Yann)</t>
  </si>
  <si>
    <t>?</t>
  </si>
  <si>
    <t>185 M2</t>
  </si>
  <si>
    <t>210cmx250cm</t>
  </si>
  <si>
    <t>30cmx12cm</t>
  </si>
  <si>
    <t>15cmx120cm</t>
  </si>
  <si>
    <t>TOTAL GENERAL</t>
  </si>
  <si>
    <t>Pas de plinthes car Carelages murale</t>
  </si>
  <si>
    <t>REVETEMENT AU SOL</t>
  </si>
  <si>
    <t>NB: with augmentation</t>
  </si>
  <si>
    <t>LOCALIZATION</t>
  </si>
  <si>
    <t>Color/Model</t>
  </si>
  <si>
    <t>Size Height x Lenght</t>
  </si>
  <si>
    <r>
      <t>QUANTITY ( m</t>
    </r>
    <r>
      <rPr>
        <b/>
        <vertAlign val="superscript"/>
        <sz val="16"/>
        <rFont val="Arial"/>
        <family val="2"/>
      </rPr>
      <t>2</t>
    </r>
    <r>
      <rPr>
        <b/>
        <sz val="16"/>
        <rFont val="Arial"/>
        <family val="2"/>
      </rPr>
      <t xml:space="preserve"> )</t>
    </r>
  </si>
  <si>
    <t>G/F</t>
  </si>
  <si>
    <t>1st Floor</t>
  </si>
  <si>
    <t>2nd F</t>
  </si>
  <si>
    <t>3rd F</t>
  </si>
  <si>
    <t>Skirting board lenght</t>
  </si>
  <si>
    <t>Reception Secretariat</t>
  </si>
  <si>
    <t>Sécrétariat Repro (printing service)</t>
  </si>
  <si>
    <t>Archive</t>
  </si>
  <si>
    <t>Electric generator plant room</t>
  </si>
  <si>
    <t>Drivers room</t>
  </si>
  <si>
    <t>Guardians room</t>
  </si>
  <si>
    <t>Rear toilet</t>
  </si>
  <si>
    <t>Visitor's toilet</t>
  </si>
  <si>
    <t>Caisse (checkout/cash register ?)</t>
  </si>
  <si>
    <t>Paralegals + closets</t>
  </si>
  <si>
    <t>Office Lawyer 1</t>
  </si>
  <si>
    <t>Office Lawyer 2</t>
  </si>
  <si>
    <t>Office Lawyer 3</t>
  </si>
  <si>
    <t>Office Lawyer 4</t>
  </si>
  <si>
    <t>Office Lawyer 5</t>
  </si>
  <si>
    <t>Meeting room + closets</t>
  </si>
  <si>
    <t>DG office + closets</t>
  </si>
  <si>
    <t>Office Paysagé + closets</t>
  </si>
  <si>
    <t>Private secretariat</t>
  </si>
  <si>
    <t>Waiting room</t>
  </si>
  <si>
    <t>Rest area</t>
  </si>
  <si>
    <t>DG toilets</t>
  </si>
  <si>
    <t>BP toilets</t>
  </si>
  <si>
    <t>Toilets private secretariat</t>
  </si>
  <si>
    <t>Canteen &amp; kitchen area</t>
  </si>
  <si>
    <t>Passage way / corridors</t>
  </si>
  <si>
    <t>Secretariat pool - main secretariat office ?</t>
  </si>
  <si>
    <t>Assistants toilets</t>
  </si>
  <si>
    <t>Toilets lawyer 1</t>
  </si>
  <si>
    <t>Toilets lawyer 2</t>
  </si>
  <si>
    <t>Toilets lawyer 3</t>
  </si>
  <si>
    <t>Toilets lawyer 4</t>
  </si>
  <si>
    <t>Toilets lawyer 5</t>
  </si>
  <si>
    <t>Toilets Secretariat pool</t>
  </si>
  <si>
    <t xml:space="preserve"> Catalogue Selection (Voyage Yann)</t>
  </si>
  <si>
    <t>Garage(ground to cover with washed gravel)</t>
  </si>
  <si>
    <t>Color</t>
  </si>
  <si>
    <r>
      <t>QUANTITY ( m</t>
    </r>
    <r>
      <rPr>
        <b/>
        <vertAlign val="superscript"/>
        <sz val="18"/>
        <rFont val="Arial"/>
        <family val="2"/>
      </rPr>
      <t>2</t>
    </r>
    <r>
      <rPr>
        <b/>
        <sz val="18"/>
        <rFont val="Arial"/>
        <family val="2"/>
      </rPr>
      <t xml:space="preserve"> )</t>
    </r>
  </si>
  <si>
    <t>COLOR/ MODEL</t>
  </si>
  <si>
    <t>SIZE             Height x Width (cm)</t>
  </si>
  <si>
    <t>Canteen + Kitchen Area</t>
  </si>
  <si>
    <t>Rear toilets</t>
  </si>
  <si>
    <t>Visitors toilets</t>
  </si>
  <si>
    <t>Lawyer toilets 1</t>
  </si>
  <si>
    <t>Lawyer toilets 2</t>
  </si>
  <si>
    <t>Lawyer toilets 3</t>
  </si>
  <si>
    <t>Lawyer toilets 4</t>
  </si>
  <si>
    <t>Lawyer toilets 5</t>
  </si>
  <si>
    <t>Private Secretariat toilets</t>
  </si>
  <si>
    <t>Secreteriat toilets</t>
  </si>
  <si>
    <t>COLOR /MODEL</t>
  </si>
  <si>
    <t>SIZE               Height x Lenght (Cm)</t>
  </si>
  <si>
    <t>Step of 30cm x 120cm</t>
  </si>
  <si>
    <t>Stair landing of 210cmx250cm</t>
  </si>
  <si>
    <t>Stair riser of 15cmx120cm</t>
  </si>
  <si>
    <r>
      <t xml:space="preserve">Step of 30cm x 120cm </t>
    </r>
    <r>
      <rPr>
        <b/>
        <sz val="16"/>
        <rFont val="Arial"/>
        <family val="2"/>
      </rPr>
      <t>(skirting board</t>
    </r>
    <r>
      <rPr>
        <sz val="16"/>
        <rFont val="Arial"/>
        <family val="2"/>
      </rPr>
      <t>)</t>
    </r>
  </si>
  <si>
    <r>
      <t>Stair riser of 15cmx120cm (</t>
    </r>
    <r>
      <rPr>
        <b/>
        <sz val="16"/>
        <rFont val="Arial"/>
        <family val="2"/>
      </rPr>
      <t>skirting board)</t>
    </r>
  </si>
  <si>
    <t>(3,42x2) + (2,47x2) - 0,9 = 10,88m</t>
  </si>
  <si>
    <t>(5,63x2) + (7,22x2) - 3    = 22,7m</t>
  </si>
  <si>
    <t>(3,42x2) + (3,94x2) - 0,9 = 13,82m</t>
  </si>
  <si>
    <t>(2,30x2)+(2,43x2) - 0,9 ? = 8,56m</t>
  </si>
  <si>
    <t>(2,16x2)+(3,04x2) - 0,8= 9,6m</t>
  </si>
  <si>
    <t>(1,70x2) + (2,01x2) - 0,8= 6,62m</t>
  </si>
  <si>
    <t>(2,01x4) - 0,8=7,24m</t>
  </si>
  <si>
    <t>161,69m</t>
  </si>
  <si>
    <t>((7,25+8,20)+(8,20-3,78)+(7,25-3,50)+2,58)) x3 =78,6m</t>
  </si>
  <si>
    <t>((3,60x2)+(4,03x2) -1,70)) x3= 40,68m</t>
  </si>
  <si>
    <t>((2,98x2)+(3,93x2) -1,70)) x3= 36,36m</t>
  </si>
  <si>
    <t>((3,62x2)+(3,93x2) -1,70)) x3= 40,2m</t>
  </si>
  <si>
    <t>(5,88x6)+(5,67x6)-((9x1,20)+1,51 +(2x 2,52))  = 52,67m</t>
  </si>
  <si>
    <t>((3,09x2) + (3,77x2) -1,70))x3= 36,06m</t>
  </si>
  <si>
    <t>((2,49x2) + (3,77x2) -1,70))x3= 32,46m</t>
  </si>
  <si>
    <t>((4,87x2) + (5,25x2)) - ((3x0,9) + 1,51)= 16,03m</t>
  </si>
  <si>
    <t>((4,87x2) + (5,25x2) - ((2x0,9) + 1,20 + 2,52))) x2= 29,44m</t>
  </si>
  <si>
    <t>(4,30x2) + (2,75x2) - ((0,9x2) + 0,8)) =11,5m</t>
  </si>
  <si>
    <t>(2,75x2) + (4,30x2) + (2,83x2) + (4,34x2) - (4x0,9) = 24,84m</t>
  </si>
  <si>
    <t>(((2,54x2) + (2,01x2)) - (0,9+0,8))x3 = 37,2m</t>
  </si>
  <si>
    <t>(2x1,97) x (2x2,75) - (0,8x2) = 7,84m</t>
  </si>
  <si>
    <t>684,99m</t>
  </si>
  <si>
    <r>
      <rPr>
        <b/>
        <sz val="18"/>
        <rFont val="宋体"/>
        <family val="3"/>
        <charset val="134"/>
      </rPr>
      <t>地砖</t>
    </r>
    <r>
      <rPr>
        <b/>
        <sz val="18"/>
        <rFont val="Arial"/>
        <family val="2"/>
      </rPr>
      <t>&amp; SKIRTING BOARD</t>
    </r>
    <phoneticPr fontId="16" type="noConversion"/>
  </si>
  <si>
    <r>
      <rPr>
        <b/>
        <sz val="18"/>
        <rFont val="宋体"/>
        <family val="3"/>
        <charset val="134"/>
      </rPr>
      <t>墙砖</t>
    </r>
    <r>
      <rPr>
        <b/>
        <sz val="18"/>
        <rFont val="Arial"/>
        <family val="2"/>
      </rPr>
      <t xml:space="preserve"> ( Height = 3 m)</t>
    </r>
    <phoneticPr fontId="16" type="noConversion"/>
  </si>
  <si>
    <r>
      <rPr>
        <b/>
        <sz val="18"/>
        <rFont val="宋体"/>
        <family val="3"/>
        <charset val="134"/>
      </rPr>
      <t>楼梯砖</t>
    </r>
    <r>
      <rPr>
        <b/>
        <sz val="18"/>
        <rFont val="Arial"/>
        <family val="2"/>
      </rPr>
      <t xml:space="preserve"> ( Hauteur = 3 m)</t>
    </r>
    <phoneticPr fontId="16" type="noConversion"/>
  </si>
</sst>
</file>

<file path=xl/styles.xml><?xml version="1.0" encoding="utf-8"?>
<styleSheet xmlns="http://schemas.openxmlformats.org/spreadsheetml/2006/main">
  <fonts count="18">
    <font>
      <sz val="12"/>
      <color theme="1"/>
      <name val="宋体"/>
      <family val="2"/>
      <scheme val="minor"/>
    </font>
    <font>
      <b/>
      <sz val="16"/>
      <name val="Arial"/>
      <family val="2"/>
    </font>
    <font>
      <b/>
      <vertAlign val="superscript"/>
      <sz val="16"/>
      <name val="Arial"/>
      <family val="2"/>
    </font>
    <font>
      <sz val="16"/>
      <name val="Arial"/>
      <family val="2"/>
    </font>
    <font>
      <sz val="16"/>
      <color theme="1"/>
      <name val="宋体"/>
      <family val="2"/>
      <scheme val="minor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b/>
      <sz val="18"/>
      <name val="Arial"/>
      <family val="2"/>
    </font>
    <font>
      <sz val="18"/>
      <color theme="1"/>
      <name val="宋体"/>
      <family val="2"/>
      <scheme val="minor"/>
    </font>
    <font>
      <b/>
      <vertAlign val="superscript"/>
      <sz val="18"/>
      <name val="Arial"/>
      <family val="2"/>
    </font>
    <font>
      <sz val="18"/>
      <name val="Arial"/>
      <family val="2"/>
    </font>
    <font>
      <b/>
      <u/>
      <sz val="16"/>
      <name val="Arial"/>
      <family val="2"/>
    </font>
    <font>
      <b/>
      <sz val="18"/>
      <color theme="1"/>
      <name val="宋体"/>
      <family val="2"/>
      <scheme val="minor"/>
    </font>
    <font>
      <b/>
      <u/>
      <sz val="12"/>
      <name val="Arial"/>
      <family val="2"/>
    </font>
    <font>
      <sz val="16"/>
      <color theme="1"/>
      <name val="Arial"/>
      <family val="2"/>
    </font>
    <font>
      <sz val="15"/>
      <name val="Arial"/>
      <family val="2"/>
    </font>
    <font>
      <sz val="9"/>
      <name val="宋体"/>
      <family val="3"/>
      <charset val="134"/>
      <scheme val="minor"/>
    </font>
    <font>
      <b/>
      <sz val="18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</borders>
  <cellStyleXfs count="7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wrapText="1"/>
    </xf>
    <xf numFmtId="0" fontId="1" fillId="3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3" fontId="1" fillId="3" borderId="3" xfId="0" applyNumberFormat="1" applyFont="1" applyFill="1" applyBorder="1" applyAlignment="1">
      <alignment horizontal="center"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3" fontId="1" fillId="3" borderId="1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vertical="center" wrapText="1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1" fillId="2" borderId="2" xfId="0" applyFon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4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 wrapText="1"/>
    </xf>
    <xf numFmtId="0" fontId="0" fillId="8" borderId="0" xfId="0" applyFill="1"/>
    <xf numFmtId="0" fontId="14" fillId="2" borderId="2" xfId="0" applyFont="1" applyFill="1" applyBorder="1" applyAlignment="1">
      <alignment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wrapText="1"/>
    </xf>
    <xf numFmtId="0" fontId="13" fillId="0" borderId="0" xfId="0" applyFont="1" applyAlignment="1">
      <alignment horizontal="left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</cellXfs>
  <cellStyles count="79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超链接" xfId="37" builtinId="8" hidden="1"/>
    <cellStyle name="超链接" xfId="39" builtinId="8" hidden="1"/>
    <cellStyle name="超链接" xfId="41" builtinId="8" hidden="1"/>
    <cellStyle name="超链接" xfId="43" builtinId="8" hidden="1"/>
    <cellStyle name="超链接" xfId="45" builtinId="8" hidden="1"/>
    <cellStyle name="超链接" xfId="47" builtinId="8" hidden="1"/>
    <cellStyle name="超链接" xfId="49" builtinId="8" hidden="1"/>
    <cellStyle name="超链接" xfId="51" builtinId="8" hidden="1"/>
    <cellStyle name="超链接" xfId="53" builtinId="8" hidden="1"/>
    <cellStyle name="超链接" xfId="55" builtinId="8" hidden="1"/>
    <cellStyle name="超链接" xfId="57" builtinId="8" hidden="1"/>
    <cellStyle name="超链接" xfId="59" builtinId="8" hidden="1"/>
    <cellStyle name="超链接" xfId="61" builtinId="8" hidden="1"/>
    <cellStyle name="超链接" xfId="63" builtinId="8" hidden="1"/>
    <cellStyle name="超链接" xfId="65" builtinId="8" hidden="1"/>
    <cellStyle name="超链接" xfId="67" builtinId="8" hidden="1"/>
    <cellStyle name="超链接" xfId="69" builtinId="8" hidden="1"/>
    <cellStyle name="超链接" xfId="71" builtinId="8" hidden="1"/>
    <cellStyle name="超链接" xfId="73" builtinId="8" hidden="1"/>
    <cellStyle name="超链接" xfId="75" builtinId="8" hidden="1"/>
    <cellStyle name="超链接" xfId="77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  <cellStyle name="已访问的超链接" xfId="24" builtinId="9" hidden="1"/>
    <cellStyle name="已访问的超链接" xfId="26" builtinId="9" hidden="1"/>
    <cellStyle name="已访问的超链接" xfId="28" builtinId="9" hidden="1"/>
    <cellStyle name="已访问的超链接" xfId="30" builtinId="9" hidden="1"/>
    <cellStyle name="已访问的超链接" xfId="32" builtinId="9" hidden="1"/>
    <cellStyle name="已访问的超链接" xfId="34" builtinId="9" hidden="1"/>
    <cellStyle name="已访问的超链接" xfId="36" builtinId="9" hidden="1"/>
    <cellStyle name="已访问的超链接" xfId="38" builtinId="9" hidden="1"/>
    <cellStyle name="已访问的超链接" xfId="40" builtinId="9" hidden="1"/>
    <cellStyle name="已访问的超链接" xfId="42" builtinId="9" hidden="1"/>
    <cellStyle name="已访问的超链接" xfId="44" builtinId="9" hidden="1"/>
    <cellStyle name="已访问的超链接" xfId="46" builtinId="9" hidden="1"/>
    <cellStyle name="已访问的超链接" xfId="48" builtinId="9" hidden="1"/>
    <cellStyle name="已访问的超链接" xfId="50" builtinId="9" hidden="1"/>
    <cellStyle name="已访问的超链接" xfId="52" builtinId="9" hidden="1"/>
    <cellStyle name="已访问的超链接" xfId="54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  <cellStyle name="已访问的超链接" xfId="64" builtinId="9" hidden="1"/>
    <cellStyle name="已访问的超链接" xfId="66" builtinId="9" hidden="1"/>
    <cellStyle name="已访问的超链接" xfId="68" builtinId="9" hidden="1"/>
    <cellStyle name="已访问的超链接" xfId="70" builtinId="9" hidden="1"/>
    <cellStyle name="已访问的超链接" xfId="72" builtinId="9" hidden="1"/>
    <cellStyle name="已访问的超链接" xfId="74" builtinId="9" hidden="1"/>
    <cellStyle name="已访问的超链接" xfId="76" builtinId="9" hidden="1"/>
    <cellStyle name="已访问的超链接" xfId="78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zoomScale="75" zoomScaleNormal="75" zoomScalePageLayoutView="75" workbookViewId="0">
      <selection activeCell="C8" sqref="C8"/>
    </sheetView>
  </sheetViews>
  <sheetFormatPr defaultColWidth="11" defaultRowHeight="14.25"/>
  <cols>
    <col min="1" max="1" width="14.125" style="1" customWidth="1"/>
    <col min="2" max="2" width="41.625" style="1" customWidth="1"/>
    <col min="3" max="3" width="27.5" style="1" customWidth="1"/>
    <col min="4" max="4" width="28.375" style="1" customWidth="1"/>
    <col min="5" max="5" width="18.5" style="1" customWidth="1"/>
    <col min="6" max="6" width="16" style="1" customWidth="1"/>
    <col min="7" max="7" width="15.625" style="1" customWidth="1"/>
    <col min="8" max="8" width="13.875" style="1" customWidth="1"/>
    <col min="9" max="9" width="17.5" style="1" customWidth="1"/>
    <col min="10" max="10" width="31.125" customWidth="1"/>
  </cols>
  <sheetData>
    <row r="1" spans="1:10" s="49" customFormat="1" ht="48" customHeight="1" thickTop="1" thickBot="1">
      <c r="A1" s="65" t="s">
        <v>102</v>
      </c>
      <c r="B1" s="66"/>
      <c r="C1" s="66"/>
      <c r="D1" s="66"/>
      <c r="E1" s="66"/>
      <c r="F1" s="66"/>
      <c r="G1" s="66"/>
      <c r="H1" s="66"/>
      <c r="I1" s="66"/>
      <c r="J1" s="67"/>
    </row>
    <row r="2" spans="1:10" ht="15" thickTop="1"/>
    <row r="3" spans="1:10" ht="18.95" customHeight="1">
      <c r="A3" s="53" t="s">
        <v>13</v>
      </c>
      <c r="B3" s="53"/>
    </row>
    <row r="4" spans="1:10" ht="15" thickBot="1"/>
    <row r="5" spans="1:10" ht="21" thickBot="1">
      <c r="A5" s="71" t="s">
        <v>0</v>
      </c>
      <c r="B5" s="71" t="s">
        <v>14</v>
      </c>
      <c r="C5" s="71" t="s">
        <v>15</v>
      </c>
      <c r="D5" s="71" t="s">
        <v>16</v>
      </c>
      <c r="E5" s="71" t="s">
        <v>17</v>
      </c>
      <c r="F5" s="71"/>
      <c r="G5" s="71"/>
      <c r="H5" s="71"/>
      <c r="I5" s="71"/>
      <c r="J5" s="63" t="s">
        <v>22</v>
      </c>
    </row>
    <row r="6" spans="1:10" ht="21" thickBot="1">
      <c r="A6" s="71"/>
      <c r="B6" s="71"/>
      <c r="C6" s="71"/>
      <c r="D6" s="71"/>
      <c r="E6" s="8" t="s">
        <v>18</v>
      </c>
      <c r="F6" s="8" t="s">
        <v>19</v>
      </c>
      <c r="G6" s="8" t="s">
        <v>20</v>
      </c>
      <c r="H6" s="8" t="s">
        <v>21</v>
      </c>
      <c r="I6" s="8" t="s">
        <v>1</v>
      </c>
      <c r="J6" s="64"/>
    </row>
    <row r="7" spans="1:10" ht="45" customHeight="1" thickBot="1">
      <c r="A7" s="43"/>
      <c r="B7" s="44" t="s">
        <v>23</v>
      </c>
      <c r="C7" s="45" t="s">
        <v>57</v>
      </c>
      <c r="D7" s="45" t="s">
        <v>57</v>
      </c>
      <c r="E7" s="46">
        <f>54+4</f>
        <v>58</v>
      </c>
      <c r="F7" s="47" t="s">
        <v>2</v>
      </c>
      <c r="G7" s="47" t="s">
        <v>2</v>
      </c>
      <c r="H7" s="47" t="s">
        <v>2</v>
      </c>
      <c r="I7" s="2">
        <f t="shared" ref="I7:I41" si="0">SUM(E7:H7)</f>
        <v>58</v>
      </c>
      <c r="J7" s="45" t="s">
        <v>81</v>
      </c>
    </row>
    <row r="8" spans="1:10" ht="45" customHeight="1" thickBot="1">
      <c r="A8" s="43"/>
      <c r="B8" s="50" t="s">
        <v>31</v>
      </c>
      <c r="C8" s="45" t="s">
        <v>57</v>
      </c>
      <c r="D8" s="45" t="s">
        <v>57</v>
      </c>
      <c r="E8" s="46">
        <f>12+2</f>
        <v>14</v>
      </c>
      <c r="F8" s="47" t="s">
        <v>2</v>
      </c>
      <c r="G8" s="47" t="s">
        <v>2</v>
      </c>
      <c r="H8" s="47" t="s">
        <v>2</v>
      </c>
      <c r="I8" s="2">
        <f t="shared" si="0"/>
        <v>14</v>
      </c>
      <c r="J8" s="45" t="s">
        <v>80</v>
      </c>
    </row>
    <row r="9" spans="1:10" ht="45" customHeight="1" thickBot="1">
      <c r="A9" s="43"/>
      <c r="B9" s="50" t="s">
        <v>24</v>
      </c>
      <c r="C9" s="45" t="s">
        <v>57</v>
      </c>
      <c r="D9" s="45" t="s">
        <v>57</v>
      </c>
      <c r="E9" s="46">
        <f>18+3</f>
        <v>21</v>
      </c>
      <c r="F9" s="47" t="s">
        <v>2</v>
      </c>
      <c r="G9" s="47" t="s">
        <v>2</v>
      </c>
      <c r="H9" s="47" t="s">
        <v>2</v>
      </c>
      <c r="I9" s="2">
        <f t="shared" si="0"/>
        <v>21</v>
      </c>
      <c r="J9" s="45" t="s">
        <v>82</v>
      </c>
    </row>
    <row r="10" spans="1:10" ht="45" customHeight="1" thickBot="1">
      <c r="A10" s="43"/>
      <c r="B10" s="50" t="s">
        <v>25</v>
      </c>
      <c r="C10" s="45" t="s">
        <v>57</v>
      </c>
      <c r="D10" s="45" t="s">
        <v>57</v>
      </c>
      <c r="E10" s="46">
        <f>7+2</f>
        <v>9</v>
      </c>
      <c r="F10" s="47" t="s">
        <v>2</v>
      </c>
      <c r="G10" s="47" t="s">
        <v>2</v>
      </c>
      <c r="H10" s="47" t="s">
        <v>2</v>
      </c>
      <c r="I10" s="2">
        <f t="shared" si="0"/>
        <v>9</v>
      </c>
      <c r="J10" s="45" t="s">
        <v>83</v>
      </c>
    </row>
    <row r="11" spans="1:10" ht="45" customHeight="1" thickBot="1">
      <c r="A11" s="43"/>
      <c r="B11" s="50" t="s">
        <v>26</v>
      </c>
      <c r="C11" s="45" t="s">
        <v>57</v>
      </c>
      <c r="D11" s="45" t="s">
        <v>57</v>
      </c>
      <c r="E11" s="46">
        <f>9+2</f>
        <v>11</v>
      </c>
      <c r="F11" s="47" t="s">
        <v>2</v>
      </c>
      <c r="G11" s="47" t="s">
        <v>2</v>
      </c>
      <c r="H11" s="47" t="s">
        <v>2</v>
      </c>
      <c r="I11" s="2">
        <f t="shared" si="0"/>
        <v>11</v>
      </c>
      <c r="J11" s="45" t="s">
        <v>84</v>
      </c>
    </row>
    <row r="12" spans="1:10" ht="45" customHeight="1" thickBot="1">
      <c r="A12" s="43"/>
      <c r="B12" s="50" t="s">
        <v>28</v>
      </c>
      <c r="C12" s="45" t="s">
        <v>57</v>
      </c>
      <c r="D12" s="45" t="s">
        <v>57</v>
      </c>
      <c r="E12" s="46">
        <f>6+2</f>
        <v>8</v>
      </c>
      <c r="F12" s="47" t="s">
        <v>2</v>
      </c>
      <c r="G12" s="47" t="s">
        <v>2</v>
      </c>
      <c r="H12" s="47" t="s">
        <v>2</v>
      </c>
      <c r="I12" s="2">
        <f t="shared" si="0"/>
        <v>8</v>
      </c>
      <c r="J12" s="45" t="s">
        <v>85</v>
      </c>
    </row>
    <row r="13" spans="1:10" ht="45" customHeight="1" thickBot="1">
      <c r="A13" s="43"/>
      <c r="B13" s="50" t="s">
        <v>27</v>
      </c>
      <c r="C13" s="45" t="s">
        <v>57</v>
      </c>
      <c r="D13" s="45" t="s">
        <v>57</v>
      </c>
      <c r="E13" s="46">
        <f>7+2</f>
        <v>9</v>
      </c>
      <c r="F13" s="47" t="s">
        <v>2</v>
      </c>
      <c r="G13" s="47" t="s">
        <v>2</v>
      </c>
      <c r="H13" s="47" t="s">
        <v>2</v>
      </c>
      <c r="I13" s="2">
        <f t="shared" si="0"/>
        <v>9</v>
      </c>
      <c r="J13" s="45" t="s">
        <v>86</v>
      </c>
    </row>
    <row r="14" spans="1:10" ht="45" customHeight="1" thickBot="1">
      <c r="A14" s="43"/>
      <c r="B14" s="50" t="s">
        <v>47</v>
      </c>
      <c r="C14" s="45" t="s">
        <v>57</v>
      </c>
      <c r="D14" s="45" t="s">
        <v>57</v>
      </c>
      <c r="E14" s="46">
        <f>26+4</f>
        <v>30</v>
      </c>
      <c r="F14" s="47" t="s">
        <v>2</v>
      </c>
      <c r="G14" s="47" t="s">
        <v>2</v>
      </c>
      <c r="H14" s="47" t="s">
        <v>2</v>
      </c>
      <c r="I14" s="2">
        <f t="shared" si="0"/>
        <v>30</v>
      </c>
      <c r="J14" s="45" t="s">
        <v>11</v>
      </c>
    </row>
    <row r="15" spans="1:10" ht="45" customHeight="1" thickBot="1">
      <c r="A15" s="43"/>
      <c r="B15" s="50" t="s">
        <v>29</v>
      </c>
      <c r="C15" s="45" t="s">
        <v>57</v>
      </c>
      <c r="D15" s="45" t="s">
        <v>57</v>
      </c>
      <c r="E15" s="46">
        <v>4</v>
      </c>
      <c r="F15" s="47" t="s">
        <v>2</v>
      </c>
      <c r="G15" s="47" t="s">
        <v>2</v>
      </c>
      <c r="H15" s="47" t="s">
        <v>2</v>
      </c>
      <c r="I15" s="2">
        <f t="shared" si="0"/>
        <v>4</v>
      </c>
      <c r="J15" s="48" t="s">
        <v>11</v>
      </c>
    </row>
    <row r="16" spans="1:10" ht="45" customHeight="1" thickBot="1">
      <c r="A16" s="43"/>
      <c r="B16" s="44" t="s">
        <v>30</v>
      </c>
      <c r="C16" s="45" t="s">
        <v>57</v>
      </c>
      <c r="D16" s="45" t="s">
        <v>57</v>
      </c>
      <c r="E16" s="46">
        <v>4</v>
      </c>
      <c r="F16" s="47" t="s">
        <v>2</v>
      </c>
      <c r="G16" s="47" t="s">
        <v>2</v>
      </c>
      <c r="H16" s="47" t="s">
        <v>2</v>
      </c>
      <c r="I16" s="2">
        <f t="shared" si="0"/>
        <v>4</v>
      </c>
      <c r="J16" s="48" t="s">
        <v>11</v>
      </c>
    </row>
    <row r="17" spans="1:10" ht="45" customHeight="1" thickBot="1">
      <c r="A17" s="43"/>
      <c r="B17" s="50" t="s">
        <v>48</v>
      </c>
      <c r="C17" s="45" t="s">
        <v>57</v>
      </c>
      <c r="D17" s="45" t="s">
        <v>57</v>
      </c>
      <c r="E17" s="46">
        <f>26+4+14+3</f>
        <v>47</v>
      </c>
      <c r="F17" s="46">
        <f>55+5</f>
        <v>60</v>
      </c>
      <c r="G17" s="46">
        <f>58+5</f>
        <v>63</v>
      </c>
      <c r="H17" s="46">
        <f>60+5</f>
        <v>65</v>
      </c>
      <c r="I17" s="2">
        <f t="shared" si="0"/>
        <v>235</v>
      </c>
      <c r="J17" s="45" t="s">
        <v>87</v>
      </c>
    </row>
    <row r="18" spans="1:10" ht="45" customHeight="1" thickBot="1">
      <c r="A18" s="43"/>
      <c r="B18" s="50" t="s">
        <v>32</v>
      </c>
      <c r="C18" s="45" t="s">
        <v>57</v>
      </c>
      <c r="D18" s="45" t="s">
        <v>57</v>
      </c>
      <c r="E18" s="47" t="s">
        <v>2</v>
      </c>
      <c r="F18" s="46">
        <f>60+6</f>
        <v>66</v>
      </c>
      <c r="G18" s="46">
        <v>66</v>
      </c>
      <c r="H18" s="46">
        <v>66</v>
      </c>
      <c r="I18" s="2">
        <f t="shared" si="0"/>
        <v>198</v>
      </c>
      <c r="J18" s="45" t="s">
        <v>88</v>
      </c>
    </row>
    <row r="19" spans="1:10" ht="45" customHeight="1" thickBot="1">
      <c r="A19" s="43"/>
      <c r="B19" s="50" t="s">
        <v>33</v>
      </c>
      <c r="C19" s="45" t="s">
        <v>57</v>
      </c>
      <c r="D19" s="45" t="s">
        <v>57</v>
      </c>
      <c r="E19" s="47" t="s">
        <v>2</v>
      </c>
      <c r="F19" s="46">
        <f>18+3</f>
        <v>21</v>
      </c>
      <c r="G19" s="46">
        <v>21</v>
      </c>
      <c r="H19" s="46">
        <v>21</v>
      </c>
      <c r="I19" s="2">
        <f t="shared" si="0"/>
        <v>63</v>
      </c>
      <c r="J19" s="45" t="s">
        <v>89</v>
      </c>
    </row>
    <row r="20" spans="1:10" ht="45" customHeight="1" thickBot="1">
      <c r="A20" s="43"/>
      <c r="B20" s="50" t="s">
        <v>34</v>
      </c>
      <c r="C20" s="45" t="s">
        <v>57</v>
      </c>
      <c r="D20" s="45" t="s">
        <v>57</v>
      </c>
      <c r="E20" s="47" t="s">
        <v>2</v>
      </c>
      <c r="F20" s="46">
        <f>17+3</f>
        <v>20</v>
      </c>
      <c r="G20" s="46">
        <v>20</v>
      </c>
      <c r="H20" s="46">
        <v>20</v>
      </c>
      <c r="I20" s="2">
        <f t="shared" si="0"/>
        <v>60</v>
      </c>
      <c r="J20" s="45" t="s">
        <v>90</v>
      </c>
    </row>
    <row r="21" spans="1:10" ht="45" customHeight="1" thickBot="1">
      <c r="A21" s="43"/>
      <c r="B21" s="50" t="s">
        <v>35</v>
      </c>
      <c r="C21" s="45" t="s">
        <v>57</v>
      </c>
      <c r="D21" s="45" t="s">
        <v>57</v>
      </c>
      <c r="E21" s="47" t="s">
        <v>2</v>
      </c>
      <c r="F21" s="46">
        <f>20+3</f>
        <v>23</v>
      </c>
      <c r="G21" s="46">
        <v>23</v>
      </c>
      <c r="H21" s="46">
        <v>32</v>
      </c>
      <c r="I21" s="2">
        <f t="shared" si="0"/>
        <v>78</v>
      </c>
      <c r="J21" s="45" t="s">
        <v>91</v>
      </c>
    </row>
    <row r="22" spans="1:10" ht="45" customHeight="1" thickBot="1">
      <c r="A22" s="43"/>
      <c r="B22" s="50" t="s">
        <v>36</v>
      </c>
      <c r="C22" s="45" t="s">
        <v>57</v>
      </c>
      <c r="D22" s="45" t="s">
        <v>57</v>
      </c>
      <c r="E22" s="47" t="s">
        <v>2</v>
      </c>
      <c r="F22" s="46">
        <f>15+3</f>
        <v>18</v>
      </c>
      <c r="G22" s="46">
        <f>18+3</f>
        <v>21</v>
      </c>
      <c r="H22" s="46">
        <v>21</v>
      </c>
      <c r="I22" s="2">
        <f t="shared" si="0"/>
        <v>60</v>
      </c>
      <c r="J22" s="45" t="s">
        <v>94</v>
      </c>
    </row>
    <row r="23" spans="1:10" ht="45" customHeight="1" thickBot="1">
      <c r="A23" s="43"/>
      <c r="B23" s="50" t="s">
        <v>37</v>
      </c>
      <c r="C23" s="45" t="s">
        <v>57</v>
      </c>
      <c r="D23" s="45" t="s">
        <v>57</v>
      </c>
      <c r="E23" s="47" t="s">
        <v>2</v>
      </c>
      <c r="F23" s="46">
        <f>21+3</f>
        <v>24</v>
      </c>
      <c r="G23" s="46">
        <f>17+3</f>
        <v>20</v>
      </c>
      <c r="H23" s="46">
        <v>20</v>
      </c>
      <c r="I23" s="2">
        <f t="shared" si="0"/>
        <v>64</v>
      </c>
      <c r="J23" s="45" t="s">
        <v>93</v>
      </c>
    </row>
    <row r="24" spans="1:10" ht="45" customHeight="1" thickBot="1">
      <c r="A24" s="43"/>
      <c r="B24" s="50" t="s">
        <v>38</v>
      </c>
      <c r="C24" s="45" t="s">
        <v>57</v>
      </c>
      <c r="D24" s="45" t="s">
        <v>57</v>
      </c>
      <c r="E24" s="47" t="s">
        <v>2</v>
      </c>
      <c r="F24" s="46">
        <f>45+4</f>
        <v>49</v>
      </c>
      <c r="G24" s="46">
        <f>45+4</f>
        <v>49</v>
      </c>
      <c r="H24" s="46">
        <v>49</v>
      </c>
      <c r="I24" s="2">
        <f t="shared" si="0"/>
        <v>147</v>
      </c>
      <c r="J24" s="45" t="s">
        <v>92</v>
      </c>
    </row>
    <row r="25" spans="1:10" ht="45" customHeight="1" thickBot="1">
      <c r="A25" s="43"/>
      <c r="B25" s="50" t="s">
        <v>39</v>
      </c>
      <c r="C25" s="45" t="s">
        <v>57</v>
      </c>
      <c r="D25" s="45" t="s">
        <v>57</v>
      </c>
      <c r="E25" s="47" t="s">
        <v>2</v>
      </c>
      <c r="F25" s="46">
        <f>43+4</f>
        <v>47</v>
      </c>
      <c r="G25" s="47" t="s">
        <v>2</v>
      </c>
      <c r="H25" s="47" t="s">
        <v>2</v>
      </c>
      <c r="I25" s="2">
        <f t="shared" si="0"/>
        <v>47</v>
      </c>
      <c r="J25" s="45" t="s">
        <v>95</v>
      </c>
    </row>
    <row r="26" spans="1:10" ht="45" customHeight="1" thickBot="1">
      <c r="A26" s="43"/>
      <c r="B26" s="44" t="s">
        <v>40</v>
      </c>
      <c r="C26" s="45" t="s">
        <v>57</v>
      </c>
      <c r="D26" s="45" t="s">
        <v>57</v>
      </c>
      <c r="E26" s="47" t="s">
        <v>2</v>
      </c>
      <c r="F26" s="47" t="s">
        <v>2</v>
      </c>
      <c r="G26" s="46">
        <v>47</v>
      </c>
      <c r="H26" s="46">
        <v>47</v>
      </c>
      <c r="I26" s="2">
        <f t="shared" si="0"/>
        <v>94</v>
      </c>
      <c r="J26" s="45" t="s">
        <v>96</v>
      </c>
    </row>
    <row r="27" spans="1:10" ht="45" customHeight="1" thickBot="1">
      <c r="A27" s="43"/>
      <c r="B27" s="50" t="s">
        <v>41</v>
      </c>
      <c r="C27" s="45" t="s">
        <v>57</v>
      </c>
      <c r="D27" s="45" t="s">
        <v>57</v>
      </c>
      <c r="E27" s="47" t="s">
        <v>2</v>
      </c>
      <c r="F27" s="46">
        <f>18+3</f>
        <v>21</v>
      </c>
      <c r="G27" s="47" t="s">
        <v>2</v>
      </c>
      <c r="H27" s="47" t="s">
        <v>2</v>
      </c>
      <c r="I27" s="2">
        <f t="shared" si="0"/>
        <v>21</v>
      </c>
      <c r="J27" s="45" t="s">
        <v>97</v>
      </c>
    </row>
    <row r="28" spans="1:10" ht="45" customHeight="1" thickBot="1">
      <c r="A28" s="43"/>
      <c r="B28" s="50" t="s">
        <v>49</v>
      </c>
      <c r="C28" s="45" t="s">
        <v>57</v>
      </c>
      <c r="D28" s="45" t="s">
        <v>57</v>
      </c>
      <c r="E28" s="47" t="s">
        <v>2</v>
      </c>
      <c r="F28" s="47" t="s">
        <v>2</v>
      </c>
      <c r="G28" s="46">
        <v>21</v>
      </c>
      <c r="H28" s="46">
        <v>21</v>
      </c>
      <c r="I28" s="2">
        <f t="shared" si="0"/>
        <v>42</v>
      </c>
      <c r="J28" s="45" t="s">
        <v>98</v>
      </c>
    </row>
    <row r="29" spans="1:10" ht="45" customHeight="1" thickBot="1">
      <c r="A29" s="43"/>
      <c r="B29" s="50" t="s">
        <v>42</v>
      </c>
      <c r="C29" s="45" t="s">
        <v>57</v>
      </c>
      <c r="D29" s="45" t="s">
        <v>57</v>
      </c>
      <c r="E29" s="47" t="s">
        <v>2</v>
      </c>
      <c r="F29" s="46">
        <f>12+3</f>
        <v>15</v>
      </c>
      <c r="G29" s="47" t="s">
        <v>2</v>
      </c>
      <c r="H29" s="47" t="s">
        <v>2</v>
      </c>
      <c r="I29" s="2">
        <f t="shared" si="0"/>
        <v>15</v>
      </c>
      <c r="J29" s="45" t="s">
        <v>100</v>
      </c>
    </row>
    <row r="30" spans="1:10" ht="45" customHeight="1" thickBot="1">
      <c r="A30" s="43"/>
      <c r="B30" s="50" t="s">
        <v>43</v>
      </c>
      <c r="C30" s="45" t="s">
        <v>57</v>
      </c>
      <c r="D30" s="45" t="s">
        <v>57</v>
      </c>
      <c r="E30" s="47" t="s">
        <v>2</v>
      </c>
      <c r="F30" s="46">
        <f>8+2</f>
        <v>10</v>
      </c>
      <c r="G30" s="46">
        <v>10</v>
      </c>
      <c r="H30" s="46">
        <v>10</v>
      </c>
      <c r="I30" s="2">
        <f t="shared" si="0"/>
        <v>30</v>
      </c>
      <c r="J30" s="45" t="s">
        <v>99</v>
      </c>
    </row>
    <row r="31" spans="1:10" ht="45" customHeight="1" thickBot="1">
      <c r="A31" s="43"/>
      <c r="B31" s="50" t="s">
        <v>44</v>
      </c>
      <c r="C31" s="45" t="s">
        <v>57</v>
      </c>
      <c r="D31" s="45" t="s">
        <v>57</v>
      </c>
      <c r="E31" s="47" t="s">
        <v>2</v>
      </c>
      <c r="F31" s="46">
        <v>6</v>
      </c>
      <c r="G31" s="47" t="s">
        <v>2</v>
      </c>
      <c r="H31" s="47" t="s">
        <v>2</v>
      </c>
      <c r="I31" s="2">
        <f t="shared" si="0"/>
        <v>6</v>
      </c>
      <c r="J31" s="48" t="s">
        <v>11</v>
      </c>
    </row>
    <row r="32" spans="1:10" ht="45" customHeight="1" thickBot="1">
      <c r="A32" s="43"/>
      <c r="B32" s="44" t="s">
        <v>45</v>
      </c>
      <c r="C32" s="45" t="s">
        <v>57</v>
      </c>
      <c r="D32" s="45" t="s">
        <v>57</v>
      </c>
      <c r="E32" s="47" t="s">
        <v>2</v>
      </c>
      <c r="F32" s="47" t="s">
        <v>2</v>
      </c>
      <c r="G32" s="46">
        <v>6</v>
      </c>
      <c r="H32" s="46">
        <v>6</v>
      </c>
      <c r="I32" s="2">
        <f t="shared" si="0"/>
        <v>12</v>
      </c>
      <c r="J32" s="48" t="s">
        <v>11</v>
      </c>
    </row>
    <row r="33" spans="1:10" ht="45" customHeight="1" thickBot="1">
      <c r="A33" s="43"/>
      <c r="B33" s="50" t="s">
        <v>50</v>
      </c>
      <c r="C33" s="45" t="s">
        <v>57</v>
      </c>
      <c r="D33" s="45" t="s">
        <v>57</v>
      </c>
      <c r="E33" s="47" t="s">
        <v>2</v>
      </c>
      <c r="F33" s="46">
        <v>8</v>
      </c>
      <c r="G33" s="46">
        <v>8</v>
      </c>
      <c r="H33" s="46">
        <v>8</v>
      </c>
      <c r="I33" s="2">
        <f t="shared" si="0"/>
        <v>24</v>
      </c>
      <c r="J33" s="48" t="s">
        <v>11</v>
      </c>
    </row>
    <row r="34" spans="1:10" ht="45" customHeight="1" thickBot="1">
      <c r="A34" s="43"/>
      <c r="B34" s="50" t="s">
        <v>30</v>
      </c>
      <c r="C34" s="45" t="s">
        <v>57</v>
      </c>
      <c r="D34" s="45" t="s">
        <v>57</v>
      </c>
      <c r="E34" s="47" t="s">
        <v>2</v>
      </c>
      <c r="F34" s="46">
        <v>4</v>
      </c>
      <c r="G34" s="46">
        <v>4</v>
      </c>
      <c r="H34" s="46">
        <v>4</v>
      </c>
      <c r="I34" s="2">
        <f t="shared" si="0"/>
        <v>12</v>
      </c>
      <c r="J34" s="48" t="s">
        <v>11</v>
      </c>
    </row>
    <row r="35" spans="1:10" ht="45" customHeight="1" thickBot="1">
      <c r="A35" s="43"/>
      <c r="B35" s="50" t="s">
        <v>51</v>
      </c>
      <c r="C35" s="45" t="s">
        <v>57</v>
      </c>
      <c r="D35" s="45" t="s">
        <v>57</v>
      </c>
      <c r="E35" s="47" t="s">
        <v>2</v>
      </c>
      <c r="F35" s="46">
        <v>7</v>
      </c>
      <c r="G35" s="46">
        <v>7</v>
      </c>
      <c r="H35" s="46">
        <v>7</v>
      </c>
      <c r="I35" s="2">
        <f t="shared" si="0"/>
        <v>21</v>
      </c>
      <c r="J35" s="48" t="s">
        <v>11</v>
      </c>
    </row>
    <row r="36" spans="1:10" ht="45" customHeight="1" thickBot="1">
      <c r="A36" s="43"/>
      <c r="B36" s="50" t="s">
        <v>52</v>
      </c>
      <c r="C36" s="45" t="s">
        <v>57</v>
      </c>
      <c r="D36" s="45" t="s">
        <v>57</v>
      </c>
      <c r="E36" s="47" t="s">
        <v>2</v>
      </c>
      <c r="F36" s="46">
        <v>7</v>
      </c>
      <c r="G36" s="46">
        <v>7</v>
      </c>
      <c r="H36" s="46">
        <v>7</v>
      </c>
      <c r="I36" s="2">
        <f t="shared" si="0"/>
        <v>21</v>
      </c>
      <c r="J36" s="48" t="s">
        <v>11</v>
      </c>
    </row>
    <row r="37" spans="1:10" ht="45" customHeight="1" thickBot="1">
      <c r="A37" s="43"/>
      <c r="B37" s="50" t="s">
        <v>53</v>
      </c>
      <c r="C37" s="45" t="s">
        <v>57</v>
      </c>
      <c r="D37" s="45" t="s">
        <v>57</v>
      </c>
      <c r="E37" s="47" t="s">
        <v>2</v>
      </c>
      <c r="F37" s="46">
        <v>5</v>
      </c>
      <c r="G37" s="46">
        <v>5</v>
      </c>
      <c r="H37" s="46">
        <v>5</v>
      </c>
      <c r="I37" s="2">
        <f t="shared" si="0"/>
        <v>15</v>
      </c>
      <c r="J37" s="48" t="s">
        <v>11</v>
      </c>
    </row>
    <row r="38" spans="1:10" ht="45" customHeight="1" thickBot="1">
      <c r="A38" s="43"/>
      <c r="B38" s="50" t="s">
        <v>54</v>
      </c>
      <c r="C38" s="45" t="s">
        <v>57</v>
      </c>
      <c r="D38" s="45" t="s">
        <v>57</v>
      </c>
      <c r="E38" s="47" t="s">
        <v>2</v>
      </c>
      <c r="F38" s="46">
        <v>5</v>
      </c>
      <c r="G38" s="46">
        <v>5</v>
      </c>
      <c r="H38" s="46">
        <v>5</v>
      </c>
      <c r="I38" s="2">
        <f t="shared" si="0"/>
        <v>15</v>
      </c>
      <c r="J38" s="48" t="s">
        <v>11</v>
      </c>
    </row>
    <row r="39" spans="1:10" ht="45" customHeight="1" thickBot="1">
      <c r="A39" s="43"/>
      <c r="B39" s="50" t="s">
        <v>55</v>
      </c>
      <c r="C39" s="45" t="s">
        <v>57</v>
      </c>
      <c r="D39" s="45" t="s">
        <v>57</v>
      </c>
      <c r="E39" s="47" t="s">
        <v>2</v>
      </c>
      <c r="F39" s="46">
        <v>6</v>
      </c>
      <c r="G39" s="46">
        <v>6</v>
      </c>
      <c r="H39" s="46">
        <v>6</v>
      </c>
      <c r="I39" s="2">
        <f t="shared" si="0"/>
        <v>18</v>
      </c>
      <c r="J39" s="48" t="s">
        <v>11</v>
      </c>
    </row>
    <row r="40" spans="1:10" ht="45" customHeight="1" thickBot="1">
      <c r="A40" s="43"/>
      <c r="B40" s="44" t="s">
        <v>46</v>
      </c>
      <c r="C40" s="45" t="s">
        <v>57</v>
      </c>
      <c r="D40" s="45" t="s">
        <v>57</v>
      </c>
      <c r="E40" s="47" t="s">
        <v>2</v>
      </c>
      <c r="F40" s="46">
        <v>6</v>
      </c>
      <c r="G40" s="47" t="s">
        <v>2</v>
      </c>
      <c r="H40" s="47" t="s">
        <v>2</v>
      </c>
      <c r="I40" s="2">
        <f t="shared" si="0"/>
        <v>6</v>
      </c>
      <c r="J40" s="48" t="s">
        <v>11</v>
      </c>
    </row>
    <row r="41" spans="1:10" ht="45" customHeight="1" thickBot="1">
      <c r="A41" s="43"/>
      <c r="B41" s="44" t="s">
        <v>56</v>
      </c>
      <c r="C41" s="45" t="s">
        <v>57</v>
      </c>
      <c r="D41" s="45" t="s">
        <v>57</v>
      </c>
      <c r="E41" s="47" t="s">
        <v>2</v>
      </c>
      <c r="F41" s="47" t="s">
        <v>2</v>
      </c>
      <c r="G41" s="46">
        <v>6</v>
      </c>
      <c r="H41" s="46">
        <v>6</v>
      </c>
      <c r="I41" s="2">
        <f t="shared" si="0"/>
        <v>12</v>
      </c>
      <c r="J41" s="48" t="s">
        <v>11</v>
      </c>
    </row>
    <row r="42" spans="1:10" ht="27" customHeight="1" thickBot="1">
      <c r="A42" s="5"/>
      <c r="B42" s="6"/>
      <c r="C42" s="6"/>
      <c r="D42" s="42" t="s">
        <v>3</v>
      </c>
      <c r="E42" s="2">
        <f>SUM(E7:E41)</f>
        <v>215</v>
      </c>
      <c r="F42" s="2">
        <f>SUM(F7:F41)</f>
        <v>428</v>
      </c>
      <c r="G42" s="2">
        <f>SUM(G7:G41)</f>
        <v>415</v>
      </c>
      <c r="H42" s="3">
        <f>SUM(H7:H41)</f>
        <v>426</v>
      </c>
      <c r="I42" s="4">
        <f>SUM(I7:I41)</f>
        <v>1484</v>
      </c>
      <c r="J42" s="7" t="s">
        <v>101</v>
      </c>
    </row>
    <row r="43" spans="1:10" ht="27" customHeight="1">
      <c r="A43" s="38"/>
      <c r="B43" s="39"/>
      <c r="C43" s="39"/>
      <c r="D43" s="39"/>
      <c r="E43" s="40"/>
      <c r="F43" s="40"/>
      <c r="G43" s="40"/>
      <c r="H43" s="40"/>
      <c r="I43" s="41"/>
      <c r="J43" s="39"/>
    </row>
    <row r="44" spans="1:10" ht="15" thickBot="1"/>
    <row r="45" spans="1:10" ht="48" customHeight="1" thickTop="1" thickBot="1">
      <c r="A45" s="68" t="s">
        <v>12</v>
      </c>
      <c r="B45" s="69"/>
      <c r="C45" s="69"/>
      <c r="D45" s="69"/>
      <c r="E45" s="69"/>
      <c r="F45" s="69"/>
      <c r="G45" s="69"/>
      <c r="H45" s="69"/>
      <c r="I45" s="69"/>
      <c r="J45" s="70"/>
    </row>
    <row r="46" spans="1:10" ht="15" thickTop="1"/>
    <row r="47" spans="1:10" ht="15" thickBot="1"/>
    <row r="48" spans="1:10" ht="18" customHeight="1" thickTop="1" thickBot="1">
      <c r="A48" s="72" t="s">
        <v>0</v>
      </c>
      <c r="B48" s="74" t="s">
        <v>14</v>
      </c>
      <c r="C48" s="74" t="s">
        <v>59</v>
      </c>
      <c r="D48" s="54" t="s">
        <v>60</v>
      </c>
      <c r="E48" s="55"/>
      <c r="F48" s="55"/>
      <c r="G48" s="55"/>
      <c r="H48" s="55"/>
      <c r="I48" s="55"/>
      <c r="J48" s="56"/>
    </row>
    <row r="49" spans="1:10" ht="27" customHeight="1" thickBot="1">
      <c r="A49" s="73"/>
      <c r="B49" s="75"/>
      <c r="C49" s="75"/>
      <c r="D49" s="57"/>
      <c r="E49" s="58"/>
      <c r="F49" s="58"/>
      <c r="G49" s="58"/>
      <c r="H49" s="58"/>
      <c r="I49" s="58"/>
      <c r="J49" s="59"/>
    </row>
    <row r="50" spans="1:10" ht="66" customHeight="1" thickBot="1">
      <c r="A50" s="31"/>
      <c r="B50" s="32" t="s">
        <v>58</v>
      </c>
      <c r="C50" s="33" t="s">
        <v>57</v>
      </c>
      <c r="D50" s="60" t="s">
        <v>6</v>
      </c>
      <c r="E50" s="61"/>
      <c r="F50" s="61"/>
      <c r="G50" s="61"/>
      <c r="H50" s="61"/>
      <c r="I50" s="61"/>
      <c r="J50" s="62"/>
    </row>
    <row r="51" spans="1:10" ht="15" thickTop="1"/>
  </sheetData>
  <mergeCells count="14">
    <mergeCell ref="A3:B3"/>
    <mergeCell ref="D48:J49"/>
    <mergeCell ref="D50:J50"/>
    <mergeCell ref="J5:J6"/>
    <mergeCell ref="A1:J1"/>
    <mergeCell ref="A45:J45"/>
    <mergeCell ref="A5:A6"/>
    <mergeCell ref="B5:B6"/>
    <mergeCell ref="E5:I5"/>
    <mergeCell ref="C5:C6"/>
    <mergeCell ref="D5:D6"/>
    <mergeCell ref="A48:A49"/>
    <mergeCell ref="B48:B49"/>
    <mergeCell ref="C48:C49"/>
  </mergeCells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22"/>
  <sheetViews>
    <sheetView workbookViewId="0">
      <selection sqref="A1:I1"/>
    </sheetView>
  </sheetViews>
  <sheetFormatPr defaultColWidth="11" defaultRowHeight="14.25"/>
  <cols>
    <col min="2" max="2" width="26" customWidth="1"/>
    <col min="3" max="3" width="25.5" customWidth="1"/>
    <col min="4" max="4" width="22" customWidth="1"/>
    <col min="5" max="5" width="22.125" customWidth="1"/>
    <col min="6" max="6" width="31" customWidth="1"/>
    <col min="7" max="7" width="30.375" customWidth="1"/>
    <col min="8" max="8" width="32.125" customWidth="1"/>
    <col min="9" max="9" width="29.5" customWidth="1"/>
  </cols>
  <sheetData>
    <row r="1" spans="1:9" ht="48" customHeight="1" thickTop="1" thickBot="1">
      <c r="A1" s="76" t="s">
        <v>103</v>
      </c>
      <c r="B1" s="77"/>
      <c r="C1" s="77"/>
      <c r="D1" s="77"/>
      <c r="E1" s="77"/>
      <c r="F1" s="77"/>
      <c r="G1" s="77"/>
      <c r="H1" s="77"/>
      <c r="I1" s="78"/>
    </row>
    <row r="2" spans="1:9" ht="15" thickTop="1"/>
    <row r="3" spans="1:9" ht="20.25">
      <c r="A3" s="79" t="s">
        <v>13</v>
      </c>
      <c r="B3" s="79"/>
    </row>
    <row r="4" spans="1:9" ht="15" thickBot="1"/>
    <row r="5" spans="1:9" ht="33" customHeight="1" thickTop="1" thickBot="1">
      <c r="A5" s="80" t="s">
        <v>0</v>
      </c>
      <c r="B5" s="82" t="s">
        <v>14</v>
      </c>
      <c r="C5" s="84" t="s">
        <v>61</v>
      </c>
      <c r="D5" s="82" t="s">
        <v>62</v>
      </c>
      <c r="E5" s="82" t="s">
        <v>17</v>
      </c>
      <c r="F5" s="82"/>
      <c r="G5" s="82"/>
      <c r="H5" s="82"/>
      <c r="I5" s="83"/>
    </row>
    <row r="6" spans="1:9" ht="38.1" customHeight="1" thickBot="1">
      <c r="A6" s="81"/>
      <c r="B6" s="71"/>
      <c r="C6" s="85"/>
      <c r="D6" s="71"/>
      <c r="E6" s="8" t="s">
        <v>18</v>
      </c>
      <c r="F6" s="8" t="s">
        <v>19</v>
      </c>
      <c r="G6" s="8" t="s">
        <v>20</v>
      </c>
      <c r="H6" s="8" t="s">
        <v>21</v>
      </c>
      <c r="I6" s="9" t="s">
        <v>1</v>
      </c>
    </row>
    <row r="7" spans="1:9" ht="51" customHeight="1" thickBot="1">
      <c r="A7" s="20"/>
      <c r="B7" s="21" t="s">
        <v>63</v>
      </c>
      <c r="C7" s="51" t="s">
        <v>57</v>
      </c>
      <c r="D7" s="27" t="s">
        <v>5</v>
      </c>
      <c r="E7" s="22">
        <v>32</v>
      </c>
      <c r="F7" s="34"/>
      <c r="G7" s="34"/>
      <c r="H7" s="34"/>
      <c r="I7" s="14">
        <f t="shared" ref="I7:I20" si="0">SUM(E7:H7)</f>
        <v>32</v>
      </c>
    </row>
    <row r="8" spans="1:9" ht="51" customHeight="1" thickBot="1">
      <c r="A8" s="20"/>
      <c r="B8" s="21" t="s">
        <v>64</v>
      </c>
      <c r="C8" s="52" t="s">
        <v>57</v>
      </c>
      <c r="D8" s="27" t="s">
        <v>5</v>
      </c>
      <c r="E8" s="22">
        <v>25</v>
      </c>
      <c r="F8" s="34"/>
      <c r="G8" s="34"/>
      <c r="H8" s="34"/>
      <c r="I8" s="14">
        <f t="shared" si="0"/>
        <v>25</v>
      </c>
    </row>
    <row r="9" spans="1:9" ht="51" customHeight="1" thickBot="1">
      <c r="A9" s="20"/>
      <c r="B9" s="23" t="s">
        <v>65</v>
      </c>
      <c r="C9" s="52" t="s">
        <v>57</v>
      </c>
      <c r="D9" s="27" t="s">
        <v>5</v>
      </c>
      <c r="E9" s="22">
        <v>25</v>
      </c>
      <c r="F9" s="34"/>
      <c r="G9" s="34"/>
      <c r="H9" s="34"/>
      <c r="I9" s="14">
        <f t="shared" si="0"/>
        <v>25</v>
      </c>
    </row>
    <row r="10" spans="1:9" ht="51" customHeight="1" thickBot="1">
      <c r="A10" s="20"/>
      <c r="B10" s="21" t="s">
        <v>44</v>
      </c>
      <c r="C10" s="52" t="s">
        <v>57</v>
      </c>
      <c r="D10" s="27" t="s">
        <v>5</v>
      </c>
      <c r="E10" s="34"/>
      <c r="F10" s="22">
        <v>30</v>
      </c>
      <c r="G10" s="34"/>
      <c r="H10" s="34"/>
      <c r="I10" s="14">
        <f t="shared" si="0"/>
        <v>30</v>
      </c>
    </row>
    <row r="11" spans="1:9" ht="51" customHeight="1" thickBot="1">
      <c r="A11" s="20"/>
      <c r="B11" s="23" t="s">
        <v>45</v>
      </c>
      <c r="C11" s="52" t="s">
        <v>57</v>
      </c>
      <c r="D11" s="27" t="s">
        <v>5</v>
      </c>
      <c r="E11" s="34"/>
      <c r="F11" s="34"/>
      <c r="G11" s="22">
        <v>30</v>
      </c>
      <c r="H11" s="22">
        <v>30</v>
      </c>
      <c r="I11" s="14">
        <f t="shared" si="0"/>
        <v>60</v>
      </c>
    </row>
    <row r="12" spans="1:9" ht="51" customHeight="1" thickBot="1">
      <c r="A12" s="20"/>
      <c r="B12" s="21" t="s">
        <v>50</v>
      </c>
      <c r="C12" s="52" t="s">
        <v>57</v>
      </c>
      <c r="D12" s="27" t="s">
        <v>5</v>
      </c>
      <c r="E12" s="34"/>
      <c r="F12" s="22">
        <v>29</v>
      </c>
      <c r="G12" s="22">
        <v>29</v>
      </c>
      <c r="H12" s="22">
        <v>29</v>
      </c>
      <c r="I12" s="14">
        <f t="shared" si="0"/>
        <v>87</v>
      </c>
    </row>
    <row r="13" spans="1:9" ht="51" customHeight="1" thickBot="1">
      <c r="A13" s="20"/>
      <c r="B13" s="21" t="s">
        <v>65</v>
      </c>
      <c r="C13" s="52" t="s">
        <v>57</v>
      </c>
      <c r="D13" s="27" t="s">
        <v>5</v>
      </c>
      <c r="E13" s="34"/>
      <c r="F13" s="22">
        <v>26</v>
      </c>
      <c r="G13" s="22">
        <v>26</v>
      </c>
      <c r="H13" s="22">
        <v>26</v>
      </c>
      <c r="I13" s="14">
        <f t="shared" si="0"/>
        <v>78</v>
      </c>
    </row>
    <row r="14" spans="1:9" ht="51" customHeight="1" thickBot="1">
      <c r="A14" s="20"/>
      <c r="B14" s="21" t="s">
        <v>66</v>
      </c>
      <c r="C14" s="52" t="s">
        <v>57</v>
      </c>
      <c r="D14" s="27" t="s">
        <v>5</v>
      </c>
      <c r="E14" s="34"/>
      <c r="F14" s="22">
        <v>26</v>
      </c>
      <c r="G14" s="22">
        <v>26</v>
      </c>
      <c r="H14" s="22">
        <v>26</v>
      </c>
      <c r="I14" s="14">
        <f t="shared" si="0"/>
        <v>78</v>
      </c>
    </row>
    <row r="15" spans="1:9" ht="51" customHeight="1" thickBot="1">
      <c r="A15" s="20"/>
      <c r="B15" s="21" t="s">
        <v>67</v>
      </c>
      <c r="C15" s="52" t="s">
        <v>57</v>
      </c>
      <c r="D15" s="27" t="s">
        <v>5</v>
      </c>
      <c r="E15" s="34"/>
      <c r="F15" s="22">
        <v>26</v>
      </c>
      <c r="G15" s="22">
        <v>26</v>
      </c>
      <c r="H15" s="22">
        <v>26</v>
      </c>
      <c r="I15" s="14">
        <f t="shared" si="0"/>
        <v>78</v>
      </c>
    </row>
    <row r="16" spans="1:9" ht="51" customHeight="1" thickBot="1">
      <c r="A16" s="20"/>
      <c r="B16" s="21" t="s">
        <v>68</v>
      </c>
      <c r="C16" s="52" t="s">
        <v>57</v>
      </c>
      <c r="D16" s="27" t="s">
        <v>5</v>
      </c>
      <c r="E16" s="34"/>
      <c r="F16" s="22">
        <v>26</v>
      </c>
      <c r="G16" s="22">
        <v>26</v>
      </c>
      <c r="H16" s="22">
        <v>26</v>
      </c>
      <c r="I16" s="14">
        <f t="shared" si="0"/>
        <v>78</v>
      </c>
    </row>
    <row r="17" spans="1:9" ht="51" customHeight="1" thickBot="1">
      <c r="A17" s="20"/>
      <c r="B17" s="21" t="s">
        <v>69</v>
      </c>
      <c r="C17" s="52" t="s">
        <v>57</v>
      </c>
      <c r="D17" s="27" t="s">
        <v>5</v>
      </c>
      <c r="E17" s="34"/>
      <c r="F17" s="22">
        <v>26</v>
      </c>
      <c r="G17" s="22">
        <v>26</v>
      </c>
      <c r="H17" s="22">
        <v>26</v>
      </c>
      <c r="I17" s="14">
        <f t="shared" si="0"/>
        <v>78</v>
      </c>
    </row>
    <row r="18" spans="1:9" ht="51" customHeight="1" thickBot="1">
      <c r="A18" s="20"/>
      <c r="B18" s="21" t="s">
        <v>70</v>
      </c>
      <c r="C18" s="52" t="s">
        <v>57</v>
      </c>
      <c r="D18" s="27" t="s">
        <v>5</v>
      </c>
      <c r="E18" s="34"/>
      <c r="F18" s="22">
        <v>30</v>
      </c>
      <c r="G18" s="22">
        <v>30</v>
      </c>
      <c r="H18" s="22">
        <v>30</v>
      </c>
      <c r="I18" s="14">
        <f t="shared" si="0"/>
        <v>90</v>
      </c>
    </row>
    <row r="19" spans="1:9" ht="51" customHeight="1" thickBot="1">
      <c r="A19" s="20"/>
      <c r="B19" s="23" t="s">
        <v>71</v>
      </c>
      <c r="C19" s="52" t="s">
        <v>57</v>
      </c>
      <c r="D19" s="27" t="s">
        <v>5</v>
      </c>
      <c r="E19" s="34"/>
      <c r="F19" s="22">
        <v>29</v>
      </c>
      <c r="G19" s="34"/>
      <c r="H19" s="34"/>
      <c r="I19" s="14">
        <f t="shared" si="0"/>
        <v>29</v>
      </c>
    </row>
    <row r="20" spans="1:9" ht="51" customHeight="1" thickBot="1">
      <c r="A20" s="20"/>
      <c r="B20" s="23" t="s">
        <v>72</v>
      </c>
      <c r="C20" s="52" t="s">
        <v>57</v>
      </c>
      <c r="D20" s="27" t="s">
        <v>5</v>
      </c>
      <c r="E20" s="34"/>
      <c r="F20" s="34"/>
      <c r="G20" s="22">
        <v>29</v>
      </c>
      <c r="H20" s="22">
        <v>29</v>
      </c>
      <c r="I20" s="14">
        <f t="shared" si="0"/>
        <v>58</v>
      </c>
    </row>
    <row r="21" spans="1:9" ht="53.1" customHeight="1" thickBot="1">
      <c r="A21" s="28"/>
      <c r="B21" s="30"/>
      <c r="C21" s="29"/>
      <c r="D21" s="24" t="s">
        <v>10</v>
      </c>
      <c r="E21" s="25">
        <f>SUM(E8:E20)</f>
        <v>50</v>
      </c>
      <c r="F21" s="25">
        <f>SUM(F8:F20)</f>
        <v>248</v>
      </c>
      <c r="G21" s="25">
        <f>SUM(G8:G20)</f>
        <v>248</v>
      </c>
      <c r="H21" s="25">
        <f>SUM(H8:H20)</f>
        <v>248</v>
      </c>
      <c r="I21" s="26">
        <f>SUM(I7:I20)</f>
        <v>826</v>
      </c>
    </row>
    <row r="22" spans="1:9" ht="15" thickTop="1"/>
  </sheetData>
  <mergeCells count="7">
    <mergeCell ref="A1:I1"/>
    <mergeCell ref="A3:B3"/>
    <mergeCell ref="A5:A6"/>
    <mergeCell ref="B5:B6"/>
    <mergeCell ref="E5:I5"/>
    <mergeCell ref="C5:C6"/>
    <mergeCell ref="D5:D6"/>
  </mergeCells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C7" sqref="C7"/>
    </sheetView>
  </sheetViews>
  <sheetFormatPr defaultColWidth="11" defaultRowHeight="14.25"/>
  <cols>
    <col min="1" max="1" width="11.875" customWidth="1"/>
    <col min="2" max="2" width="53.875" customWidth="1"/>
    <col min="3" max="3" width="27.625" customWidth="1"/>
    <col min="4" max="4" width="25.5" customWidth="1"/>
    <col min="5" max="5" width="17" customWidth="1"/>
    <col min="6" max="6" width="13" customWidth="1"/>
    <col min="9" max="9" width="18" customWidth="1"/>
  </cols>
  <sheetData>
    <row r="1" spans="1:9" ht="48" customHeight="1" thickTop="1" thickBot="1">
      <c r="A1" s="76" t="s">
        <v>104</v>
      </c>
      <c r="B1" s="77"/>
      <c r="C1" s="77"/>
      <c r="D1" s="77"/>
      <c r="E1" s="77"/>
      <c r="F1" s="77"/>
      <c r="G1" s="77"/>
      <c r="H1" s="77"/>
      <c r="I1" s="78"/>
    </row>
    <row r="2" spans="1:9" s="36" customFormat="1" ht="24" thickTop="1">
      <c r="A2" s="37"/>
      <c r="B2" s="37"/>
      <c r="C2" s="37"/>
      <c r="D2" s="37"/>
      <c r="E2" s="37"/>
      <c r="F2" s="37"/>
      <c r="G2" s="37"/>
      <c r="H2" s="37"/>
      <c r="I2" s="37"/>
    </row>
    <row r="3" spans="1:9" s="36" customFormat="1" ht="23.25">
      <c r="A3" s="79" t="s">
        <v>13</v>
      </c>
      <c r="B3" s="79"/>
      <c r="C3" s="37"/>
      <c r="D3" s="37"/>
      <c r="E3" s="37"/>
      <c r="F3" s="37"/>
      <c r="G3" s="37"/>
      <c r="H3" s="37"/>
      <c r="I3" s="37"/>
    </row>
    <row r="4" spans="1:9" ht="15" thickBot="1"/>
    <row r="5" spans="1:9" ht="39" customHeight="1" thickTop="1" thickBot="1">
      <c r="A5" s="80" t="s">
        <v>0</v>
      </c>
      <c r="B5" s="82" t="s">
        <v>14</v>
      </c>
      <c r="C5" s="82" t="s">
        <v>73</v>
      </c>
      <c r="D5" s="82" t="s">
        <v>74</v>
      </c>
      <c r="E5" s="82" t="s">
        <v>17</v>
      </c>
      <c r="F5" s="82"/>
      <c r="G5" s="82"/>
      <c r="H5" s="82"/>
      <c r="I5" s="83"/>
    </row>
    <row r="6" spans="1:9" ht="45" customHeight="1" thickBot="1">
      <c r="A6" s="81"/>
      <c r="B6" s="71"/>
      <c r="C6" s="71"/>
      <c r="D6" s="71"/>
      <c r="E6" s="8" t="s">
        <v>18</v>
      </c>
      <c r="F6" s="8" t="s">
        <v>19</v>
      </c>
      <c r="G6" s="8" t="s">
        <v>20</v>
      </c>
      <c r="H6" s="8" t="s">
        <v>21</v>
      </c>
      <c r="I6" s="9" t="s">
        <v>1</v>
      </c>
    </row>
    <row r="7" spans="1:9" ht="57" customHeight="1" thickBot="1">
      <c r="A7" s="10"/>
      <c r="B7" s="11" t="s">
        <v>75</v>
      </c>
      <c r="C7" s="12" t="s">
        <v>4</v>
      </c>
      <c r="D7" s="13" t="s">
        <v>8</v>
      </c>
      <c r="E7" s="13">
        <v>26</v>
      </c>
      <c r="F7" s="13">
        <v>26</v>
      </c>
      <c r="G7" s="13">
        <v>26</v>
      </c>
      <c r="H7" s="13">
        <v>26</v>
      </c>
      <c r="I7" s="14">
        <f>SUM(E7:H7)</f>
        <v>104</v>
      </c>
    </row>
    <row r="8" spans="1:9" ht="57.95" customHeight="1" thickBot="1">
      <c r="A8" s="10"/>
      <c r="B8" s="11" t="s">
        <v>77</v>
      </c>
      <c r="C8" s="12" t="s">
        <v>4</v>
      </c>
      <c r="D8" s="13" t="s">
        <v>9</v>
      </c>
      <c r="E8" s="13">
        <v>28</v>
      </c>
      <c r="F8" s="13">
        <v>28</v>
      </c>
      <c r="G8" s="13">
        <v>28</v>
      </c>
      <c r="H8" s="13">
        <v>28</v>
      </c>
      <c r="I8" s="14">
        <f>SUM(E8:H8)</f>
        <v>112</v>
      </c>
    </row>
    <row r="9" spans="1:9" ht="60.95" customHeight="1" thickBot="1">
      <c r="A9" s="10"/>
      <c r="B9" s="11" t="s">
        <v>78</v>
      </c>
      <c r="C9" s="12" t="s">
        <v>4</v>
      </c>
      <c r="D9" s="12" t="s">
        <v>5</v>
      </c>
      <c r="E9" s="13">
        <v>2</v>
      </c>
      <c r="F9" s="13">
        <v>2</v>
      </c>
      <c r="G9" s="13">
        <v>2</v>
      </c>
      <c r="H9" s="13">
        <v>2</v>
      </c>
      <c r="I9" s="14">
        <f>SUM(E9:H9)</f>
        <v>8</v>
      </c>
    </row>
    <row r="10" spans="1:9" ht="57.95" customHeight="1" thickBot="1">
      <c r="A10" s="10"/>
      <c r="B10" s="11" t="s">
        <v>79</v>
      </c>
      <c r="C10" s="12" t="s">
        <v>4</v>
      </c>
      <c r="D10" s="12" t="s">
        <v>5</v>
      </c>
      <c r="E10" s="13">
        <v>2</v>
      </c>
      <c r="F10" s="13">
        <v>2</v>
      </c>
      <c r="G10" s="13">
        <v>2</v>
      </c>
      <c r="H10" s="13">
        <v>2</v>
      </c>
      <c r="I10" s="14">
        <f>SUM(E10:H10)</f>
        <v>8</v>
      </c>
    </row>
    <row r="11" spans="1:9" ht="63" customHeight="1" thickBot="1">
      <c r="A11" s="15"/>
      <c r="B11" s="16" t="s">
        <v>76</v>
      </c>
      <c r="C11" s="17" t="s">
        <v>4</v>
      </c>
      <c r="D11" s="18" t="s">
        <v>7</v>
      </c>
      <c r="E11" s="35"/>
      <c r="F11" s="18">
        <v>10</v>
      </c>
      <c r="G11" s="18">
        <v>10</v>
      </c>
      <c r="H11" s="18">
        <v>10</v>
      </c>
      <c r="I11" s="19">
        <f>SUM(E11:H11)</f>
        <v>30</v>
      </c>
    </row>
    <row r="12" spans="1:9" ht="15" thickTop="1"/>
  </sheetData>
  <mergeCells count="7">
    <mergeCell ref="A1:I1"/>
    <mergeCell ref="A3:B3"/>
    <mergeCell ref="A5:A6"/>
    <mergeCell ref="B5:B6"/>
    <mergeCell ref="C5:C6"/>
    <mergeCell ref="D5:D6"/>
    <mergeCell ref="E5:I5"/>
  </mergeCells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Sols</vt:lpstr>
      <vt:lpstr>Murs</vt:lpstr>
      <vt:lpstr>Escaliers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LAMENDOUR</dc:creator>
  <cp:lastModifiedBy>mode</cp:lastModifiedBy>
  <dcterms:created xsi:type="dcterms:W3CDTF">2014-08-02T12:52:21Z</dcterms:created>
  <dcterms:modified xsi:type="dcterms:W3CDTF">2014-08-06T06:19:32Z</dcterms:modified>
</cp:coreProperties>
</file>