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Sheet1" sheetId="1" r:id="rId1"/>
  </sheets>
  <definedNames>
    <definedName name="_xlnm.Print_Titles" localSheetId="0">Sheet1!$1:$3</definedName>
  </definedNames>
  <calcPr calcId="144525"/>
</workbook>
</file>

<file path=xl/sharedStrings.xml><?xml version="1.0" encoding="utf-8"?>
<sst xmlns="http://schemas.openxmlformats.org/spreadsheetml/2006/main" count="162" uniqueCount="91">
  <si>
    <t>苏州富士莱医药股份有限公司-设备+管道采购计划-20210528</t>
  </si>
  <si>
    <t>序号</t>
  </si>
  <si>
    <t>名称</t>
  </si>
  <si>
    <t>规格特征</t>
  </si>
  <si>
    <t>数量</t>
  </si>
  <si>
    <t>单位</t>
  </si>
  <si>
    <t>材料</t>
  </si>
  <si>
    <t>备注</t>
  </si>
  <si>
    <t>单价</t>
  </si>
  <si>
    <t>合价</t>
  </si>
  <si>
    <t>一</t>
  </si>
  <si>
    <t>消防管道</t>
  </si>
  <si>
    <t>管道-1层</t>
  </si>
  <si>
    <t>DN125 镀锌钢管</t>
  </si>
  <si>
    <t>米</t>
  </si>
  <si>
    <t>管道-2层</t>
  </si>
  <si>
    <t>管道-顶层</t>
  </si>
  <si>
    <t>阀门</t>
  </si>
  <si>
    <t>DN125 碳钢蝶阀/截止阀等</t>
  </si>
  <si>
    <t>台</t>
  </si>
  <si>
    <t>含法兰、垫子、紧固件</t>
  </si>
  <si>
    <t>管件（三通、弯头、异径管）</t>
  </si>
  <si>
    <t>DN125 镀锌</t>
  </si>
  <si>
    <t>件</t>
  </si>
  <si>
    <t>套管（穿墙、楼层）</t>
  </si>
  <si>
    <t>DN125/DN100/DN65</t>
  </si>
  <si>
    <t>套</t>
  </si>
  <si>
    <t>消防箱</t>
  </si>
  <si>
    <t>DN65 单出口室内消火栓 304</t>
  </si>
  <si>
    <t>整套含消防水带等</t>
  </si>
  <si>
    <t>灭火器</t>
  </si>
  <si>
    <t>MF/ABC4X2</t>
  </si>
  <si>
    <t>抗震支架</t>
  </si>
  <si>
    <t>除锈防腐</t>
  </si>
  <si>
    <t>一底二面</t>
  </si>
  <si>
    <t>㎡</t>
  </si>
  <si>
    <t>保温</t>
  </si>
  <si>
    <t>室外部分,绝热层厚度20mm,B1级泡沫橡塑，保护层0.3mm厚不锈钢皮</t>
  </si>
  <si>
    <t>二</t>
  </si>
  <si>
    <t>给水</t>
  </si>
  <si>
    <t>洗眼器</t>
  </si>
  <si>
    <t>立式</t>
  </si>
  <si>
    <t>管道</t>
  </si>
  <si>
    <t>DN80/DN32 内衬不锈钢(304)复合管</t>
  </si>
  <si>
    <t>螺纹连接</t>
  </si>
  <si>
    <t>DN80/DN32</t>
  </si>
  <si>
    <t>支架</t>
  </si>
  <si>
    <t>二底二面</t>
  </si>
  <si>
    <t>绝热层厚度20mm,B1级泡沫橡塑，保护层0.3mm厚不锈钢皮</t>
  </si>
  <si>
    <t>三</t>
  </si>
  <si>
    <t>循环冷却水（屋顶）</t>
  </si>
  <si>
    <t>冷却塔</t>
  </si>
  <si>
    <r>
      <rPr>
        <sz val="10"/>
        <color theme="1"/>
        <rFont val="楷体"/>
        <charset val="134"/>
      </rPr>
      <t xml:space="preserve"> KFT-300-C2,Q=400m</t>
    </r>
    <r>
      <rPr>
        <sz val="10"/>
        <color theme="1"/>
        <rFont val="宋体"/>
        <charset val="134"/>
      </rPr>
      <t>³</t>
    </r>
    <r>
      <rPr>
        <sz val="10"/>
        <color theme="1"/>
        <rFont val="楷体"/>
        <charset val="134"/>
      </rPr>
      <t>/h N=7.5kWx2</t>
    </r>
  </si>
  <si>
    <r>
      <rPr>
        <sz val="10"/>
        <color theme="1"/>
        <rFont val="楷体"/>
        <charset val="134"/>
      </rPr>
      <t xml:space="preserve">DN350/DN250/DN200
</t>
    </r>
    <r>
      <rPr>
        <sz val="10"/>
        <color rgb="FFFF0000"/>
        <rFont val="楷体"/>
        <charset val="134"/>
      </rPr>
      <t>根据现场情况由工艺专业二次接管至工艺设备具体用水点管道安装工作量因图不详暂未计入。</t>
    </r>
  </si>
  <si>
    <t>管道采用内衬不锈钢(304)复合给水钢管,管径DN100及以下采用螺纹连接,DN100以上法兰或沟槽连接;</t>
  </si>
  <si>
    <t>DN350/DN250/DN200</t>
  </si>
  <si>
    <t>含仪表设备</t>
  </si>
  <si>
    <t>柔性防水套管（穿墙、楼层）</t>
  </si>
  <si>
    <t>四</t>
  </si>
  <si>
    <t>排水</t>
  </si>
  <si>
    <t>管道（含管件及支架）</t>
  </si>
  <si>
    <t>De110/DN50 
HDPE/HTPP管道</t>
  </si>
  <si>
    <t>HDPE管连接方式为:橡胶圈承插连接.聚丙烯HTPP化工排水管连接方式为:热熔承插管件连接</t>
  </si>
  <si>
    <t xml:space="preserve">De110/DN50 </t>
  </si>
  <si>
    <t>五</t>
  </si>
  <si>
    <t>雨水系统</t>
  </si>
  <si>
    <t>De110</t>
  </si>
  <si>
    <t>防腐</t>
  </si>
  <si>
    <t>刷防紫外线氟碳树脂或丙烯酸树脂</t>
  </si>
  <si>
    <t>六</t>
  </si>
  <si>
    <t>循环冷却水池</t>
  </si>
  <si>
    <t>循环泵</t>
  </si>
  <si>
    <r>
      <rPr>
        <sz val="10"/>
        <color theme="1"/>
        <rFont val="楷体"/>
        <charset val="134"/>
      </rPr>
      <t>SLQS150-450A Q=400m</t>
    </r>
    <r>
      <rPr>
        <sz val="10"/>
        <color theme="1"/>
        <rFont val="宋体"/>
        <charset val="134"/>
      </rPr>
      <t>³</t>
    </r>
    <r>
      <rPr>
        <sz val="10"/>
        <color theme="1"/>
        <rFont val="楷体"/>
        <charset val="134"/>
      </rPr>
      <t>/h H=50m</t>
    </r>
  </si>
  <si>
    <t>1.8T</t>
  </si>
  <si>
    <r>
      <rPr>
        <sz val="10"/>
        <color theme="1"/>
        <rFont val="楷体"/>
        <charset val="134"/>
      </rPr>
      <t>SLQS125-380(I) Q=310m</t>
    </r>
    <r>
      <rPr>
        <sz val="10"/>
        <color theme="1"/>
        <rFont val="宋体"/>
        <charset val="134"/>
      </rPr>
      <t>³</t>
    </r>
    <r>
      <rPr>
        <sz val="10"/>
        <color theme="1"/>
        <rFont val="楷体"/>
        <charset val="134"/>
      </rPr>
      <t>/h H=47m</t>
    </r>
  </si>
  <si>
    <t>1.5T</t>
  </si>
  <si>
    <t>微晶旁流综合水处理器</t>
  </si>
  <si>
    <r>
      <rPr>
        <sz val="10"/>
        <color theme="1"/>
        <rFont val="楷体"/>
        <charset val="134"/>
      </rPr>
      <t>SCII-65F Q=40m</t>
    </r>
    <r>
      <rPr>
        <sz val="10"/>
        <color theme="1"/>
        <rFont val="宋体"/>
        <charset val="134"/>
      </rPr>
      <t>³</t>
    </r>
    <r>
      <rPr>
        <sz val="10"/>
        <color theme="1"/>
        <rFont val="楷体"/>
        <charset val="134"/>
      </rPr>
      <t>/h</t>
    </r>
  </si>
  <si>
    <t>0.3T</t>
  </si>
  <si>
    <t>DN350/DN300/DN250/DN80</t>
  </si>
  <si>
    <t>DN20</t>
  </si>
  <si>
    <t>旋流防止器</t>
  </si>
  <si>
    <t>DN350</t>
  </si>
  <si>
    <t>仪表设备</t>
  </si>
  <si>
    <t xml:space="preserve">压力、温度、变送器 </t>
  </si>
  <si>
    <t>内衬不锈钢复合给水钢管</t>
  </si>
  <si>
    <t>DN200/DN250/DN300/DN350</t>
  </si>
  <si>
    <t>防水套管</t>
  </si>
  <si>
    <t>除锈油漆</t>
  </si>
  <si>
    <t>汇总价</t>
  </si>
  <si>
    <r>
      <t>说明：【1】报价含税运13%，交货地址：苏州富士莱医药股份有限公司。规格等未详述处按</t>
    </r>
    <r>
      <rPr>
        <b/>
        <sz val="10"/>
        <color rgb="FFFF0000"/>
        <rFont val="楷体"/>
        <charset val="134"/>
      </rPr>
      <t>国标</t>
    </r>
    <r>
      <rPr>
        <sz val="10"/>
        <color theme="1"/>
        <rFont val="楷体"/>
        <charset val="134"/>
      </rPr>
      <t xml:space="preserve">考虑；【2】附件安装图备查阅；
</t>
    </r>
  </si>
</sst>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_ "/>
  </numFmts>
  <fonts count="28">
    <font>
      <sz val="11"/>
      <color theme="1"/>
      <name val="宋体"/>
      <charset val="134"/>
      <scheme val="minor"/>
    </font>
    <font>
      <b/>
      <sz val="12"/>
      <color theme="1"/>
      <name val="楷体"/>
      <charset val="134"/>
    </font>
    <font>
      <b/>
      <sz val="11"/>
      <color theme="1"/>
      <name val="楷体"/>
      <charset val="134"/>
    </font>
    <font>
      <b/>
      <sz val="10"/>
      <color theme="1"/>
      <name val="楷体"/>
      <charset val="134"/>
    </font>
    <font>
      <sz val="10"/>
      <color theme="1"/>
      <name val="楷体"/>
      <charset val="134"/>
    </font>
    <font>
      <b/>
      <sz val="10"/>
      <color rgb="FFFF0000"/>
      <name val="楷体"/>
      <charset val="134"/>
    </font>
    <font>
      <b/>
      <sz val="11"/>
      <color rgb="FFFF0000"/>
      <name val="楷体"/>
      <charset val="134"/>
    </font>
    <font>
      <sz val="11"/>
      <color theme="1"/>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1"/>
      <color rgb="FFFA7D00"/>
      <name val="宋体"/>
      <charset val="0"/>
      <scheme val="minor"/>
    </font>
    <font>
      <sz val="11"/>
      <color rgb="FF9C6500"/>
      <name val="宋体"/>
      <charset val="0"/>
      <scheme val="minor"/>
    </font>
    <font>
      <sz val="10"/>
      <color theme="1"/>
      <name val="宋体"/>
      <charset val="134"/>
    </font>
    <font>
      <sz val="10"/>
      <color rgb="FFFF0000"/>
      <name val="楷体"/>
      <charset val="134"/>
    </font>
  </fonts>
  <fills count="34">
    <fill>
      <patternFill patternType="none"/>
    </fill>
    <fill>
      <patternFill patternType="gray125"/>
    </fill>
    <fill>
      <patternFill patternType="solid">
        <fgColor theme="8" tint="0.8"/>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C7CE"/>
        <bgColor indexed="64"/>
      </patternFill>
    </fill>
    <fill>
      <patternFill patternType="solid">
        <fgColor theme="7"/>
        <bgColor indexed="64"/>
      </patternFill>
    </fill>
    <fill>
      <patternFill patternType="solid">
        <fgColor theme="6"/>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8" borderId="0" applyNumberFormat="0" applyBorder="0" applyAlignment="0" applyProtection="0">
      <alignment vertical="center"/>
    </xf>
    <xf numFmtId="0" fontId="17" fillId="1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2" fillId="5"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5" borderId="12" applyNumberFormat="0" applyFont="0" applyAlignment="0" applyProtection="0">
      <alignment vertical="center"/>
    </xf>
    <xf numFmtId="0" fontId="12" fillId="20" borderId="0" applyNumberFormat="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7" applyNumberFormat="0" applyFill="0" applyAlignment="0" applyProtection="0">
      <alignment vertical="center"/>
    </xf>
    <xf numFmtId="0" fontId="15" fillId="0" borderId="7" applyNumberFormat="0" applyFill="0" applyAlignment="0" applyProtection="0">
      <alignment vertical="center"/>
    </xf>
    <xf numFmtId="0" fontId="12" fillId="29" borderId="0" applyNumberFormat="0" applyBorder="0" applyAlignment="0" applyProtection="0">
      <alignment vertical="center"/>
    </xf>
    <xf numFmtId="0" fontId="9" fillId="0" borderId="5" applyNumberFormat="0" applyFill="0" applyAlignment="0" applyProtection="0">
      <alignment vertical="center"/>
    </xf>
    <xf numFmtId="0" fontId="12" fillId="24" borderId="0" applyNumberFormat="0" applyBorder="0" applyAlignment="0" applyProtection="0">
      <alignment vertical="center"/>
    </xf>
    <xf numFmtId="0" fontId="18" fillId="17" borderId="9" applyNumberFormat="0" applyAlignment="0" applyProtection="0">
      <alignment vertical="center"/>
    </xf>
    <xf numFmtId="0" fontId="24" fillId="17" borderId="8" applyNumberFormat="0" applyAlignment="0" applyProtection="0">
      <alignment vertical="center"/>
    </xf>
    <xf numFmtId="0" fontId="22" fillId="23" borderId="11" applyNumberFormat="0" applyAlignment="0" applyProtection="0">
      <alignment vertical="center"/>
    </xf>
    <xf numFmtId="0" fontId="7" fillId="33" borderId="0" applyNumberFormat="0" applyBorder="0" applyAlignment="0" applyProtection="0">
      <alignment vertical="center"/>
    </xf>
    <xf numFmtId="0" fontId="12" fillId="16" borderId="0" applyNumberFormat="0" applyBorder="0" applyAlignment="0" applyProtection="0">
      <alignment vertical="center"/>
    </xf>
    <xf numFmtId="0" fontId="14" fillId="0" borderId="6" applyNumberFormat="0" applyFill="0" applyAlignment="0" applyProtection="0">
      <alignment vertical="center"/>
    </xf>
    <xf numFmtId="0" fontId="19" fillId="0" borderId="10" applyNumberFormat="0" applyFill="0" applyAlignment="0" applyProtection="0">
      <alignment vertical="center"/>
    </xf>
    <xf numFmtId="0" fontId="8" fillId="4" borderId="0" applyNumberFormat="0" applyBorder="0" applyAlignment="0" applyProtection="0">
      <alignment vertical="center"/>
    </xf>
    <xf numFmtId="0" fontId="25" fillId="32" borderId="0" applyNumberFormat="0" applyBorder="0" applyAlignment="0" applyProtection="0">
      <alignment vertical="center"/>
    </xf>
    <xf numFmtId="0" fontId="7" fillId="3" borderId="0" applyNumberFormat="0" applyBorder="0" applyAlignment="0" applyProtection="0">
      <alignment vertical="center"/>
    </xf>
    <xf numFmtId="0" fontId="12" fillId="28"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19"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7" fillId="31" borderId="0" applyNumberFormat="0" applyBorder="0" applyAlignment="0" applyProtection="0">
      <alignment vertical="center"/>
    </xf>
    <xf numFmtId="0" fontId="7" fillId="22" borderId="0" applyNumberFormat="0" applyBorder="0" applyAlignment="0" applyProtection="0">
      <alignment vertical="center"/>
    </xf>
    <xf numFmtId="0" fontId="12" fillId="27" borderId="0" applyNumberFormat="0" applyBorder="0" applyAlignment="0" applyProtection="0">
      <alignment vertical="center"/>
    </xf>
    <xf numFmtId="0" fontId="7" fillId="26" borderId="0" applyNumberFormat="0" applyBorder="0" applyAlignment="0" applyProtection="0">
      <alignment vertical="center"/>
    </xf>
    <xf numFmtId="0" fontId="12" fillId="30" borderId="0" applyNumberFormat="0" applyBorder="0" applyAlignment="0" applyProtection="0">
      <alignment vertical="center"/>
    </xf>
    <xf numFmtId="0" fontId="12" fillId="11" borderId="0" applyNumberFormat="0" applyBorder="0" applyAlignment="0" applyProtection="0">
      <alignment vertical="center"/>
    </xf>
    <xf numFmtId="0" fontId="7" fillId="21" borderId="0" applyNumberFormat="0" applyBorder="0" applyAlignment="0" applyProtection="0">
      <alignment vertical="center"/>
    </xf>
    <xf numFmtId="0" fontId="12" fillId="14" borderId="0" applyNumberFormat="0" applyBorder="0" applyAlignment="0" applyProtection="0">
      <alignment vertical="center"/>
    </xf>
  </cellStyleXfs>
  <cellXfs count="30">
    <xf numFmtId="0" fontId="0" fillId="0" borderId="0" xfId="0">
      <alignment vertical="center"/>
    </xf>
    <xf numFmtId="0" fontId="0" fillId="0" borderId="0" xfId="0" applyAlignment="1">
      <alignment horizontal="center" vertical="center"/>
    </xf>
    <xf numFmtId="1" fontId="0" fillId="0" borderId="0" xfId="0" applyNumberFormat="1">
      <alignment vertical="center"/>
    </xf>
    <xf numFmtId="0" fontId="1" fillId="0" borderId="0" xfId="0" applyFont="1" applyAlignment="1">
      <alignment horizontal="center" vertical="center"/>
    </xf>
    <xf numFmtId="0" fontId="2" fillId="0" borderId="0" xfId="0" applyFont="1" applyAlignment="1">
      <alignment horizontal="center" vertical="center"/>
    </xf>
    <xf numFmtId="1" fontId="2" fillId="0" borderId="0" xfId="0" applyNumberFormat="1" applyFont="1" applyAlignment="1">
      <alignment horizontal="center" vertical="center"/>
    </xf>
    <xf numFmtId="0" fontId="3" fillId="0" borderId="1" xfId="0" applyFont="1" applyBorder="1" applyAlignment="1">
      <alignment horizontal="center" vertical="center"/>
    </xf>
    <xf numFmtId="1"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 fontId="3" fillId="2"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1"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1" fontId="4" fillId="0"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xf>
    <xf numFmtId="0" fontId="3" fillId="2" borderId="1" xfId="0" applyFont="1" applyFill="1" applyBorder="1" applyAlignment="1">
      <alignment horizontal="left" vertical="center"/>
    </xf>
    <xf numFmtId="0" fontId="4" fillId="0" borderId="1" xfId="0" applyFont="1" applyBorder="1">
      <alignment vertical="center"/>
    </xf>
    <xf numFmtId="0" fontId="5" fillId="0" borderId="1" xfId="0" applyFont="1" applyBorder="1">
      <alignment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1" fontId="5" fillId="0" borderId="1" xfId="0" applyNumberFormat="1" applyFont="1" applyBorder="1">
      <alignment vertical="center"/>
    </xf>
    <xf numFmtId="1" fontId="5" fillId="0" borderId="1" xfId="0" applyNumberFormat="1"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1" fontId="4" fillId="0" borderId="3" xfId="0" applyNumberFormat="1" applyFont="1" applyBorder="1" applyAlignment="1">
      <alignment horizontal="left" vertical="center"/>
    </xf>
    <xf numFmtId="0" fontId="4" fillId="0" borderId="4"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4"/>
  <sheetViews>
    <sheetView tabSelected="1" workbookViewId="0">
      <pane ySplit="3" topLeftCell="A4" activePane="bottomLeft" state="frozen"/>
      <selection/>
      <selection pane="bottomLeft" activeCell="G58" sqref="G58"/>
    </sheetView>
  </sheetViews>
  <sheetFormatPr defaultColWidth="9" defaultRowHeight="13.5" outlineLevelCol="7"/>
  <cols>
    <col min="1" max="1" width="4.375" customWidth="1"/>
    <col min="2" max="2" width="26.4333333333333" style="1" customWidth="1"/>
    <col min="3" max="3" width="30.6333333333333" style="1" customWidth="1"/>
    <col min="4" max="4" width="9.03333333333333" style="1" customWidth="1"/>
    <col min="5" max="5" width="5.625" style="1" customWidth="1"/>
    <col min="6" max="6" width="7.75" style="2" customWidth="1"/>
    <col min="7" max="7" width="9" style="2"/>
    <col min="8" max="8" width="28.25" customWidth="1"/>
  </cols>
  <sheetData>
    <row r="1" ht="22" customHeight="1" spans="1:8">
      <c r="A1" s="3" t="s">
        <v>0</v>
      </c>
      <c r="B1" s="4"/>
      <c r="C1" s="4"/>
      <c r="D1" s="4"/>
      <c r="E1" s="4"/>
      <c r="F1" s="5"/>
      <c r="G1" s="5"/>
      <c r="H1" s="4"/>
    </row>
    <row r="2" spans="1:8">
      <c r="A2" s="6" t="s">
        <v>1</v>
      </c>
      <c r="B2" s="6" t="s">
        <v>2</v>
      </c>
      <c r="C2" s="6" t="s">
        <v>3</v>
      </c>
      <c r="D2" s="6" t="s">
        <v>4</v>
      </c>
      <c r="E2" s="6" t="s">
        <v>5</v>
      </c>
      <c r="F2" s="7" t="s">
        <v>6</v>
      </c>
      <c r="G2" s="7"/>
      <c r="H2" s="6" t="s">
        <v>7</v>
      </c>
    </row>
    <row r="3" spans="1:8">
      <c r="A3" s="6"/>
      <c r="B3" s="6"/>
      <c r="C3" s="6"/>
      <c r="D3" s="6"/>
      <c r="E3" s="6"/>
      <c r="F3" s="7" t="s">
        <v>8</v>
      </c>
      <c r="G3" s="7" t="s">
        <v>9</v>
      </c>
      <c r="H3" s="6"/>
    </row>
    <row r="4" ht="15" customHeight="1" spans="1:8">
      <c r="A4" s="8" t="s">
        <v>10</v>
      </c>
      <c r="B4" s="8" t="s">
        <v>11</v>
      </c>
      <c r="C4" s="8"/>
      <c r="D4" s="8"/>
      <c r="E4" s="8"/>
      <c r="F4" s="9"/>
      <c r="G4" s="9"/>
      <c r="H4" s="8"/>
    </row>
    <row r="5" ht="15" customHeight="1" spans="1:8">
      <c r="A5" s="10">
        <v>1</v>
      </c>
      <c r="B5" s="11" t="s">
        <v>12</v>
      </c>
      <c r="C5" s="11" t="s">
        <v>13</v>
      </c>
      <c r="D5" s="10">
        <f>75+30</f>
        <v>105</v>
      </c>
      <c r="E5" s="10" t="s">
        <v>14</v>
      </c>
      <c r="F5" s="12"/>
      <c r="G5" s="12">
        <f t="shared" ref="G5:G11" si="0">F5*D5</f>
        <v>0</v>
      </c>
      <c r="H5" s="10"/>
    </row>
    <row r="6" ht="15" customHeight="1" spans="1:8">
      <c r="A6" s="10">
        <v>2</v>
      </c>
      <c r="B6" s="11" t="s">
        <v>15</v>
      </c>
      <c r="C6" s="11" t="s">
        <v>13</v>
      </c>
      <c r="D6" s="10">
        <f>75+20</f>
        <v>95</v>
      </c>
      <c r="E6" s="10" t="s">
        <v>14</v>
      </c>
      <c r="F6" s="12"/>
      <c r="G6" s="12">
        <f t="shared" si="0"/>
        <v>0</v>
      </c>
      <c r="H6" s="10"/>
    </row>
    <row r="7" ht="15" customHeight="1" spans="1:8">
      <c r="A7" s="10">
        <v>3</v>
      </c>
      <c r="B7" s="11" t="s">
        <v>16</v>
      </c>
      <c r="C7" s="11" t="s">
        <v>13</v>
      </c>
      <c r="D7" s="10">
        <v>5</v>
      </c>
      <c r="E7" s="10" t="s">
        <v>14</v>
      </c>
      <c r="F7" s="12"/>
      <c r="G7" s="12">
        <f t="shared" si="0"/>
        <v>0</v>
      </c>
      <c r="H7" s="10"/>
    </row>
    <row r="8" ht="15" customHeight="1" spans="1:8">
      <c r="A8" s="10">
        <v>4</v>
      </c>
      <c r="B8" s="11" t="s">
        <v>17</v>
      </c>
      <c r="C8" s="11" t="s">
        <v>18</v>
      </c>
      <c r="D8" s="10">
        <v>17</v>
      </c>
      <c r="E8" s="10" t="s">
        <v>19</v>
      </c>
      <c r="F8" s="12"/>
      <c r="G8" s="12">
        <f t="shared" si="0"/>
        <v>0</v>
      </c>
      <c r="H8" s="10" t="s">
        <v>20</v>
      </c>
    </row>
    <row r="9" ht="15" customHeight="1" spans="1:8">
      <c r="A9" s="10">
        <v>5</v>
      </c>
      <c r="B9" s="11" t="s">
        <v>21</v>
      </c>
      <c r="C9" s="11" t="s">
        <v>22</v>
      </c>
      <c r="D9" s="10">
        <v>80</v>
      </c>
      <c r="E9" s="10" t="s">
        <v>23</v>
      </c>
      <c r="F9" s="12"/>
      <c r="G9" s="12">
        <f t="shared" si="0"/>
        <v>0</v>
      </c>
      <c r="H9" s="10"/>
    </row>
    <row r="10" ht="15" customHeight="1" spans="1:8">
      <c r="A10" s="10">
        <v>6</v>
      </c>
      <c r="B10" s="11" t="s">
        <v>24</v>
      </c>
      <c r="C10" s="11" t="s">
        <v>25</v>
      </c>
      <c r="D10" s="10">
        <v>28</v>
      </c>
      <c r="E10" s="10" t="s">
        <v>26</v>
      </c>
      <c r="F10" s="12"/>
      <c r="G10" s="12">
        <f t="shared" si="0"/>
        <v>0</v>
      </c>
      <c r="H10" s="10"/>
    </row>
    <row r="11" ht="15" customHeight="1" spans="1:8">
      <c r="A11" s="10">
        <v>7</v>
      </c>
      <c r="B11" s="11" t="s">
        <v>27</v>
      </c>
      <c r="C11" s="11" t="s">
        <v>28</v>
      </c>
      <c r="D11" s="10">
        <v>14</v>
      </c>
      <c r="E11" s="10" t="s">
        <v>26</v>
      </c>
      <c r="F11" s="12"/>
      <c r="G11" s="12">
        <f t="shared" si="0"/>
        <v>0</v>
      </c>
      <c r="H11" s="10" t="s">
        <v>29</v>
      </c>
    </row>
    <row r="12" ht="15" customHeight="1" spans="1:8">
      <c r="A12" s="10">
        <v>8</v>
      </c>
      <c r="B12" s="11" t="s">
        <v>30</v>
      </c>
      <c r="C12" s="11" t="s">
        <v>31</v>
      </c>
      <c r="D12" s="10">
        <v>34</v>
      </c>
      <c r="E12" s="10" t="s">
        <v>23</v>
      </c>
      <c r="F12" s="12"/>
      <c r="G12" s="12">
        <f t="shared" ref="G12:G17" si="1">F12*D12</f>
        <v>0</v>
      </c>
      <c r="H12" s="10"/>
    </row>
    <row r="13" ht="15" customHeight="1" spans="1:8">
      <c r="A13" s="10">
        <v>9</v>
      </c>
      <c r="B13" s="11" t="s">
        <v>32</v>
      </c>
      <c r="C13" s="11" t="s">
        <v>25</v>
      </c>
      <c r="D13" s="10">
        <f>(D5+D6+D7)/5</f>
        <v>41</v>
      </c>
      <c r="E13" s="10" t="s">
        <v>26</v>
      </c>
      <c r="F13" s="12"/>
      <c r="G13" s="12">
        <f t="shared" si="1"/>
        <v>0</v>
      </c>
      <c r="H13" s="10"/>
    </row>
    <row r="14" ht="15" customHeight="1" spans="1:8">
      <c r="A14" s="10">
        <v>10</v>
      </c>
      <c r="B14" s="11" t="s">
        <v>33</v>
      </c>
      <c r="C14" s="11" t="s">
        <v>34</v>
      </c>
      <c r="D14" s="10">
        <f>SUM(D5:D7)*0.125*3.14</f>
        <v>80.4625</v>
      </c>
      <c r="E14" s="10" t="s">
        <v>35</v>
      </c>
      <c r="F14" s="12"/>
      <c r="G14" s="12">
        <f t="shared" si="1"/>
        <v>0</v>
      </c>
      <c r="H14" s="10"/>
    </row>
    <row r="15" ht="27" customHeight="1" spans="1:8">
      <c r="A15" s="10">
        <v>11</v>
      </c>
      <c r="B15" s="11" t="s">
        <v>36</v>
      </c>
      <c r="C15" s="13" t="s">
        <v>37</v>
      </c>
      <c r="D15" s="10">
        <f>60*0.125*3.14*1.5</f>
        <v>35.325</v>
      </c>
      <c r="E15" s="10" t="s">
        <v>35</v>
      </c>
      <c r="F15" s="12"/>
      <c r="G15" s="12">
        <f t="shared" si="1"/>
        <v>0</v>
      </c>
      <c r="H15" s="10"/>
    </row>
    <row r="16" ht="15" customHeight="1" spans="1:8">
      <c r="A16" s="8" t="s">
        <v>38</v>
      </c>
      <c r="B16" s="8" t="s">
        <v>39</v>
      </c>
      <c r="C16" s="8"/>
      <c r="D16" s="8"/>
      <c r="E16" s="8"/>
      <c r="F16" s="9"/>
      <c r="G16" s="9"/>
      <c r="H16" s="8"/>
    </row>
    <row r="17" ht="15" customHeight="1" spans="1:8">
      <c r="A17" s="14">
        <v>12</v>
      </c>
      <c r="B17" s="15" t="s">
        <v>40</v>
      </c>
      <c r="C17" s="15" t="s">
        <v>41</v>
      </c>
      <c r="D17" s="14">
        <v>3</v>
      </c>
      <c r="E17" s="14" t="s">
        <v>26</v>
      </c>
      <c r="F17" s="16"/>
      <c r="G17" s="12">
        <f t="shared" si="1"/>
        <v>0</v>
      </c>
      <c r="H17" s="14"/>
    </row>
    <row r="18" ht="15" customHeight="1" spans="1:8">
      <c r="A18" s="14">
        <v>13</v>
      </c>
      <c r="B18" s="11" t="s">
        <v>42</v>
      </c>
      <c r="C18" s="11" t="s">
        <v>43</v>
      </c>
      <c r="D18" s="10">
        <v>92</v>
      </c>
      <c r="E18" s="10" t="s">
        <v>14</v>
      </c>
      <c r="F18" s="12"/>
      <c r="G18" s="12">
        <f t="shared" ref="G18:G24" si="2">F18*D18</f>
        <v>0</v>
      </c>
      <c r="H18" s="10" t="s">
        <v>44</v>
      </c>
    </row>
    <row r="19" ht="15" customHeight="1" spans="1:8">
      <c r="A19" s="14">
        <v>14</v>
      </c>
      <c r="B19" s="11" t="s">
        <v>17</v>
      </c>
      <c r="C19" s="11" t="s">
        <v>45</v>
      </c>
      <c r="D19" s="10">
        <v>14</v>
      </c>
      <c r="E19" s="10" t="s">
        <v>19</v>
      </c>
      <c r="F19" s="12"/>
      <c r="G19" s="12">
        <f t="shared" si="2"/>
        <v>0</v>
      </c>
      <c r="H19" s="10" t="s">
        <v>20</v>
      </c>
    </row>
    <row r="20" ht="15" customHeight="1" spans="1:8">
      <c r="A20" s="14">
        <v>15</v>
      </c>
      <c r="B20" s="11" t="s">
        <v>21</v>
      </c>
      <c r="C20" s="11" t="s">
        <v>45</v>
      </c>
      <c r="D20" s="10">
        <v>29</v>
      </c>
      <c r="E20" s="10" t="s">
        <v>23</v>
      </c>
      <c r="F20" s="12"/>
      <c r="G20" s="12">
        <f t="shared" si="2"/>
        <v>0</v>
      </c>
      <c r="H20" s="10"/>
    </row>
    <row r="21" ht="15" customHeight="1" spans="1:8">
      <c r="A21" s="14">
        <v>16</v>
      </c>
      <c r="B21" s="11" t="s">
        <v>24</v>
      </c>
      <c r="C21" s="11" t="s">
        <v>45</v>
      </c>
      <c r="D21" s="10">
        <v>4</v>
      </c>
      <c r="E21" s="10" t="s">
        <v>26</v>
      </c>
      <c r="F21" s="12"/>
      <c r="G21" s="12">
        <f t="shared" si="2"/>
        <v>0</v>
      </c>
      <c r="H21" s="10"/>
    </row>
    <row r="22" ht="15" customHeight="1" spans="1:8">
      <c r="A22" s="14">
        <v>17</v>
      </c>
      <c r="B22" s="11" t="s">
        <v>46</v>
      </c>
      <c r="C22" s="11" t="s">
        <v>45</v>
      </c>
      <c r="D22" s="10">
        <v>15</v>
      </c>
      <c r="E22" s="10" t="s">
        <v>26</v>
      </c>
      <c r="F22" s="12"/>
      <c r="G22" s="12">
        <f t="shared" si="2"/>
        <v>0</v>
      </c>
      <c r="H22" s="10"/>
    </row>
    <row r="23" ht="15" customHeight="1" spans="1:8">
      <c r="A23" s="14">
        <v>18</v>
      </c>
      <c r="B23" s="11" t="s">
        <v>33</v>
      </c>
      <c r="C23" s="11" t="s">
        <v>47</v>
      </c>
      <c r="D23" s="10">
        <f>D18*0.089*3.14</f>
        <v>25.71032</v>
      </c>
      <c r="E23" s="10" t="s">
        <v>35</v>
      </c>
      <c r="F23" s="12"/>
      <c r="G23" s="12">
        <f t="shared" si="2"/>
        <v>0</v>
      </c>
      <c r="H23" s="10"/>
    </row>
    <row r="24" ht="30" customHeight="1" spans="1:8">
      <c r="A24" s="14">
        <v>19</v>
      </c>
      <c r="B24" s="11" t="s">
        <v>36</v>
      </c>
      <c r="C24" s="13" t="s">
        <v>48</v>
      </c>
      <c r="D24" s="10">
        <f>D23*1.5</f>
        <v>38.56548</v>
      </c>
      <c r="E24" s="10" t="s">
        <v>35</v>
      </c>
      <c r="F24" s="12"/>
      <c r="G24" s="12">
        <f t="shared" si="2"/>
        <v>0</v>
      </c>
      <c r="H24" s="10"/>
    </row>
    <row r="25" ht="15" customHeight="1" spans="1:8">
      <c r="A25" s="8" t="s">
        <v>49</v>
      </c>
      <c r="B25" s="8" t="s">
        <v>50</v>
      </c>
      <c r="C25" s="8"/>
      <c r="D25" s="8"/>
      <c r="E25" s="8"/>
      <c r="F25" s="9"/>
      <c r="G25" s="9"/>
      <c r="H25" s="8"/>
    </row>
    <row r="26" ht="15" customHeight="1" spans="1:8">
      <c r="A26" s="14">
        <v>20</v>
      </c>
      <c r="B26" s="15" t="s">
        <v>51</v>
      </c>
      <c r="C26" s="15" t="s">
        <v>52</v>
      </c>
      <c r="D26" s="14">
        <v>2</v>
      </c>
      <c r="E26" s="14" t="s">
        <v>19</v>
      </c>
      <c r="F26" s="12"/>
      <c r="G26" s="12">
        <f t="shared" ref="G26:G32" si="3">F26*D26</f>
        <v>0</v>
      </c>
      <c r="H26" s="14"/>
    </row>
    <row r="27" ht="54" customHeight="1" spans="1:8">
      <c r="A27" s="14">
        <v>21</v>
      </c>
      <c r="B27" s="11" t="s">
        <v>42</v>
      </c>
      <c r="C27" s="13" t="s">
        <v>53</v>
      </c>
      <c r="D27" s="10">
        <v>116</v>
      </c>
      <c r="E27" s="10" t="s">
        <v>14</v>
      </c>
      <c r="F27" s="12"/>
      <c r="G27" s="12">
        <f t="shared" si="3"/>
        <v>0</v>
      </c>
      <c r="H27" s="17" t="s">
        <v>54</v>
      </c>
    </row>
    <row r="28" ht="15" customHeight="1" spans="1:8">
      <c r="A28" s="14">
        <v>22</v>
      </c>
      <c r="B28" s="11" t="s">
        <v>17</v>
      </c>
      <c r="C28" s="11" t="s">
        <v>55</v>
      </c>
      <c r="D28" s="10">
        <v>28</v>
      </c>
      <c r="E28" s="10" t="s">
        <v>19</v>
      </c>
      <c r="F28" s="12"/>
      <c r="G28" s="12">
        <f t="shared" si="3"/>
        <v>0</v>
      </c>
      <c r="H28" s="10" t="s">
        <v>56</v>
      </c>
    </row>
    <row r="29" ht="15" customHeight="1" spans="1:8">
      <c r="A29" s="14">
        <v>23</v>
      </c>
      <c r="B29" s="11" t="s">
        <v>21</v>
      </c>
      <c r="C29" s="11" t="s">
        <v>55</v>
      </c>
      <c r="D29" s="10">
        <v>37</v>
      </c>
      <c r="E29" s="10" t="s">
        <v>23</v>
      </c>
      <c r="F29" s="12"/>
      <c r="G29" s="12">
        <f t="shared" si="3"/>
        <v>0</v>
      </c>
      <c r="H29" s="10"/>
    </row>
    <row r="30" ht="15" customHeight="1" spans="1:8">
      <c r="A30" s="14">
        <v>24</v>
      </c>
      <c r="B30" s="11" t="s">
        <v>57</v>
      </c>
      <c r="C30" s="11" t="s">
        <v>55</v>
      </c>
      <c r="D30" s="10">
        <v>8</v>
      </c>
      <c r="E30" s="10" t="s">
        <v>26</v>
      </c>
      <c r="F30" s="12"/>
      <c r="G30" s="12">
        <f t="shared" si="3"/>
        <v>0</v>
      </c>
      <c r="H30" s="10"/>
    </row>
    <row r="31" ht="15" customHeight="1" spans="1:8">
      <c r="A31" s="14">
        <v>25</v>
      </c>
      <c r="B31" s="11" t="s">
        <v>46</v>
      </c>
      <c r="C31" s="11" t="s">
        <v>55</v>
      </c>
      <c r="D31" s="18">
        <f>D27/9</f>
        <v>12.8888888888889</v>
      </c>
      <c r="E31" s="10" t="s">
        <v>26</v>
      </c>
      <c r="F31" s="12"/>
      <c r="G31" s="12">
        <f t="shared" si="3"/>
        <v>0</v>
      </c>
      <c r="H31" s="10"/>
    </row>
    <row r="32" ht="15" customHeight="1" spans="1:8">
      <c r="A32" s="14">
        <v>26</v>
      </c>
      <c r="B32" s="11" t="s">
        <v>33</v>
      </c>
      <c r="C32" s="11" t="s">
        <v>47</v>
      </c>
      <c r="D32" s="10">
        <f>D27*0.35*3.14</f>
        <v>127.484</v>
      </c>
      <c r="E32" s="10" t="s">
        <v>35</v>
      </c>
      <c r="F32" s="12"/>
      <c r="G32" s="12">
        <f t="shared" si="3"/>
        <v>0</v>
      </c>
      <c r="H32" s="10"/>
    </row>
    <row r="33" ht="15" customHeight="1" spans="1:8">
      <c r="A33" s="8" t="s">
        <v>58</v>
      </c>
      <c r="B33" s="8" t="s">
        <v>59</v>
      </c>
      <c r="C33" s="19"/>
      <c r="D33" s="8"/>
      <c r="E33" s="8"/>
      <c r="F33" s="9"/>
      <c r="G33" s="9"/>
      <c r="H33" s="8"/>
    </row>
    <row r="34" ht="41" customHeight="1" spans="1:8">
      <c r="A34" s="10">
        <v>27</v>
      </c>
      <c r="B34" s="11" t="s">
        <v>60</v>
      </c>
      <c r="C34" s="13" t="s">
        <v>61</v>
      </c>
      <c r="D34" s="10">
        <v>97</v>
      </c>
      <c r="E34" s="10" t="s">
        <v>14</v>
      </c>
      <c r="F34" s="12"/>
      <c r="G34" s="12">
        <f t="shared" ref="G34:G36" si="4">F34*D34</f>
        <v>0</v>
      </c>
      <c r="H34" s="17" t="s">
        <v>62</v>
      </c>
    </row>
    <row r="35" ht="15" customHeight="1" spans="1:8">
      <c r="A35" s="10">
        <v>28</v>
      </c>
      <c r="B35" s="11" t="s">
        <v>17</v>
      </c>
      <c r="C35" s="10"/>
      <c r="D35" s="10">
        <v>5</v>
      </c>
      <c r="E35" s="10" t="s">
        <v>19</v>
      </c>
      <c r="F35" s="12"/>
      <c r="G35" s="12">
        <f t="shared" si="4"/>
        <v>0</v>
      </c>
      <c r="H35" s="10"/>
    </row>
    <row r="36" ht="15" customHeight="1" spans="1:8">
      <c r="A36" s="10">
        <v>29</v>
      </c>
      <c r="B36" s="11" t="s">
        <v>57</v>
      </c>
      <c r="C36" s="13" t="s">
        <v>63</v>
      </c>
      <c r="D36" s="10">
        <v>11</v>
      </c>
      <c r="E36" s="10" t="s">
        <v>26</v>
      </c>
      <c r="F36" s="12"/>
      <c r="G36" s="12">
        <f t="shared" si="4"/>
        <v>0</v>
      </c>
      <c r="H36" s="10"/>
    </row>
    <row r="37" ht="15" customHeight="1" spans="1:8">
      <c r="A37" s="8" t="s">
        <v>64</v>
      </c>
      <c r="B37" s="8" t="s">
        <v>65</v>
      </c>
      <c r="C37" s="8"/>
      <c r="D37" s="8"/>
      <c r="E37" s="8"/>
      <c r="F37" s="9"/>
      <c r="G37" s="9"/>
      <c r="H37" s="8"/>
    </row>
    <row r="38" ht="15" customHeight="1" spans="1:8">
      <c r="A38" s="10">
        <v>30</v>
      </c>
      <c r="B38" s="11" t="s">
        <v>60</v>
      </c>
      <c r="C38" s="11" t="s">
        <v>66</v>
      </c>
      <c r="D38" s="10">
        <v>70</v>
      </c>
      <c r="E38" s="10" t="s">
        <v>14</v>
      </c>
      <c r="F38" s="12"/>
      <c r="G38" s="12">
        <f t="shared" ref="G38:G52" si="5">F38*D38</f>
        <v>0</v>
      </c>
      <c r="H38" s="20"/>
    </row>
    <row r="39" ht="15" customHeight="1" spans="1:8">
      <c r="A39" s="10">
        <v>31</v>
      </c>
      <c r="B39" s="11" t="s">
        <v>67</v>
      </c>
      <c r="C39" s="11" t="s">
        <v>68</v>
      </c>
      <c r="D39" s="10">
        <f>D38*0.11*3.14</f>
        <v>24.178</v>
      </c>
      <c r="E39" s="10" t="s">
        <v>35</v>
      </c>
      <c r="F39" s="12"/>
      <c r="G39" s="12">
        <f t="shared" si="5"/>
        <v>0</v>
      </c>
      <c r="H39" s="20"/>
    </row>
    <row r="40" ht="15" customHeight="1" spans="1:8">
      <c r="A40" s="8" t="s">
        <v>69</v>
      </c>
      <c r="B40" s="8" t="s">
        <v>70</v>
      </c>
      <c r="C40" s="8"/>
      <c r="D40" s="8"/>
      <c r="E40" s="8"/>
      <c r="F40" s="9"/>
      <c r="G40" s="9"/>
      <c r="H40" s="8"/>
    </row>
    <row r="41" ht="15" customHeight="1" spans="1:8">
      <c r="A41" s="10">
        <v>32</v>
      </c>
      <c r="B41" s="11" t="s">
        <v>71</v>
      </c>
      <c r="C41" s="11" t="s">
        <v>72</v>
      </c>
      <c r="D41" s="10">
        <v>3</v>
      </c>
      <c r="E41" s="10" t="s">
        <v>19</v>
      </c>
      <c r="F41" s="12"/>
      <c r="G41" s="12">
        <f t="shared" si="5"/>
        <v>0</v>
      </c>
      <c r="H41" s="10" t="s">
        <v>73</v>
      </c>
    </row>
    <row r="42" ht="15" customHeight="1" spans="1:8">
      <c r="A42" s="10">
        <v>33</v>
      </c>
      <c r="B42" s="11" t="s">
        <v>71</v>
      </c>
      <c r="C42" s="11" t="s">
        <v>74</v>
      </c>
      <c r="D42" s="10">
        <v>1</v>
      </c>
      <c r="E42" s="10" t="s">
        <v>19</v>
      </c>
      <c r="F42" s="12"/>
      <c r="G42" s="12">
        <f t="shared" si="5"/>
        <v>0</v>
      </c>
      <c r="H42" s="10" t="s">
        <v>75</v>
      </c>
    </row>
    <row r="43" ht="15" customHeight="1" spans="1:8">
      <c r="A43" s="10">
        <v>34</v>
      </c>
      <c r="B43" s="11" t="s">
        <v>76</v>
      </c>
      <c r="C43" s="11" t="s">
        <v>77</v>
      </c>
      <c r="D43" s="10">
        <v>1</v>
      </c>
      <c r="E43" s="10" t="s">
        <v>19</v>
      </c>
      <c r="F43" s="12"/>
      <c r="G43" s="12">
        <f t="shared" si="5"/>
        <v>0</v>
      </c>
      <c r="H43" s="10" t="s">
        <v>78</v>
      </c>
    </row>
    <row r="44" ht="15" customHeight="1" spans="1:8">
      <c r="A44" s="10">
        <v>35</v>
      </c>
      <c r="B44" s="11" t="s">
        <v>17</v>
      </c>
      <c r="C44" s="11" t="s">
        <v>79</v>
      </c>
      <c r="D44" s="10">
        <v>24</v>
      </c>
      <c r="E44" s="10" t="s">
        <v>19</v>
      </c>
      <c r="F44" s="12"/>
      <c r="G44" s="12">
        <f t="shared" si="5"/>
        <v>0</v>
      </c>
      <c r="H44" s="20"/>
    </row>
    <row r="45" ht="15" customHeight="1" spans="1:8">
      <c r="A45" s="10">
        <v>36</v>
      </c>
      <c r="B45" s="11" t="s">
        <v>17</v>
      </c>
      <c r="C45" s="11" t="s">
        <v>80</v>
      </c>
      <c r="D45" s="10">
        <v>2</v>
      </c>
      <c r="E45" s="10" t="s">
        <v>19</v>
      </c>
      <c r="F45" s="12"/>
      <c r="G45" s="12">
        <f t="shared" si="5"/>
        <v>0</v>
      </c>
      <c r="H45" s="20"/>
    </row>
    <row r="46" ht="15" customHeight="1" spans="1:8">
      <c r="A46" s="10">
        <v>37</v>
      </c>
      <c r="B46" s="11" t="s">
        <v>81</v>
      </c>
      <c r="C46" s="11" t="s">
        <v>82</v>
      </c>
      <c r="D46" s="10">
        <v>4</v>
      </c>
      <c r="E46" s="10" t="s">
        <v>26</v>
      </c>
      <c r="F46" s="12"/>
      <c r="G46" s="12">
        <f t="shared" si="5"/>
        <v>0</v>
      </c>
      <c r="H46" s="20"/>
    </row>
    <row r="47" ht="15" customHeight="1" spans="1:8">
      <c r="A47" s="10">
        <v>38</v>
      </c>
      <c r="B47" s="11" t="s">
        <v>83</v>
      </c>
      <c r="C47" s="11" t="s">
        <v>84</v>
      </c>
      <c r="D47" s="10">
        <v>12</v>
      </c>
      <c r="E47" s="10" t="s">
        <v>19</v>
      </c>
      <c r="F47" s="12"/>
      <c r="G47" s="12">
        <f t="shared" si="5"/>
        <v>0</v>
      </c>
      <c r="H47" s="20"/>
    </row>
    <row r="48" ht="15" customHeight="1" spans="1:8">
      <c r="A48" s="10">
        <v>39</v>
      </c>
      <c r="B48" s="11" t="s">
        <v>85</v>
      </c>
      <c r="C48" s="11" t="s">
        <v>86</v>
      </c>
      <c r="D48" s="10">
        <v>90</v>
      </c>
      <c r="E48" s="10" t="s">
        <v>14</v>
      </c>
      <c r="F48" s="12"/>
      <c r="G48" s="12">
        <f t="shared" si="5"/>
        <v>0</v>
      </c>
      <c r="H48" s="20"/>
    </row>
    <row r="49" ht="15" customHeight="1" spans="1:8">
      <c r="A49" s="10">
        <v>40</v>
      </c>
      <c r="B49" s="11" t="s">
        <v>87</v>
      </c>
      <c r="C49" s="11" t="s">
        <v>86</v>
      </c>
      <c r="D49" s="10">
        <v>8</v>
      </c>
      <c r="E49" s="10" t="s">
        <v>26</v>
      </c>
      <c r="F49" s="12"/>
      <c r="G49" s="12">
        <f t="shared" si="5"/>
        <v>0</v>
      </c>
      <c r="H49" s="20"/>
    </row>
    <row r="50" ht="15" customHeight="1" spans="1:8">
      <c r="A50" s="10">
        <v>41</v>
      </c>
      <c r="B50" s="11" t="s">
        <v>21</v>
      </c>
      <c r="C50" s="11" t="s">
        <v>86</v>
      </c>
      <c r="D50" s="10">
        <v>24</v>
      </c>
      <c r="E50" s="10" t="s">
        <v>23</v>
      </c>
      <c r="F50" s="12"/>
      <c r="G50" s="12">
        <f t="shared" si="5"/>
        <v>0</v>
      </c>
      <c r="H50" s="20"/>
    </row>
    <row r="51" ht="15" customHeight="1" spans="1:8">
      <c r="A51" s="10">
        <v>42</v>
      </c>
      <c r="B51" s="11" t="s">
        <v>46</v>
      </c>
      <c r="C51" s="11" t="s">
        <v>86</v>
      </c>
      <c r="D51" s="10">
        <v>17</v>
      </c>
      <c r="E51" s="10" t="s">
        <v>26</v>
      </c>
      <c r="F51" s="12"/>
      <c r="G51" s="12">
        <f t="shared" si="5"/>
        <v>0</v>
      </c>
      <c r="H51" s="20"/>
    </row>
    <row r="52" ht="15" customHeight="1" spans="1:8">
      <c r="A52" s="10">
        <v>43</v>
      </c>
      <c r="B52" s="11" t="s">
        <v>88</v>
      </c>
      <c r="C52" s="11" t="s">
        <v>47</v>
      </c>
      <c r="D52" s="10">
        <f>D48*0.35*3.14</f>
        <v>98.91</v>
      </c>
      <c r="E52" s="10" t="s">
        <v>35</v>
      </c>
      <c r="F52" s="12"/>
      <c r="G52" s="12">
        <f t="shared" si="5"/>
        <v>0</v>
      </c>
      <c r="H52" s="20"/>
    </row>
    <row r="53" ht="15" customHeight="1" spans="1:8">
      <c r="A53" s="21"/>
      <c r="B53" s="22" t="s">
        <v>89</v>
      </c>
      <c r="C53" s="23"/>
      <c r="D53" s="23"/>
      <c r="E53" s="23"/>
      <c r="F53" s="24"/>
      <c r="G53" s="25">
        <f>SUM(G5:G52)</f>
        <v>0</v>
      </c>
      <c r="H53" s="21"/>
    </row>
    <row r="54" ht="15" customHeight="1" spans="1:8">
      <c r="A54" s="26" t="s">
        <v>90</v>
      </c>
      <c r="B54" s="27"/>
      <c r="C54" s="27"/>
      <c r="D54" s="27"/>
      <c r="E54" s="27"/>
      <c r="F54" s="28"/>
      <c r="G54" s="28"/>
      <c r="H54" s="29"/>
    </row>
  </sheetData>
  <mergeCells count="9">
    <mergeCell ref="A1:H1"/>
    <mergeCell ref="F2:G2"/>
    <mergeCell ref="A54:H54"/>
    <mergeCell ref="A2:A3"/>
    <mergeCell ref="B2:B3"/>
    <mergeCell ref="C2:C3"/>
    <mergeCell ref="D2:D3"/>
    <mergeCell ref="E2:E3"/>
    <mergeCell ref="H2:H3"/>
  </mergeCells>
  <pageMargins left="0.275" right="0.196527777777778" top="0.511805555555556" bottom="0.629861111111111" header="0.196527777777778" footer="0.2361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 LIANG</dc:creator>
  <cp:lastModifiedBy>CHENLIANG2020</cp:lastModifiedBy>
  <dcterms:created xsi:type="dcterms:W3CDTF">2021-05-28T13:24:00Z</dcterms:created>
  <dcterms:modified xsi:type="dcterms:W3CDTF">2021-05-29T00:48:29Z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