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465" activeTab="1"/>
  </bookViews>
  <sheets>
    <sheet name="汇总" sheetId="1" r:id="rId1"/>
    <sheet name="景观池设备清单" sheetId="4" r:id="rId2"/>
    <sheet name="Sheet2" sheetId="2" r:id="rId3"/>
    <sheet name="Sheet3" sheetId="3" r:id="rId4"/>
  </sheets>
  <calcPr calcId="125725"/>
</workbook>
</file>

<file path=xl/calcChain.xml><?xml version="1.0" encoding="utf-8"?>
<calcChain xmlns="http://schemas.openxmlformats.org/spreadsheetml/2006/main">
  <c r="G56" i="4"/>
  <c r="C53"/>
  <c r="C52"/>
  <c r="C51"/>
  <c r="C50"/>
  <c r="C49"/>
  <c r="B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B25"/>
  <c r="G24"/>
  <c r="G23"/>
  <c r="G22"/>
  <c r="G21"/>
  <c r="B19"/>
  <c r="G18"/>
  <c r="G17"/>
  <c r="G16"/>
  <c r="G15"/>
  <c r="G14"/>
  <c r="G13"/>
  <c r="G12"/>
  <c r="G11"/>
  <c r="G10"/>
  <c r="G9"/>
  <c r="G8"/>
  <c r="G7"/>
  <c r="G6"/>
  <c r="D3" i="1"/>
  <c r="C4" s="1"/>
</calcChain>
</file>

<file path=xl/sharedStrings.xml><?xml version="1.0" encoding="utf-8"?>
<sst xmlns="http://schemas.openxmlformats.org/spreadsheetml/2006/main" count="223" uniqueCount="117">
  <si>
    <t>江西南昌绿城项目景观池水处理设备配置清单</t>
  </si>
  <si>
    <t>序号</t>
  </si>
  <si>
    <t>工程名称</t>
  </si>
  <si>
    <t>面积</t>
  </si>
  <si>
    <t>单价</t>
  </si>
  <si>
    <t>备注</t>
  </si>
  <si>
    <t>景观池设备清单</t>
  </si>
  <si>
    <t>1380㎡</t>
  </si>
  <si>
    <t>合计</t>
  </si>
  <si>
    <t>景观水池水处理设备</t>
  </si>
  <si>
    <t>工程名称 :</t>
  </si>
  <si>
    <t>面积：约1000m²；平均深度：0.5m；容积：500m³；循环周期：1.8h；循环流量：94m³/h</t>
  </si>
  <si>
    <t>名称</t>
  </si>
  <si>
    <t>型号规格</t>
  </si>
  <si>
    <t>单位</t>
  </si>
  <si>
    <t>数量</t>
  </si>
  <si>
    <t>合价</t>
  </si>
  <si>
    <t>品牌</t>
  </si>
  <si>
    <t>一</t>
  </si>
  <si>
    <t>水景池水处理主体设备部分</t>
  </si>
  <si>
    <t>流量=46m³/h,                 扬程=15m，                   功率=5.5HP</t>
  </si>
  <si>
    <t>台</t>
  </si>
  <si>
    <t>“LASWIM威浪仕”</t>
  </si>
  <si>
    <t>景观池专用循环泵，超静音、长时间运行稳定、一用一备</t>
  </si>
  <si>
    <t>2#、3#景观池喷涌专用泵</t>
  </si>
  <si>
    <t>流量=34m³/h,                 扬程=15m，                   功率=4.0HP</t>
  </si>
  <si>
    <t>景观池专用循环泵，超静音、长时间运行稳定，二用一备</t>
  </si>
  <si>
    <t>1#顶置循环过滤器</t>
  </si>
  <si>
    <t>Φ1400，砂罐高度=1600mm</t>
  </si>
  <si>
    <t xml:space="preserve">“ANWPO安浦”  </t>
  </si>
  <si>
    <t>玻璃钢压力罐</t>
  </si>
  <si>
    <t>景观池生物净化过滤器</t>
  </si>
  <si>
    <t>Ф1200；高度=2000mm
滤材：活性炭沙混</t>
  </si>
  <si>
    <t>深层净水压力罐</t>
  </si>
  <si>
    <t>景观池深层净化过滤器</t>
  </si>
  <si>
    <t>Ф1200；高度=2000mm
滤材：石英砂</t>
  </si>
  <si>
    <t>滤料</t>
  </si>
  <si>
    <t>粒径  0.5~0.7mm</t>
  </si>
  <si>
    <t>包</t>
  </si>
  <si>
    <t>市购</t>
  </si>
  <si>
    <t>优质天然石英砂</t>
  </si>
  <si>
    <t>生化活性炭</t>
  </si>
  <si>
    <t>果壳
活性炭</t>
  </si>
  <si>
    <t>生化分解</t>
  </si>
  <si>
    <t>景观池电磁水剂投放泵</t>
  </si>
  <si>
    <t>0~24L/h，5bar</t>
  </si>
  <si>
    <t>套</t>
  </si>
  <si>
    <t>“seko西科”</t>
  </si>
  <si>
    <t>含计量泵、带150L加药桶</t>
  </si>
  <si>
    <t>电子脉冲释放器</t>
  </si>
  <si>
    <t>350*350*220</t>
  </si>
  <si>
    <t>GUIGAN</t>
  </si>
  <si>
    <t>集杀菌、灭藻、包容为一体，净化效率高，不投放任何化学药剂，无二次污染的水处理设备。</t>
  </si>
  <si>
    <t>净化低压高频脉冲发生器</t>
  </si>
  <si>
    <r>
      <rPr>
        <sz val="10.5"/>
        <rFont val="宋体"/>
        <charset val="134"/>
      </rPr>
      <t>3</t>
    </r>
    <r>
      <rPr>
        <sz val="10.5"/>
        <rFont val="宋体"/>
        <charset val="134"/>
      </rPr>
      <t>00*200*50</t>
    </r>
  </si>
  <si>
    <t>脉冲电离生成装置</t>
  </si>
  <si>
    <t>脉冲主控箱</t>
  </si>
  <si>
    <r>
      <rPr>
        <sz val="10.5"/>
        <rFont val="宋体"/>
        <charset val="134"/>
      </rPr>
      <t>6</t>
    </r>
    <r>
      <rPr>
        <sz val="10.5"/>
        <rFont val="宋体"/>
        <charset val="134"/>
      </rPr>
      <t>00*600*400</t>
    </r>
  </si>
  <si>
    <t>户外防雨控制箱</t>
  </si>
  <si>
    <t xml:space="preserve">均衡水箱 </t>
  </si>
  <si>
    <t>24T不锈钢定制
4.0*3.0*2.0（H）m</t>
  </si>
  <si>
    <t>上虞东山</t>
  </si>
  <si>
    <t xml:space="preserve">优质304不锈钢；现场拼装制作；
配套：自动液位装置；
</t>
  </si>
  <si>
    <t>电器控制箱</t>
  </si>
  <si>
    <t>规格：控制循环水泵、曝气泵、消毒装置等；时间控制器、自动反冲洗。</t>
  </si>
  <si>
    <t>“施耐德”</t>
  </si>
  <si>
    <t>成套订制</t>
  </si>
  <si>
    <t>小计：</t>
  </si>
  <si>
    <t>二</t>
  </si>
  <si>
    <t>池身配件部分</t>
  </si>
  <si>
    <t>景观池池底回（排）水口</t>
  </si>
  <si>
    <t>300*300</t>
  </si>
  <si>
    <t>只</t>
  </si>
  <si>
    <t>“hayward”</t>
  </si>
  <si>
    <t>ABS</t>
  </si>
  <si>
    <t>景观池溢流口</t>
  </si>
  <si>
    <t>DN63</t>
  </si>
  <si>
    <t>群泰</t>
  </si>
  <si>
    <t>涌泉器（不含盘型LED灯）</t>
  </si>
  <si>
    <t>DN32</t>
  </si>
  <si>
    <t>不锈钢</t>
  </si>
  <si>
    <t>调节布水器</t>
  </si>
  <si>
    <t>DN50</t>
  </si>
  <si>
    <t>三</t>
  </si>
  <si>
    <t>机房内管路工程辅材清单(机房外管道由园林公司负责)</t>
  </si>
  <si>
    <t>UPVC给水管</t>
  </si>
  <si>
    <t>DN150</t>
  </si>
  <si>
    <t>米</t>
  </si>
  <si>
    <t>华亚</t>
  </si>
  <si>
    <t>机房内</t>
  </si>
  <si>
    <t>DN75</t>
  </si>
  <si>
    <t>UPVC管道配件</t>
  </si>
  <si>
    <t>1.0MP包含弯头、三通、直接、变径、法兰片等</t>
  </si>
  <si>
    <t>批</t>
  </si>
  <si>
    <t>塑胶碟阀</t>
  </si>
  <si>
    <t>个</t>
  </si>
  <si>
    <t>DN100</t>
  </si>
  <si>
    <t>DN90</t>
  </si>
  <si>
    <t>压力球阀</t>
  </si>
  <si>
    <t>横式止回阀</t>
  </si>
  <si>
    <t>橡胶软接头</t>
  </si>
  <si>
    <t>速溶胶</t>
  </si>
  <si>
    <t>700g</t>
  </si>
  <si>
    <t>罐</t>
  </si>
  <si>
    <t>电缆线</t>
  </si>
  <si>
    <t>4*4.0²+1</t>
  </si>
  <si>
    <t>通策</t>
  </si>
  <si>
    <t>3*2.5²</t>
  </si>
  <si>
    <t>钢支架</t>
  </si>
  <si>
    <t>项</t>
  </si>
  <si>
    <t>耗材、紧固件油漆及其他</t>
  </si>
  <si>
    <t>费用合计：</t>
  </si>
  <si>
    <t>运杂费3%</t>
  </si>
  <si>
    <t>安装费18%：</t>
  </si>
  <si>
    <t>税金10%：</t>
  </si>
  <si>
    <t>总价：</t>
  </si>
  <si>
    <t>1#景观池喷涌专用泵</t>
    <phoneticPr fontId="15" type="noConversion"/>
  </si>
</sst>
</file>

<file path=xl/styles.xml><?xml version="1.0" encoding="utf-8"?>
<styleSheet xmlns="http://schemas.openxmlformats.org/spreadsheetml/2006/main">
  <numFmts count="5">
    <numFmt numFmtId="178" formatCode="&quot;￥&quot;#,##0.00;&quot;￥&quot;\-#,##0.00"/>
    <numFmt numFmtId="179" formatCode="0.00_ "/>
    <numFmt numFmtId="180" formatCode="0_ "/>
    <numFmt numFmtId="181" formatCode="0.0_ "/>
    <numFmt numFmtId="182" formatCode="[DBNum2][$RMB]General;[Red][DBNum2][$RMB]General"/>
  </numFmts>
  <fonts count="1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0.5"/>
      <name val="宋体"/>
      <charset val="134"/>
    </font>
    <font>
      <sz val="10"/>
      <name val="宋体"/>
      <charset val="134"/>
      <scheme val="minor"/>
    </font>
    <font>
      <sz val="10.5"/>
      <color theme="1"/>
      <name val="宋体"/>
      <charset val="134"/>
    </font>
    <font>
      <b/>
      <sz val="14"/>
      <name val="宋体"/>
      <charset val="134"/>
    </font>
    <font>
      <b/>
      <sz val="12"/>
      <color indexed="8"/>
      <name val="宋体"/>
      <charset val="134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name val="Arial"/>
      <family val="2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4" fillId="0" borderId="0"/>
    <xf numFmtId="0" fontId="13" fillId="0" borderId="0">
      <alignment vertical="center"/>
    </xf>
  </cellStyleXfs>
  <cellXfs count="43">
    <xf numFmtId="0" fontId="0" fillId="0" borderId="0" xfId="0"/>
    <xf numFmtId="0" fontId="1" fillId="0" borderId="0" xfId="2" applyFont="1" applyFill="1" applyBorder="1" applyAlignment="1">
      <alignment vertical="center" wrapText="1"/>
    </xf>
    <xf numFmtId="180" fontId="1" fillId="0" borderId="0" xfId="2" applyNumberFormat="1" applyFont="1" applyFill="1" applyBorder="1" applyAlignment="1">
      <alignment vertical="center" wrapText="1"/>
    </xf>
    <xf numFmtId="0" fontId="3" fillId="0" borderId="1" xfId="2" applyFont="1" applyFill="1" applyBorder="1" applyAlignment="1">
      <alignment horizontal="center" vertical="center" wrapText="1"/>
    </xf>
    <xf numFmtId="180" fontId="3" fillId="0" borderId="1" xfId="2" applyNumberFormat="1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179" fontId="4" fillId="0" borderId="1" xfId="2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2" applyNumberFormat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vertical="center" wrapText="1"/>
    </xf>
    <xf numFmtId="0" fontId="6" fillId="0" borderId="1" xfId="2" applyFont="1" applyFill="1" applyBorder="1" applyAlignment="1">
      <alignment horizontal="center" vertical="center" wrapText="1"/>
    </xf>
    <xf numFmtId="180" fontId="4" fillId="0" borderId="1" xfId="2" applyNumberFormat="1" applyFont="1" applyFill="1" applyBorder="1" applyAlignment="1">
      <alignment horizontal="center" vertical="center" wrapText="1"/>
    </xf>
    <xf numFmtId="181" fontId="5" fillId="0" borderId="1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182" fontId="12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4" xfId="0" applyNumberFormat="1" applyFont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 wrapText="1"/>
    </xf>
    <xf numFmtId="180" fontId="2" fillId="0" borderId="0" xfId="2" applyNumberFormat="1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left" vertical="center" wrapText="1"/>
    </xf>
    <xf numFmtId="180" fontId="3" fillId="0" borderId="0" xfId="2" applyNumberFormat="1" applyFont="1" applyFill="1" applyBorder="1" applyAlignment="1">
      <alignment horizontal="left" vertical="center" wrapText="1"/>
    </xf>
    <xf numFmtId="0" fontId="3" fillId="0" borderId="1" xfId="2" applyFont="1" applyFill="1" applyBorder="1" applyAlignment="1">
      <alignment horizontal="left" vertical="center" wrapText="1"/>
    </xf>
    <xf numFmtId="180" fontId="3" fillId="0" borderId="1" xfId="2" applyNumberFormat="1" applyFont="1" applyFill="1" applyBorder="1" applyAlignment="1">
      <alignment horizontal="left" vertical="center" wrapText="1"/>
    </xf>
    <xf numFmtId="178" fontId="3" fillId="0" borderId="1" xfId="2" applyNumberFormat="1" applyFont="1" applyFill="1" applyBorder="1" applyAlignment="1">
      <alignment horizontal="center" vertical="center" wrapText="1"/>
    </xf>
    <xf numFmtId="180" fontId="3" fillId="0" borderId="1" xfId="2" applyNumberFormat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vertical="center" wrapText="1"/>
    </xf>
    <xf numFmtId="180" fontId="3" fillId="0" borderId="1" xfId="2" applyNumberFormat="1" applyFont="1" applyFill="1" applyBorder="1" applyAlignment="1">
      <alignment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178" fontId="8" fillId="0" borderId="1" xfId="2" applyNumberFormat="1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180" fontId="8" fillId="0" borderId="1" xfId="2" applyNumberFormat="1" applyFont="1" applyFill="1" applyBorder="1" applyAlignment="1">
      <alignment horizontal="center" vertical="center" wrapText="1"/>
    </xf>
  </cellXfs>
  <cellStyles count="3">
    <cellStyle name="_x0007_" xfId="1"/>
    <cellStyle name="常规" xfId="0" builtinId="0"/>
    <cellStyle name="常规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zoomScale="160" zoomScaleNormal="160" workbookViewId="0">
      <selection activeCell="B3" sqref="B3"/>
    </sheetView>
  </sheetViews>
  <sheetFormatPr defaultColWidth="9" defaultRowHeight="13.5"/>
  <cols>
    <col min="1" max="1" width="5" style="18" customWidth="1"/>
    <col min="2" max="2" width="32.625" style="18" customWidth="1"/>
    <col min="3" max="3" width="18.375" style="18" customWidth="1"/>
    <col min="4" max="4" width="15.125" style="18" customWidth="1"/>
    <col min="5" max="5" width="15.75" style="18" customWidth="1"/>
    <col min="6" max="16384" width="9" style="18"/>
  </cols>
  <sheetData>
    <row r="1" spans="1:7" s="17" customFormat="1" ht="92.1" customHeight="1">
      <c r="A1" s="23" t="s">
        <v>0</v>
      </c>
      <c r="B1" s="23"/>
      <c r="C1" s="23"/>
      <c r="D1" s="23"/>
      <c r="E1" s="23"/>
    </row>
    <row r="2" spans="1:7" s="17" customFormat="1" ht="36" customHeight="1">
      <c r="A2" s="19" t="s">
        <v>1</v>
      </c>
      <c r="B2" s="19" t="s">
        <v>2</v>
      </c>
      <c r="C2" s="19" t="s">
        <v>3</v>
      </c>
      <c r="D2" s="19" t="s">
        <v>4</v>
      </c>
      <c r="E2" s="19" t="s">
        <v>5</v>
      </c>
    </row>
    <row r="3" spans="1:7" s="17" customFormat="1" ht="53.1" customHeight="1">
      <c r="A3" s="20">
        <v>1</v>
      </c>
      <c r="B3" s="20" t="s">
        <v>6</v>
      </c>
      <c r="C3" s="20" t="s">
        <v>7</v>
      </c>
      <c r="D3" s="21">
        <f>景观池设备清单!C53</f>
        <v>0</v>
      </c>
      <c r="E3" s="20"/>
    </row>
    <row r="4" spans="1:7" s="17" customFormat="1" ht="47.1" customHeight="1">
      <c r="A4" s="24" t="s">
        <v>8</v>
      </c>
      <c r="B4" s="24"/>
      <c r="C4" s="25">
        <f>D3</f>
        <v>0</v>
      </c>
      <c r="D4" s="26"/>
      <c r="E4" s="27"/>
      <c r="F4" s="22"/>
      <c r="G4" s="22"/>
    </row>
    <row r="5" spans="1:7" s="17" customFormat="1" ht="27" customHeight="1"/>
  </sheetData>
  <mergeCells count="3">
    <mergeCell ref="A1:E1"/>
    <mergeCell ref="A4:B4"/>
    <mergeCell ref="C4:E4"/>
  </mergeCells>
  <phoneticPr fontId="15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6"/>
  <sheetViews>
    <sheetView tabSelected="1" zoomScale="85" zoomScaleNormal="85" workbookViewId="0">
      <selection sqref="A1:I1"/>
    </sheetView>
  </sheetViews>
  <sheetFormatPr defaultColWidth="9" defaultRowHeight="14.25"/>
  <cols>
    <col min="1" max="1" width="9" style="1"/>
    <col min="2" max="2" width="24.125" style="1" customWidth="1"/>
    <col min="3" max="3" width="21" style="1" customWidth="1"/>
    <col min="4" max="4" width="7.875" style="1" customWidth="1"/>
    <col min="5" max="5" width="9" style="1"/>
    <col min="6" max="7" width="9.25" style="2"/>
    <col min="8" max="8" width="15.25" style="2" customWidth="1"/>
    <col min="9" max="9" width="20.25" style="1" customWidth="1"/>
    <col min="10" max="11" width="9" style="1"/>
    <col min="12" max="12" width="12.625" style="1"/>
    <col min="13" max="16384" width="9" style="1"/>
  </cols>
  <sheetData>
    <row r="1" spans="1:9" ht="20.25">
      <c r="A1" s="28" t="s">
        <v>9</v>
      </c>
      <c r="B1" s="28"/>
      <c r="C1" s="28"/>
      <c r="D1" s="28"/>
      <c r="E1" s="28"/>
      <c r="F1" s="29"/>
      <c r="G1" s="29"/>
      <c r="H1" s="29"/>
      <c r="I1" s="28"/>
    </row>
    <row r="2" spans="1:9" ht="24" customHeight="1">
      <c r="A2" s="30" t="s">
        <v>10</v>
      </c>
      <c r="B2" s="30"/>
      <c r="C2" s="30"/>
      <c r="D2" s="30"/>
      <c r="E2" s="30"/>
      <c r="F2" s="31"/>
      <c r="G2" s="31"/>
      <c r="H2" s="31"/>
      <c r="I2" s="30"/>
    </row>
    <row r="3" spans="1:9" ht="24" customHeight="1">
      <c r="A3" s="30" t="s">
        <v>11</v>
      </c>
      <c r="B3" s="30"/>
      <c r="C3" s="30"/>
      <c r="D3" s="30"/>
      <c r="E3" s="30"/>
      <c r="F3" s="31"/>
      <c r="G3" s="31"/>
      <c r="H3" s="31"/>
      <c r="I3" s="30"/>
    </row>
    <row r="4" spans="1:9">
      <c r="A4" s="3" t="s">
        <v>1</v>
      </c>
      <c r="B4" s="3" t="s">
        <v>12</v>
      </c>
      <c r="C4" s="3" t="s">
        <v>13</v>
      </c>
      <c r="D4" s="3" t="s">
        <v>14</v>
      </c>
      <c r="E4" s="3" t="s">
        <v>15</v>
      </c>
      <c r="F4" s="4" t="s">
        <v>4</v>
      </c>
      <c r="G4" s="4" t="s">
        <v>16</v>
      </c>
      <c r="H4" s="4" t="s">
        <v>17</v>
      </c>
      <c r="I4" s="3" t="s">
        <v>5</v>
      </c>
    </row>
    <row r="5" spans="1:9">
      <c r="A5" s="5" t="s">
        <v>18</v>
      </c>
      <c r="B5" s="32" t="s">
        <v>19</v>
      </c>
      <c r="C5" s="32"/>
      <c r="D5" s="32"/>
      <c r="E5" s="32"/>
      <c r="F5" s="33"/>
      <c r="G5" s="33"/>
      <c r="H5" s="33"/>
      <c r="I5" s="32"/>
    </row>
    <row r="6" spans="1:9" ht="38.25">
      <c r="A6" s="6">
        <v>1</v>
      </c>
      <c r="B6" s="6" t="s">
        <v>116</v>
      </c>
      <c r="C6" s="6" t="s">
        <v>20</v>
      </c>
      <c r="D6" s="6" t="s">
        <v>21</v>
      </c>
      <c r="E6" s="6">
        <v>2</v>
      </c>
      <c r="F6" s="7"/>
      <c r="G6" s="7">
        <f t="shared" ref="G6:G18" si="0">+E6*F6</f>
        <v>0</v>
      </c>
      <c r="H6" s="7" t="s">
        <v>22</v>
      </c>
      <c r="I6" s="16" t="s">
        <v>23</v>
      </c>
    </row>
    <row r="7" spans="1:9" ht="38.25">
      <c r="A7" s="6">
        <v>2</v>
      </c>
      <c r="B7" s="6" t="s">
        <v>24</v>
      </c>
      <c r="C7" s="6" t="s">
        <v>25</v>
      </c>
      <c r="D7" s="6" t="s">
        <v>21</v>
      </c>
      <c r="E7" s="6">
        <v>3</v>
      </c>
      <c r="F7" s="7"/>
      <c r="G7" s="7">
        <f t="shared" si="0"/>
        <v>0</v>
      </c>
      <c r="H7" s="7" t="s">
        <v>22</v>
      </c>
      <c r="I7" s="16" t="s">
        <v>26</v>
      </c>
    </row>
    <row r="8" spans="1:9">
      <c r="A8" s="6">
        <v>3</v>
      </c>
      <c r="B8" s="6" t="s">
        <v>27</v>
      </c>
      <c r="C8" s="6" t="s">
        <v>28</v>
      </c>
      <c r="D8" s="6" t="s">
        <v>21</v>
      </c>
      <c r="E8" s="6">
        <v>1</v>
      </c>
      <c r="F8" s="7"/>
      <c r="G8" s="7">
        <f t="shared" si="0"/>
        <v>0</v>
      </c>
      <c r="H8" s="7" t="s">
        <v>29</v>
      </c>
      <c r="I8" s="16" t="s">
        <v>30</v>
      </c>
    </row>
    <row r="9" spans="1:9" ht="36.950000000000003" customHeight="1">
      <c r="A9" s="6">
        <v>4</v>
      </c>
      <c r="B9" s="6" t="s">
        <v>31</v>
      </c>
      <c r="C9" s="6" t="s">
        <v>32</v>
      </c>
      <c r="D9" s="6" t="s">
        <v>21</v>
      </c>
      <c r="E9" s="6">
        <v>1</v>
      </c>
      <c r="F9" s="7"/>
      <c r="G9" s="7">
        <f t="shared" si="0"/>
        <v>0</v>
      </c>
      <c r="H9" s="7" t="s">
        <v>22</v>
      </c>
      <c r="I9" s="16" t="s">
        <v>33</v>
      </c>
    </row>
    <row r="10" spans="1:9" ht="32.1" customHeight="1">
      <c r="A10" s="6">
        <v>5</v>
      </c>
      <c r="B10" s="6" t="s">
        <v>34</v>
      </c>
      <c r="C10" s="6" t="s">
        <v>35</v>
      </c>
      <c r="D10" s="6" t="s">
        <v>21</v>
      </c>
      <c r="E10" s="6">
        <v>1</v>
      </c>
      <c r="F10" s="7"/>
      <c r="G10" s="7">
        <f t="shared" si="0"/>
        <v>0</v>
      </c>
      <c r="H10" s="7" t="s">
        <v>22</v>
      </c>
      <c r="I10" s="16" t="s">
        <v>33</v>
      </c>
    </row>
    <row r="11" spans="1:9">
      <c r="A11" s="6">
        <v>6</v>
      </c>
      <c r="B11" s="6" t="s">
        <v>36</v>
      </c>
      <c r="C11" s="6" t="s">
        <v>37</v>
      </c>
      <c r="D11" s="6" t="s">
        <v>38</v>
      </c>
      <c r="E11" s="6">
        <v>45</v>
      </c>
      <c r="F11" s="7"/>
      <c r="G11" s="7">
        <f t="shared" si="0"/>
        <v>0</v>
      </c>
      <c r="H11" s="7" t="s">
        <v>39</v>
      </c>
      <c r="I11" s="16" t="s">
        <v>40</v>
      </c>
    </row>
    <row r="12" spans="1:9" ht="25.5">
      <c r="A12" s="6">
        <v>7</v>
      </c>
      <c r="B12" s="6" t="s">
        <v>41</v>
      </c>
      <c r="C12" s="6" t="s">
        <v>42</v>
      </c>
      <c r="D12" s="6" t="s">
        <v>38</v>
      </c>
      <c r="E12" s="6">
        <v>16</v>
      </c>
      <c r="F12" s="7"/>
      <c r="G12" s="7">
        <f t="shared" si="0"/>
        <v>0</v>
      </c>
      <c r="H12" s="7" t="s">
        <v>39</v>
      </c>
      <c r="I12" s="16" t="s">
        <v>43</v>
      </c>
    </row>
    <row r="13" spans="1:9">
      <c r="A13" s="6">
        <v>8</v>
      </c>
      <c r="B13" s="6" t="s">
        <v>44</v>
      </c>
      <c r="C13" s="6" t="s">
        <v>45</v>
      </c>
      <c r="D13" s="6" t="s">
        <v>46</v>
      </c>
      <c r="E13" s="6">
        <v>2</v>
      </c>
      <c r="F13" s="7"/>
      <c r="G13" s="7">
        <f t="shared" si="0"/>
        <v>0</v>
      </c>
      <c r="H13" s="7" t="s">
        <v>47</v>
      </c>
      <c r="I13" s="16" t="s">
        <v>48</v>
      </c>
    </row>
    <row r="14" spans="1:9" ht="48">
      <c r="A14" s="6">
        <v>9</v>
      </c>
      <c r="B14" s="6" t="s">
        <v>49</v>
      </c>
      <c r="C14" s="6" t="s">
        <v>50</v>
      </c>
      <c r="D14" s="6" t="s">
        <v>21</v>
      </c>
      <c r="E14" s="6">
        <v>5</v>
      </c>
      <c r="F14" s="7"/>
      <c r="G14" s="7">
        <f t="shared" si="0"/>
        <v>0</v>
      </c>
      <c r="H14" s="7" t="s">
        <v>51</v>
      </c>
      <c r="I14" s="16" t="s">
        <v>52</v>
      </c>
    </row>
    <row r="15" spans="1:9">
      <c r="A15" s="6">
        <v>10</v>
      </c>
      <c r="B15" s="6" t="s">
        <v>53</v>
      </c>
      <c r="C15" s="6" t="s">
        <v>54</v>
      </c>
      <c r="D15" s="6" t="s">
        <v>21</v>
      </c>
      <c r="E15" s="6">
        <v>5</v>
      </c>
      <c r="F15" s="7"/>
      <c r="G15" s="7">
        <f t="shared" si="0"/>
        <v>0</v>
      </c>
      <c r="H15" s="7" t="s">
        <v>51</v>
      </c>
      <c r="I15" s="16" t="s">
        <v>55</v>
      </c>
    </row>
    <row r="16" spans="1:9">
      <c r="A16" s="6">
        <v>11</v>
      </c>
      <c r="B16" s="6" t="s">
        <v>56</v>
      </c>
      <c r="C16" s="6" t="s">
        <v>57</v>
      </c>
      <c r="D16" s="6" t="s">
        <v>21</v>
      </c>
      <c r="E16" s="6">
        <v>5</v>
      </c>
      <c r="F16" s="7"/>
      <c r="G16" s="7">
        <f t="shared" si="0"/>
        <v>0</v>
      </c>
      <c r="H16" s="7" t="s">
        <v>51</v>
      </c>
      <c r="I16" s="16" t="s">
        <v>58</v>
      </c>
    </row>
    <row r="17" spans="1:9" ht="45" customHeight="1">
      <c r="A17" s="8">
        <v>12</v>
      </c>
      <c r="B17" s="9" t="s">
        <v>59</v>
      </c>
      <c r="C17" s="9" t="s">
        <v>60</v>
      </c>
      <c r="D17" s="6" t="s">
        <v>46</v>
      </c>
      <c r="E17" s="6">
        <v>1</v>
      </c>
      <c r="F17" s="7"/>
      <c r="G17" s="7">
        <f t="shared" si="0"/>
        <v>0</v>
      </c>
      <c r="H17" s="10" t="s">
        <v>61</v>
      </c>
      <c r="I17" s="14" t="s">
        <v>62</v>
      </c>
    </row>
    <row r="18" spans="1:9" ht="38.25">
      <c r="A18" s="6">
        <v>13</v>
      </c>
      <c r="B18" s="6" t="s">
        <v>63</v>
      </c>
      <c r="C18" s="6" t="s">
        <v>64</v>
      </c>
      <c r="D18" s="6" t="s">
        <v>46</v>
      </c>
      <c r="E18" s="6">
        <v>1</v>
      </c>
      <c r="F18" s="7"/>
      <c r="G18" s="7">
        <f t="shared" si="0"/>
        <v>0</v>
      </c>
      <c r="H18" s="7" t="s">
        <v>65</v>
      </c>
      <c r="I18" s="16" t="s">
        <v>66</v>
      </c>
    </row>
    <row r="19" spans="1:9">
      <c r="A19" s="11" t="s">
        <v>67</v>
      </c>
      <c r="B19" s="34">
        <f>SUM(G6:G18)</f>
        <v>0</v>
      </c>
      <c r="C19" s="34"/>
      <c r="D19" s="34"/>
      <c r="E19" s="34"/>
      <c r="F19" s="35"/>
      <c r="G19" s="35"/>
      <c r="H19" s="35"/>
      <c r="I19" s="34"/>
    </row>
    <row r="20" spans="1:9">
      <c r="A20" s="3" t="s">
        <v>68</v>
      </c>
      <c r="B20" s="32" t="s">
        <v>69</v>
      </c>
      <c r="C20" s="32"/>
      <c r="D20" s="32"/>
      <c r="E20" s="32"/>
      <c r="F20" s="33"/>
      <c r="G20" s="33"/>
      <c r="H20" s="33"/>
      <c r="I20" s="32"/>
    </row>
    <row r="21" spans="1:9">
      <c r="A21" s="5">
        <v>1</v>
      </c>
      <c r="B21" s="6" t="s">
        <v>70</v>
      </c>
      <c r="C21" s="6" t="s">
        <v>71</v>
      </c>
      <c r="D21" s="6" t="s">
        <v>72</v>
      </c>
      <c r="E21" s="12">
        <v>4</v>
      </c>
      <c r="F21" s="7"/>
      <c r="G21" s="7">
        <f t="shared" ref="G21:G24" si="1">+E21*F21</f>
        <v>0</v>
      </c>
      <c r="H21" s="13" t="s">
        <v>73</v>
      </c>
      <c r="I21" s="6" t="s">
        <v>74</v>
      </c>
    </row>
    <row r="22" spans="1:9">
      <c r="A22" s="5">
        <v>2</v>
      </c>
      <c r="B22" s="6" t="s">
        <v>75</v>
      </c>
      <c r="C22" s="6" t="s">
        <v>76</v>
      </c>
      <c r="D22" s="6" t="s">
        <v>72</v>
      </c>
      <c r="E22" s="12">
        <v>30</v>
      </c>
      <c r="F22" s="7"/>
      <c r="G22" s="7">
        <f t="shared" si="1"/>
        <v>0</v>
      </c>
      <c r="H22" s="13" t="s">
        <v>77</v>
      </c>
      <c r="I22" s="6" t="s">
        <v>74</v>
      </c>
    </row>
    <row r="23" spans="1:9">
      <c r="A23" s="5">
        <v>3</v>
      </c>
      <c r="B23" s="6" t="s">
        <v>78</v>
      </c>
      <c r="C23" s="6" t="s">
        <v>79</v>
      </c>
      <c r="D23" s="6" t="s">
        <v>46</v>
      </c>
      <c r="E23" s="12">
        <v>40</v>
      </c>
      <c r="F23" s="7"/>
      <c r="G23" s="7">
        <f t="shared" si="1"/>
        <v>0</v>
      </c>
      <c r="H23" s="13" t="s">
        <v>77</v>
      </c>
      <c r="I23" s="6" t="s">
        <v>80</v>
      </c>
    </row>
    <row r="24" spans="1:9">
      <c r="A24" s="5">
        <v>4</v>
      </c>
      <c r="B24" s="6" t="s">
        <v>81</v>
      </c>
      <c r="C24" s="6" t="s">
        <v>82</v>
      </c>
      <c r="D24" s="6" t="s">
        <v>72</v>
      </c>
      <c r="E24" s="12">
        <v>3</v>
      </c>
      <c r="F24" s="7"/>
      <c r="G24" s="7">
        <f t="shared" si="1"/>
        <v>0</v>
      </c>
      <c r="H24" s="13" t="s">
        <v>77</v>
      </c>
      <c r="I24" s="6" t="s">
        <v>74</v>
      </c>
    </row>
    <row r="25" spans="1:9">
      <c r="A25" s="11" t="s">
        <v>67</v>
      </c>
      <c r="B25" s="34">
        <f>SUM(G21:G24)</f>
        <v>0</v>
      </c>
      <c r="C25" s="34"/>
      <c r="D25" s="34"/>
      <c r="E25" s="34"/>
      <c r="F25" s="35"/>
      <c r="G25" s="35"/>
      <c r="H25" s="35"/>
      <c r="I25" s="34"/>
    </row>
    <row r="26" spans="1:9">
      <c r="A26" s="3" t="s">
        <v>83</v>
      </c>
      <c r="B26" s="36" t="s">
        <v>84</v>
      </c>
      <c r="C26" s="36"/>
      <c r="D26" s="36"/>
      <c r="E26" s="36"/>
      <c r="F26" s="37"/>
      <c r="G26" s="37"/>
      <c r="H26" s="37"/>
      <c r="I26" s="36"/>
    </row>
    <row r="27" spans="1:9">
      <c r="A27" s="6">
        <v>1</v>
      </c>
      <c r="B27" s="6" t="s">
        <v>85</v>
      </c>
      <c r="C27" s="6" t="s">
        <v>86</v>
      </c>
      <c r="D27" s="6" t="s">
        <v>87</v>
      </c>
      <c r="E27" s="6">
        <v>50</v>
      </c>
      <c r="F27" s="7"/>
      <c r="G27" s="7">
        <f t="shared" ref="G27:G47" si="2">+E27*F27</f>
        <v>0</v>
      </c>
      <c r="H27" s="13" t="s">
        <v>88</v>
      </c>
      <c r="I27" s="15" t="s">
        <v>89</v>
      </c>
    </row>
    <row r="28" spans="1:9">
      <c r="A28" s="6">
        <v>2</v>
      </c>
      <c r="B28" s="6" t="s">
        <v>85</v>
      </c>
      <c r="C28" s="6" t="s">
        <v>90</v>
      </c>
      <c r="D28" s="6" t="s">
        <v>87</v>
      </c>
      <c r="E28" s="6">
        <v>48</v>
      </c>
      <c r="F28" s="7"/>
      <c r="G28" s="7">
        <f t="shared" si="2"/>
        <v>0</v>
      </c>
      <c r="H28" s="13" t="s">
        <v>88</v>
      </c>
      <c r="I28" s="15" t="s">
        <v>89</v>
      </c>
    </row>
    <row r="29" spans="1:9">
      <c r="A29" s="6">
        <v>3</v>
      </c>
      <c r="B29" s="6" t="s">
        <v>85</v>
      </c>
      <c r="C29" s="6" t="s">
        <v>76</v>
      </c>
      <c r="D29" s="6" t="s">
        <v>87</v>
      </c>
      <c r="E29" s="6">
        <v>66</v>
      </c>
      <c r="F29" s="7"/>
      <c r="G29" s="7">
        <f t="shared" si="2"/>
        <v>0</v>
      </c>
      <c r="H29" s="13" t="s">
        <v>88</v>
      </c>
      <c r="I29" s="15" t="s">
        <v>89</v>
      </c>
    </row>
    <row r="30" spans="1:9">
      <c r="A30" s="6">
        <v>4</v>
      </c>
      <c r="B30" s="6" t="s">
        <v>85</v>
      </c>
      <c r="C30" s="6" t="s">
        <v>82</v>
      </c>
      <c r="D30" s="6" t="s">
        <v>87</v>
      </c>
      <c r="E30" s="6">
        <v>72</v>
      </c>
      <c r="F30" s="7"/>
      <c r="G30" s="7">
        <f t="shared" si="2"/>
        <v>0</v>
      </c>
      <c r="H30" s="13" t="s">
        <v>88</v>
      </c>
      <c r="I30" s="15" t="s">
        <v>89</v>
      </c>
    </row>
    <row r="31" spans="1:9" ht="24">
      <c r="A31" s="6">
        <v>5</v>
      </c>
      <c r="B31" s="6" t="s">
        <v>91</v>
      </c>
      <c r="C31" s="14" t="s">
        <v>92</v>
      </c>
      <c r="D31" s="6" t="s">
        <v>93</v>
      </c>
      <c r="E31" s="6">
        <v>1</v>
      </c>
      <c r="F31" s="7"/>
      <c r="G31" s="7">
        <f t="shared" si="2"/>
        <v>0</v>
      </c>
      <c r="H31" s="13" t="s">
        <v>88</v>
      </c>
      <c r="I31" s="15" t="s">
        <v>89</v>
      </c>
    </row>
    <row r="32" spans="1:9">
      <c r="A32" s="6">
        <v>6</v>
      </c>
      <c r="B32" s="6" t="s">
        <v>94</v>
      </c>
      <c r="C32" s="6" t="s">
        <v>86</v>
      </c>
      <c r="D32" s="6" t="s">
        <v>95</v>
      </c>
      <c r="E32" s="6">
        <v>3</v>
      </c>
      <c r="F32" s="7"/>
      <c r="G32" s="7">
        <f t="shared" si="2"/>
        <v>0</v>
      </c>
      <c r="H32" s="13" t="s">
        <v>88</v>
      </c>
      <c r="I32" s="15" t="s">
        <v>89</v>
      </c>
    </row>
    <row r="33" spans="1:9">
      <c r="A33" s="6">
        <v>7</v>
      </c>
      <c r="B33" s="6" t="s">
        <v>94</v>
      </c>
      <c r="C33" s="6" t="s">
        <v>96</v>
      </c>
      <c r="D33" s="6" t="s">
        <v>95</v>
      </c>
      <c r="E33" s="6">
        <v>8</v>
      </c>
      <c r="F33" s="7"/>
      <c r="G33" s="7">
        <f t="shared" si="2"/>
        <v>0</v>
      </c>
      <c r="H33" s="13" t="s">
        <v>88</v>
      </c>
      <c r="I33" s="15" t="s">
        <v>89</v>
      </c>
    </row>
    <row r="34" spans="1:9">
      <c r="A34" s="6">
        <v>8</v>
      </c>
      <c r="B34" s="6" t="s">
        <v>94</v>
      </c>
      <c r="C34" s="6" t="s">
        <v>97</v>
      </c>
      <c r="D34" s="6" t="s">
        <v>95</v>
      </c>
      <c r="E34" s="6">
        <v>5</v>
      </c>
      <c r="F34" s="7"/>
      <c r="G34" s="7">
        <f t="shared" si="2"/>
        <v>0</v>
      </c>
      <c r="H34" s="13" t="s">
        <v>88</v>
      </c>
      <c r="I34" s="15" t="s">
        <v>89</v>
      </c>
    </row>
    <row r="35" spans="1:9">
      <c r="A35" s="6">
        <v>9</v>
      </c>
      <c r="B35" s="6" t="s">
        <v>94</v>
      </c>
      <c r="C35" s="6" t="s">
        <v>90</v>
      </c>
      <c r="D35" s="6" t="s">
        <v>95</v>
      </c>
      <c r="E35" s="6">
        <v>4</v>
      </c>
      <c r="F35" s="7"/>
      <c r="G35" s="7">
        <f t="shared" si="2"/>
        <v>0</v>
      </c>
      <c r="H35" s="13" t="s">
        <v>88</v>
      </c>
      <c r="I35" s="15" t="s">
        <v>89</v>
      </c>
    </row>
    <row r="36" spans="1:9">
      <c r="A36" s="6">
        <v>10</v>
      </c>
      <c r="B36" s="6" t="s">
        <v>94</v>
      </c>
      <c r="C36" s="6" t="s">
        <v>76</v>
      </c>
      <c r="D36" s="6" t="s">
        <v>95</v>
      </c>
      <c r="E36" s="6">
        <v>10</v>
      </c>
      <c r="F36" s="7"/>
      <c r="G36" s="7">
        <f t="shared" si="2"/>
        <v>0</v>
      </c>
      <c r="H36" s="13" t="s">
        <v>88</v>
      </c>
      <c r="I36" s="15" t="s">
        <v>89</v>
      </c>
    </row>
    <row r="37" spans="1:9">
      <c r="A37" s="6">
        <v>11</v>
      </c>
      <c r="B37" s="6" t="s">
        <v>98</v>
      </c>
      <c r="C37" s="6" t="s">
        <v>76</v>
      </c>
      <c r="D37" s="6" t="s">
        <v>95</v>
      </c>
      <c r="E37" s="6">
        <v>18</v>
      </c>
      <c r="F37" s="7"/>
      <c r="G37" s="7">
        <f t="shared" si="2"/>
        <v>0</v>
      </c>
      <c r="H37" s="13" t="s">
        <v>88</v>
      </c>
      <c r="I37" s="15" t="s">
        <v>89</v>
      </c>
    </row>
    <row r="38" spans="1:9">
      <c r="A38" s="6">
        <v>12</v>
      </c>
      <c r="B38" s="6" t="s">
        <v>99</v>
      </c>
      <c r="C38" s="6" t="s">
        <v>97</v>
      </c>
      <c r="D38" s="6" t="s">
        <v>95</v>
      </c>
      <c r="E38" s="6">
        <v>2</v>
      </c>
      <c r="F38" s="7"/>
      <c r="G38" s="7">
        <f t="shared" si="2"/>
        <v>0</v>
      </c>
      <c r="H38" s="13" t="s">
        <v>88</v>
      </c>
      <c r="I38" s="15" t="s">
        <v>89</v>
      </c>
    </row>
    <row r="39" spans="1:9">
      <c r="A39" s="6">
        <v>13</v>
      </c>
      <c r="B39" s="6" t="s">
        <v>99</v>
      </c>
      <c r="C39" s="6" t="s">
        <v>90</v>
      </c>
      <c r="D39" s="6" t="s">
        <v>95</v>
      </c>
      <c r="E39" s="6">
        <v>3</v>
      </c>
      <c r="F39" s="7"/>
      <c r="G39" s="7">
        <f t="shared" si="2"/>
        <v>0</v>
      </c>
      <c r="H39" s="13" t="s">
        <v>88</v>
      </c>
      <c r="I39" s="15" t="s">
        <v>89</v>
      </c>
    </row>
    <row r="40" spans="1:9">
      <c r="A40" s="6">
        <v>14</v>
      </c>
      <c r="B40" s="6" t="s">
        <v>99</v>
      </c>
      <c r="C40" s="6" t="s">
        <v>76</v>
      </c>
      <c r="D40" s="6" t="s">
        <v>95</v>
      </c>
      <c r="E40" s="6">
        <v>6</v>
      </c>
      <c r="F40" s="7"/>
      <c r="G40" s="7">
        <f t="shared" si="2"/>
        <v>0</v>
      </c>
      <c r="H40" s="13" t="s">
        <v>88</v>
      </c>
      <c r="I40" s="15" t="s">
        <v>89</v>
      </c>
    </row>
    <row r="41" spans="1:9">
      <c r="A41" s="6">
        <v>15</v>
      </c>
      <c r="B41" s="6" t="s">
        <v>100</v>
      </c>
      <c r="C41" s="6" t="s">
        <v>97</v>
      </c>
      <c r="D41" s="6" t="s">
        <v>95</v>
      </c>
      <c r="E41" s="6">
        <v>4</v>
      </c>
      <c r="F41" s="7"/>
      <c r="G41" s="7">
        <f t="shared" si="2"/>
        <v>0</v>
      </c>
      <c r="H41" s="13" t="s">
        <v>88</v>
      </c>
      <c r="I41" s="15" t="s">
        <v>89</v>
      </c>
    </row>
    <row r="42" spans="1:9">
      <c r="A42" s="6">
        <v>16</v>
      </c>
      <c r="B42" s="6" t="s">
        <v>100</v>
      </c>
      <c r="C42" s="6" t="s">
        <v>76</v>
      </c>
      <c r="D42" s="6" t="s">
        <v>95</v>
      </c>
      <c r="E42" s="6">
        <v>12</v>
      </c>
      <c r="F42" s="7"/>
      <c r="G42" s="7">
        <f t="shared" si="2"/>
        <v>0</v>
      </c>
      <c r="H42" s="13" t="s">
        <v>88</v>
      </c>
      <c r="I42" s="15" t="s">
        <v>89</v>
      </c>
    </row>
    <row r="43" spans="1:9">
      <c r="A43" s="6">
        <v>17</v>
      </c>
      <c r="B43" s="6" t="s">
        <v>101</v>
      </c>
      <c r="C43" s="6" t="s">
        <v>102</v>
      </c>
      <c r="D43" s="6" t="s">
        <v>103</v>
      </c>
      <c r="E43" s="6">
        <v>10</v>
      </c>
      <c r="F43" s="7"/>
      <c r="G43" s="7">
        <f t="shared" si="2"/>
        <v>0</v>
      </c>
      <c r="H43" s="13" t="s">
        <v>88</v>
      </c>
      <c r="I43" s="15" t="s">
        <v>89</v>
      </c>
    </row>
    <row r="44" spans="1:9">
      <c r="A44" s="6">
        <v>18</v>
      </c>
      <c r="B44" s="6" t="s">
        <v>104</v>
      </c>
      <c r="C44" s="6" t="s">
        <v>105</v>
      </c>
      <c r="D44" s="6" t="s">
        <v>87</v>
      </c>
      <c r="E44" s="6">
        <v>100</v>
      </c>
      <c r="F44" s="7"/>
      <c r="G44" s="7">
        <f t="shared" si="2"/>
        <v>0</v>
      </c>
      <c r="H44" s="13" t="s">
        <v>106</v>
      </c>
      <c r="I44" s="15" t="s">
        <v>89</v>
      </c>
    </row>
    <row r="45" spans="1:9">
      <c r="A45" s="6">
        <v>19</v>
      </c>
      <c r="B45" s="6" t="s">
        <v>104</v>
      </c>
      <c r="C45" s="6" t="s">
        <v>107</v>
      </c>
      <c r="D45" s="6" t="s">
        <v>87</v>
      </c>
      <c r="E45" s="6">
        <v>200</v>
      </c>
      <c r="F45" s="7"/>
      <c r="G45" s="7">
        <f t="shared" si="2"/>
        <v>0</v>
      </c>
      <c r="H45" s="13" t="s">
        <v>106</v>
      </c>
      <c r="I45" s="15" t="s">
        <v>89</v>
      </c>
    </row>
    <row r="46" spans="1:9">
      <c r="A46" s="6">
        <v>20</v>
      </c>
      <c r="B46" s="15" t="s">
        <v>108</v>
      </c>
      <c r="C46" s="15"/>
      <c r="D46" s="15" t="s">
        <v>109</v>
      </c>
      <c r="E46" s="15">
        <v>1</v>
      </c>
      <c r="F46" s="15"/>
      <c r="G46" s="7">
        <f t="shared" si="2"/>
        <v>0</v>
      </c>
      <c r="H46" s="15" t="s">
        <v>39</v>
      </c>
      <c r="I46" s="15" t="s">
        <v>89</v>
      </c>
    </row>
    <row r="47" spans="1:9">
      <c r="A47" s="6">
        <v>21</v>
      </c>
      <c r="B47" s="15" t="s">
        <v>110</v>
      </c>
      <c r="C47" s="15"/>
      <c r="D47" s="15" t="s">
        <v>93</v>
      </c>
      <c r="E47" s="15">
        <v>1</v>
      </c>
      <c r="F47" s="15"/>
      <c r="G47" s="7">
        <f t="shared" si="2"/>
        <v>0</v>
      </c>
      <c r="H47" s="15" t="s">
        <v>39</v>
      </c>
      <c r="I47" s="15" t="s">
        <v>89</v>
      </c>
    </row>
    <row r="48" spans="1:9">
      <c r="A48" s="11" t="s">
        <v>67</v>
      </c>
      <c r="B48" s="34">
        <f>SUM(G27:G47)</f>
        <v>0</v>
      </c>
      <c r="C48" s="34"/>
      <c r="D48" s="34"/>
      <c r="E48" s="34"/>
      <c r="F48" s="35"/>
      <c r="G48" s="35"/>
      <c r="H48" s="35"/>
      <c r="I48" s="34"/>
    </row>
    <row r="49" spans="1:9" ht="18.75">
      <c r="A49" s="38" t="s">
        <v>111</v>
      </c>
      <c r="B49" s="38"/>
      <c r="C49" s="34">
        <f>B48+B25+B19</f>
        <v>0</v>
      </c>
      <c r="D49" s="39"/>
      <c r="E49" s="39"/>
      <c r="F49" s="35"/>
      <c r="G49" s="35"/>
      <c r="H49" s="35"/>
      <c r="I49" s="39"/>
    </row>
    <row r="50" spans="1:9" ht="18.75">
      <c r="A50" s="38" t="s">
        <v>112</v>
      </c>
      <c r="B50" s="38"/>
      <c r="C50" s="34">
        <f>C49*0.03</f>
        <v>0</v>
      </c>
      <c r="D50" s="34"/>
      <c r="E50" s="34"/>
      <c r="F50" s="35"/>
      <c r="G50" s="35"/>
      <c r="H50" s="35"/>
      <c r="I50" s="34"/>
    </row>
    <row r="51" spans="1:9" ht="18.75">
      <c r="A51" s="38" t="s">
        <v>113</v>
      </c>
      <c r="B51" s="38"/>
      <c r="C51" s="34">
        <f>SUM(C49:I50)*0.18</f>
        <v>0</v>
      </c>
      <c r="D51" s="39"/>
      <c r="E51" s="39"/>
      <c r="F51" s="35"/>
      <c r="G51" s="35"/>
      <c r="H51" s="35"/>
      <c r="I51" s="39"/>
    </row>
    <row r="52" spans="1:9" ht="18.75">
      <c r="A52" s="38" t="s">
        <v>114</v>
      </c>
      <c r="B52" s="38"/>
      <c r="C52" s="34">
        <f>SUM(C49:I51)*0.1</f>
        <v>0</v>
      </c>
      <c r="D52" s="39"/>
      <c r="E52" s="39"/>
      <c r="F52" s="35"/>
      <c r="G52" s="35"/>
      <c r="H52" s="35"/>
      <c r="I52" s="39"/>
    </row>
    <row r="53" spans="1:9" ht="18.75">
      <c r="A53" s="38" t="s">
        <v>115</v>
      </c>
      <c r="B53" s="38"/>
      <c r="C53" s="40">
        <f>SUM(C49:I52)</f>
        <v>0</v>
      </c>
      <c r="D53" s="41"/>
      <c r="E53" s="41"/>
      <c r="F53" s="42"/>
      <c r="G53" s="42"/>
      <c r="H53" s="42"/>
      <c r="I53" s="41"/>
    </row>
    <row r="56" spans="1:9">
      <c r="G56" s="2">
        <f>+C53/1000</f>
        <v>0</v>
      </c>
    </row>
  </sheetData>
  <mergeCells count="19">
    <mergeCell ref="A53:B53"/>
    <mergeCell ref="C53:I53"/>
    <mergeCell ref="A50:B50"/>
    <mergeCell ref="C50:I50"/>
    <mergeCell ref="A51:B51"/>
    <mergeCell ref="C51:I51"/>
    <mergeCell ref="A52:B52"/>
    <mergeCell ref="C52:I52"/>
    <mergeCell ref="B20:I20"/>
    <mergeCell ref="B25:I25"/>
    <mergeCell ref="B26:I26"/>
    <mergeCell ref="B48:I48"/>
    <mergeCell ref="A49:B49"/>
    <mergeCell ref="C49:I49"/>
    <mergeCell ref="A1:I1"/>
    <mergeCell ref="A2:I2"/>
    <mergeCell ref="A3:I3"/>
    <mergeCell ref="B5:I5"/>
    <mergeCell ref="B19:I19"/>
  </mergeCells>
  <phoneticPr fontId="15" type="noConversion"/>
  <pageMargins left="0.75" right="0.75" top="1" bottom="1" header="0.51180555555555596" footer="0.51180555555555596"/>
  <pageSetup paperSize="9" scale="7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5" type="noConversion"/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汇总</vt:lpstr>
      <vt:lpstr>景观池设备清单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　倩</dc:creator>
  <cp:lastModifiedBy>Windows 用户</cp:lastModifiedBy>
  <dcterms:created xsi:type="dcterms:W3CDTF">2006-09-16T00:00:00Z</dcterms:created>
  <dcterms:modified xsi:type="dcterms:W3CDTF">2019-03-13T07:04:30Z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2052-11.1.0.8515</vt:lpwstr>
  </property>
</Properties>
</file>